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charlotc\Desktop\"/>
    </mc:Choice>
  </mc:AlternateContent>
  <xr:revisionPtr revIDLastSave="0" documentId="8_{111AD00B-7389-4456-B339-566FBCD62681}" xr6:coauthVersionLast="47" xr6:coauthVersionMax="47" xr10:uidLastSave="{00000000-0000-0000-0000-000000000000}"/>
  <bookViews>
    <workbookView xWindow="30795" yWindow="1590" windowWidth="25515" windowHeight="13845" firstSheet="2" activeTab="2" xr2:uid="{00000000-000D-0000-FFFF-FFFF00000000}"/>
  </bookViews>
  <sheets>
    <sheet name="Info" sheetId="1" r:id="rId1"/>
    <sheet name="1. Economic Data" sheetId="2" r:id="rId2"/>
    <sheet name="2. Actual Wthr" sheetId="3" r:id="rId3"/>
    <sheet name="3. Normal Wthr" sheetId="4" r:id="rId4"/>
    <sheet name="4.Annual SAE Indices" sheetId="5" r:id="rId5"/>
    <sheet name="5.Monthly Multipliers" sheetId="6" r:id="rId6"/>
    <sheet name="6. Econ Transform" sheetId="7" r:id="rId7"/>
    <sheet name="7.Wthr Transform" sheetId="8" r:id="rId8"/>
    <sheet name="8. Model Variables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4" roundtripDataChecksum="JrEGl0av9xEMquZurLWR/YrIZtVVx32hyQkaJzKzzFg="/>
    </ext>
  </extLst>
</workbook>
</file>

<file path=xl/calcChain.xml><?xml version="1.0" encoding="utf-8"?>
<calcChain xmlns="http://schemas.openxmlformats.org/spreadsheetml/2006/main">
  <c r="D3" i="9" l="1" a="1"/>
  <c r="D3" i="9" s="1"/>
  <c r="D4" i="9" a="1"/>
  <c r="D4" i="9" s="1"/>
  <c r="D5" i="9" a="1"/>
  <c r="D5" i="9"/>
  <c r="D6" i="9" a="1"/>
  <c r="D6" i="9"/>
  <c r="D7" i="9" a="1"/>
  <c r="D7" i="9"/>
  <c r="D8" i="9" a="1"/>
  <c r="D8" i="9" s="1"/>
  <c r="D9" i="9" a="1"/>
  <c r="D9" i="9" s="1"/>
  <c r="D10" i="9" a="1"/>
  <c r="D10" i="9" s="1"/>
  <c r="D11" i="9" a="1"/>
  <c r="D11" i="9" s="1"/>
  <c r="D12" i="9" a="1"/>
  <c r="D12" i="9"/>
  <c r="D13" i="9" a="1"/>
  <c r="D13" i="9"/>
  <c r="D14" i="9" a="1"/>
  <c r="D14" i="9"/>
  <c r="D15" i="9" a="1"/>
  <c r="D15" i="9" s="1"/>
  <c r="D16" i="9" a="1"/>
  <c r="D16" i="9" s="1"/>
  <c r="D17" i="9" a="1"/>
  <c r="D17" i="9" s="1"/>
  <c r="D18" i="9" a="1"/>
  <c r="D18" i="9" s="1"/>
  <c r="D19" i="9" a="1"/>
  <c r="D19" i="9"/>
  <c r="D20" i="9" a="1"/>
  <c r="D20" i="9"/>
  <c r="D21" i="9" a="1"/>
  <c r="D21" i="9"/>
  <c r="D22" i="9" a="1"/>
  <c r="D22" i="9" s="1"/>
  <c r="D23" i="9" a="1"/>
  <c r="D23" i="9" s="1"/>
  <c r="D24" i="9" a="1"/>
  <c r="D24" i="9" s="1"/>
  <c r="D25" i="9" a="1"/>
  <c r="D25" i="9" s="1"/>
  <c r="D26" i="9" a="1"/>
  <c r="D26" i="9"/>
  <c r="D27" i="9" a="1"/>
  <c r="D27" i="9"/>
  <c r="D28" i="9" a="1"/>
  <c r="D28" i="9"/>
  <c r="D29" i="9" a="1"/>
  <c r="D29" i="9" s="1"/>
  <c r="D30" i="9" a="1"/>
  <c r="D30" i="9" s="1"/>
  <c r="D31" i="9" a="1"/>
  <c r="D31" i="9" s="1"/>
  <c r="D32" i="9" a="1"/>
  <c r="D32" i="9" s="1"/>
  <c r="D33" i="9" a="1"/>
  <c r="D33" i="9"/>
  <c r="D34" i="9" a="1"/>
  <c r="D34" i="9"/>
  <c r="D35" i="9" a="1"/>
  <c r="D35" i="9"/>
  <c r="D36" i="9" a="1"/>
  <c r="D36" i="9" s="1"/>
  <c r="D37" i="9" a="1"/>
  <c r="D37" i="9" s="1"/>
  <c r="D38" i="9" a="1"/>
  <c r="D38" i="9" s="1"/>
  <c r="D39" i="9" a="1"/>
  <c r="D39" i="9" s="1"/>
  <c r="D40" i="9" a="1"/>
  <c r="D40" i="9"/>
  <c r="D41" i="9" a="1"/>
  <c r="D41" i="9"/>
  <c r="D42" i="9" a="1"/>
  <c r="D42" i="9"/>
  <c r="D43" i="9" a="1"/>
  <c r="D43" i="9" s="1"/>
  <c r="D44" i="9" a="1"/>
  <c r="D44" i="9" s="1"/>
  <c r="D45" i="9" a="1"/>
  <c r="D45" i="9" s="1"/>
  <c r="D46" i="9" a="1"/>
  <c r="D46" i="9" s="1"/>
  <c r="D47" i="9" a="1"/>
  <c r="D47" i="9"/>
  <c r="D48" i="9" a="1"/>
  <c r="D48" i="9"/>
  <c r="D49" i="9" a="1"/>
  <c r="D49" i="9"/>
  <c r="D50" i="9" a="1"/>
  <c r="D50" i="9" s="1"/>
  <c r="D51" i="9" a="1"/>
  <c r="D51" i="9" s="1"/>
  <c r="D52" i="9" a="1"/>
  <c r="D52" i="9" s="1"/>
  <c r="D53" i="9" a="1"/>
  <c r="D53" i="9" s="1"/>
  <c r="D54" i="9" a="1"/>
  <c r="D54" i="9"/>
  <c r="D55" i="9" a="1"/>
  <c r="D55" i="9"/>
  <c r="D56" i="9" a="1"/>
  <c r="D56" i="9"/>
  <c r="D57" i="9" a="1"/>
  <c r="D57" i="9" s="1"/>
  <c r="D58" i="9" a="1"/>
  <c r="D58" i="9" s="1"/>
  <c r="D59" i="9" a="1"/>
  <c r="D59" i="9" s="1"/>
  <c r="D60" i="9" a="1"/>
  <c r="D60" i="9" s="1"/>
  <c r="D61" i="9" a="1"/>
  <c r="D61" i="9"/>
  <c r="D62" i="9" a="1"/>
  <c r="D62" i="9"/>
  <c r="D63" i="9" a="1"/>
  <c r="D63" i="9"/>
  <c r="D64" i="9" a="1"/>
  <c r="D64" i="9" s="1"/>
  <c r="D65" i="9" a="1"/>
  <c r="D65" i="9" s="1"/>
  <c r="D66" i="9" a="1"/>
  <c r="D66" i="9" s="1"/>
  <c r="D67" i="9" a="1"/>
  <c r="D67" i="9" s="1"/>
  <c r="D68" i="9" a="1"/>
  <c r="D68" i="9"/>
  <c r="D69" i="9" a="1"/>
  <c r="D69" i="9"/>
  <c r="D70" i="9" a="1"/>
  <c r="D70" i="9"/>
  <c r="D71" i="9" a="1"/>
  <c r="D71" i="9" s="1"/>
  <c r="D72" i="9" a="1"/>
  <c r="D72" i="9" s="1"/>
  <c r="D73" i="9" a="1"/>
  <c r="D73" i="9" s="1"/>
  <c r="D74" i="9" a="1"/>
  <c r="D74" i="9" s="1"/>
  <c r="D75" i="9" a="1"/>
  <c r="D75" i="9"/>
  <c r="D76" i="9" a="1"/>
  <c r="D76" i="9"/>
  <c r="D77" i="9" a="1"/>
  <c r="D77" i="9"/>
  <c r="D78" i="9" a="1"/>
  <c r="D78" i="9" s="1"/>
  <c r="D79" i="9" a="1"/>
  <c r="D79" i="9" s="1"/>
  <c r="D80" i="9" a="1"/>
  <c r="D80" i="9" s="1"/>
  <c r="D81" i="9" a="1"/>
  <c r="D81" i="9" s="1"/>
  <c r="D82" i="9" a="1"/>
  <c r="D82" i="9"/>
  <c r="D83" i="9" a="1"/>
  <c r="D83" i="9"/>
  <c r="D84" i="9" a="1"/>
  <c r="D84" i="9"/>
  <c r="D85" i="9" a="1"/>
  <c r="D85" i="9" s="1"/>
  <c r="D86" i="9" a="1"/>
  <c r="D86" i="9" s="1"/>
  <c r="D87" i="9" a="1"/>
  <c r="D87" i="9" s="1"/>
  <c r="D88" i="9" a="1"/>
  <c r="D88" i="9" s="1"/>
  <c r="D89" i="9" a="1"/>
  <c r="D89" i="9"/>
  <c r="D90" i="9" a="1"/>
  <c r="D90" i="9"/>
  <c r="D91" i="9" a="1"/>
  <c r="D91" i="9"/>
  <c r="D92" i="9" a="1"/>
  <c r="D92" i="9" s="1"/>
  <c r="D93" i="9" a="1"/>
  <c r="D93" i="9" s="1"/>
  <c r="D94" i="9" a="1"/>
  <c r="D94" i="9" s="1"/>
  <c r="D95" i="9" a="1"/>
  <c r="D95" i="9" s="1"/>
  <c r="D96" i="9" a="1"/>
  <c r="D96" i="9"/>
  <c r="D97" i="9" a="1"/>
  <c r="D97" i="9"/>
  <c r="D98" i="9" a="1"/>
  <c r="D98" i="9"/>
  <c r="D99" i="9" a="1"/>
  <c r="D99" i="9" s="1"/>
  <c r="D100" i="9" a="1"/>
  <c r="D100" i="9" s="1"/>
  <c r="D101" i="9" a="1"/>
  <c r="D101" i="9" s="1"/>
  <c r="D102" i="9" a="1"/>
  <c r="D102" i="9" s="1"/>
  <c r="D103" i="9" a="1"/>
  <c r="D103" i="9"/>
  <c r="D104" i="9" a="1"/>
  <c r="D104" i="9"/>
  <c r="D105" i="9" a="1"/>
  <c r="D105" i="9"/>
  <c r="D106" i="9" a="1"/>
  <c r="D106" i="9" s="1"/>
  <c r="D107" i="9" a="1"/>
  <c r="D107" i="9" s="1"/>
  <c r="D108" i="9" a="1"/>
  <c r="D108" i="9" s="1"/>
  <c r="D109" i="9" a="1"/>
  <c r="D109" i="9" s="1"/>
  <c r="D110" i="9" a="1"/>
  <c r="D110" i="9"/>
  <c r="D111" i="9" a="1"/>
  <c r="D111" i="9"/>
  <c r="D112" i="9" a="1"/>
  <c r="D112" i="9"/>
  <c r="D113" i="9" a="1"/>
  <c r="D113" i="9" s="1"/>
  <c r="D114" i="9" a="1"/>
  <c r="D114" i="9" s="1"/>
  <c r="D115" i="9" a="1"/>
  <c r="D115" i="9" s="1"/>
  <c r="D116" i="9" a="1"/>
  <c r="D116" i="9" s="1"/>
  <c r="D117" i="9" a="1"/>
  <c r="D117" i="9"/>
  <c r="D118" i="9" a="1"/>
  <c r="D118" i="9"/>
  <c r="D119" i="9" a="1"/>
  <c r="D119" i="9"/>
  <c r="D120" i="9" a="1"/>
  <c r="D120" i="9" s="1"/>
  <c r="D121" i="9" a="1"/>
  <c r="D121" i="9" s="1"/>
  <c r="D122" i="9" a="1"/>
  <c r="D122" i="9" s="1"/>
  <c r="D123" i="9" a="1"/>
  <c r="D123" i="9" s="1"/>
  <c r="D124" i="9" a="1"/>
  <c r="D124" i="9"/>
  <c r="D125" i="9" a="1"/>
  <c r="D125" i="9"/>
  <c r="D126" i="9" a="1"/>
  <c r="D126" i="9"/>
  <c r="D127" i="9" a="1"/>
  <c r="D127" i="9" s="1"/>
  <c r="D128" i="9" a="1"/>
  <c r="D128" i="9" s="1"/>
  <c r="D129" i="9" a="1"/>
  <c r="D129" i="9" s="1"/>
  <c r="D130" i="9" a="1"/>
  <c r="D130" i="9" s="1"/>
  <c r="D131" i="9" a="1"/>
  <c r="D131" i="9"/>
  <c r="D132" i="9" a="1"/>
  <c r="D132" i="9"/>
  <c r="D133" i="9" a="1"/>
  <c r="D133" i="9"/>
  <c r="D134" i="9" a="1"/>
  <c r="D134" i="9" s="1"/>
  <c r="D135" i="9" a="1"/>
  <c r="D135" i="9" s="1"/>
  <c r="D136" i="9" a="1"/>
  <c r="D136" i="9" s="1"/>
  <c r="D137" i="9" a="1"/>
  <c r="D137" i="9" s="1"/>
  <c r="D138" i="9" a="1"/>
  <c r="D138" i="9"/>
  <c r="D139" i="9" a="1"/>
  <c r="D139" i="9"/>
  <c r="D140" i="9" a="1"/>
  <c r="D140" i="9"/>
  <c r="D141" i="9" a="1"/>
  <c r="D141" i="9" s="1"/>
  <c r="D142" i="9" a="1"/>
  <c r="D142" i="9" s="1"/>
  <c r="D143" i="9" a="1"/>
  <c r="D143" i="9" s="1"/>
  <c r="D144" i="9" a="1"/>
  <c r="D144" i="9" s="1"/>
  <c r="D145" i="9" a="1"/>
  <c r="D145" i="9"/>
  <c r="D146" i="9" a="1"/>
  <c r="D146" i="9"/>
  <c r="D147" i="9" a="1"/>
  <c r="D147" i="9"/>
  <c r="D148" i="9" a="1"/>
  <c r="D148" i="9" s="1"/>
  <c r="D149" i="9" a="1"/>
  <c r="D149" i="9" s="1"/>
  <c r="D150" i="9" a="1"/>
  <c r="D150" i="9" s="1"/>
  <c r="D151" i="9" a="1"/>
  <c r="D151" i="9" s="1"/>
  <c r="D152" i="9" a="1"/>
  <c r="D152" i="9"/>
  <c r="D153" i="9" a="1"/>
  <c r="D153" i="9"/>
  <c r="D154" i="9" a="1"/>
  <c r="D154" i="9"/>
  <c r="D155" i="9" a="1"/>
  <c r="D155" i="9" s="1"/>
  <c r="D156" i="9" a="1"/>
  <c r="D156" i="9" s="1"/>
  <c r="D157" i="9" a="1"/>
  <c r="D157" i="9" s="1"/>
  <c r="D158" i="9" a="1"/>
  <c r="D158" i="9" s="1"/>
  <c r="D159" i="9" a="1"/>
  <c r="D159" i="9"/>
  <c r="D160" i="9" a="1"/>
  <c r="D160" i="9"/>
  <c r="D161" i="9" a="1"/>
  <c r="D161" i="9"/>
  <c r="D162" i="9" a="1"/>
  <c r="D162" i="9" s="1"/>
  <c r="D163" i="9" a="1"/>
  <c r="D163" i="9" s="1"/>
  <c r="D164" i="9" a="1"/>
  <c r="D164" i="9" s="1"/>
  <c r="D165" i="9" a="1"/>
  <c r="D165" i="9" s="1"/>
  <c r="D166" i="9" a="1"/>
  <c r="D166" i="9"/>
  <c r="D167" i="9" a="1"/>
  <c r="D167" i="9"/>
  <c r="D168" i="9" a="1"/>
  <c r="D168" i="9"/>
  <c r="D169" i="9" a="1"/>
  <c r="D169" i="9" s="1"/>
  <c r="D170" i="9" a="1"/>
  <c r="D170" i="9" s="1"/>
  <c r="D171" i="9" a="1"/>
  <c r="D171" i="9" s="1"/>
  <c r="D172" i="9" a="1"/>
  <c r="D172" i="9" s="1"/>
  <c r="D173" i="9" a="1"/>
  <c r="D173" i="9"/>
  <c r="D174" i="9" a="1"/>
  <c r="D174" i="9"/>
  <c r="D175" i="9" a="1"/>
  <c r="D175" i="9"/>
  <c r="D176" i="9" a="1"/>
  <c r="D176" i="9" s="1"/>
  <c r="D177" i="9" a="1"/>
  <c r="D177" i="9" s="1"/>
  <c r="D178" i="9" a="1"/>
  <c r="D178" i="9" s="1"/>
  <c r="D179" i="9" a="1"/>
  <c r="D179" i="9" s="1"/>
  <c r="D180" i="9" a="1"/>
  <c r="D180" i="9"/>
  <c r="D181" i="9" a="1"/>
  <c r="D181" i="9"/>
  <c r="D182" i="9" a="1"/>
  <c r="D182" i="9"/>
  <c r="D183" i="9" a="1"/>
  <c r="D183" i="9" s="1"/>
  <c r="D184" i="9" a="1"/>
  <c r="D184" i="9" s="1"/>
  <c r="D185" i="9" a="1"/>
  <c r="D185" i="9" s="1"/>
  <c r="D186" i="9" a="1"/>
  <c r="D186" i="9" s="1"/>
  <c r="D187" i="9" a="1"/>
  <c r="D187" i="9"/>
  <c r="D188" i="9" a="1"/>
  <c r="D188" i="9"/>
  <c r="D189" i="9" a="1"/>
  <c r="D189" i="9"/>
  <c r="D190" i="9" a="1"/>
  <c r="D190" i="9" s="1"/>
  <c r="D191" i="9" a="1"/>
  <c r="D191" i="9" s="1"/>
  <c r="D192" i="9" a="1"/>
  <c r="D192" i="9" s="1"/>
  <c r="D193" i="9" a="1"/>
  <c r="D193" i="9" s="1"/>
  <c r="D194" i="9" a="1"/>
  <c r="D194" i="9"/>
  <c r="D195" i="9" a="1"/>
  <c r="D195" i="9"/>
  <c r="D196" i="9" a="1"/>
  <c r="D196" i="9"/>
  <c r="D197" i="9" a="1"/>
  <c r="D197" i="9" s="1"/>
  <c r="D198" i="9" a="1"/>
  <c r="D198" i="9" s="1"/>
  <c r="D199" i="9" a="1"/>
  <c r="D199" i="9" s="1"/>
  <c r="D200" i="9" a="1"/>
  <c r="D200" i="9" s="1"/>
  <c r="D201" i="9" a="1"/>
  <c r="D201" i="9"/>
  <c r="D202" i="9" a="1"/>
  <c r="D202" i="9"/>
  <c r="D203" i="9" a="1"/>
  <c r="D203" i="9"/>
  <c r="D204" i="9" a="1"/>
  <c r="D204" i="9" s="1"/>
  <c r="D205" i="9" a="1"/>
  <c r="D205" i="9" s="1"/>
  <c r="D206" i="9" a="1"/>
  <c r="D206" i="9" s="1"/>
  <c r="D207" i="9" a="1"/>
  <c r="D207" i="9" s="1"/>
  <c r="D208" i="9" a="1"/>
  <c r="D208" i="9"/>
  <c r="D209" i="9" a="1"/>
  <c r="D209" i="9"/>
  <c r="D210" i="9" a="1"/>
  <c r="D210" i="9"/>
  <c r="D211" i="9" a="1"/>
  <c r="D211" i="9" s="1"/>
  <c r="D212" i="9" a="1"/>
  <c r="D212" i="9" s="1"/>
  <c r="D213" i="9" a="1"/>
  <c r="D213" i="9" s="1"/>
  <c r="D214" i="9" a="1"/>
  <c r="D214" i="9" s="1"/>
  <c r="D215" i="9" a="1"/>
  <c r="D215" i="9"/>
  <c r="D216" i="9" a="1"/>
  <c r="D216" i="9"/>
  <c r="D217" i="9" a="1"/>
  <c r="D217" i="9"/>
  <c r="F3" i="9" a="1"/>
  <c r="F3" i="9"/>
  <c r="F4" i="9" a="1"/>
  <c r="F4" i="9"/>
  <c r="F5" i="9" a="1"/>
  <c r="F5" i="9" s="1"/>
  <c r="F6" i="9" a="1"/>
  <c r="F6" i="9"/>
  <c r="F7" i="9" a="1"/>
  <c r="F7" i="9"/>
  <c r="F8" i="9" a="1"/>
  <c r="F8" i="9" s="1"/>
  <c r="F9" i="9" a="1"/>
  <c r="F9" i="9"/>
  <c r="F10" i="9" a="1"/>
  <c r="F10" i="9"/>
  <c r="F11" i="9" a="1"/>
  <c r="F11" i="9"/>
  <c r="F12" i="9" a="1"/>
  <c r="F12" i="9" s="1"/>
  <c r="F13" i="9" a="1"/>
  <c r="F13" i="9"/>
  <c r="F14" i="9" a="1"/>
  <c r="F14" i="9"/>
  <c r="F15" i="9" a="1"/>
  <c r="F15" i="9" s="1"/>
  <c r="F16" i="9" a="1"/>
  <c r="F16" i="9"/>
  <c r="F17" i="9" a="1"/>
  <c r="F17" i="9"/>
  <c r="F18" i="9" a="1"/>
  <c r="F18" i="9"/>
  <c r="F19" i="9" a="1"/>
  <c r="F19" i="9" s="1"/>
  <c r="F20" i="9" a="1"/>
  <c r="F20" i="9"/>
  <c r="F21" i="9" a="1"/>
  <c r="F21" i="9"/>
  <c r="F22" i="9" a="1"/>
  <c r="F22" i="9" s="1"/>
  <c r="F23" i="9" a="1"/>
  <c r="F23" i="9"/>
  <c r="F24" i="9" a="1"/>
  <c r="F24" i="9"/>
  <c r="F25" i="9" a="1"/>
  <c r="F25" i="9"/>
  <c r="F26" i="9" a="1"/>
  <c r="F26" i="9" s="1"/>
  <c r="F27" i="9" a="1"/>
  <c r="F27" i="9"/>
  <c r="F28" i="9" a="1"/>
  <c r="F28" i="9"/>
  <c r="F29" i="9" a="1"/>
  <c r="F29" i="9" s="1"/>
  <c r="F30" i="9" a="1"/>
  <c r="F30" i="9"/>
  <c r="F31" i="9" a="1"/>
  <c r="F31" i="9"/>
  <c r="F32" i="9" a="1"/>
  <c r="F32" i="9"/>
  <c r="F33" i="9" a="1"/>
  <c r="F33" i="9" s="1"/>
  <c r="F34" i="9" a="1"/>
  <c r="F34" i="9"/>
  <c r="F35" i="9" a="1"/>
  <c r="F35" i="9"/>
  <c r="F36" i="9" a="1"/>
  <c r="F36" i="9" s="1"/>
  <c r="F37" i="9" a="1"/>
  <c r="F37" i="9"/>
  <c r="F38" i="9" a="1"/>
  <c r="F38" i="9"/>
  <c r="F39" i="9" a="1"/>
  <c r="F39" i="9"/>
  <c r="F40" i="9" a="1"/>
  <c r="F40" i="9" s="1"/>
  <c r="F41" i="9" a="1"/>
  <c r="F41" i="9"/>
  <c r="F42" i="9" a="1"/>
  <c r="F42" i="9"/>
  <c r="F43" i="9" a="1"/>
  <c r="F43" i="9" s="1"/>
  <c r="F44" i="9" a="1"/>
  <c r="F44" i="9"/>
  <c r="F45" i="9" a="1"/>
  <c r="F45" i="9"/>
  <c r="F46" i="9" a="1"/>
  <c r="F46" i="9"/>
  <c r="F47" i="9" a="1"/>
  <c r="F47" i="9" s="1"/>
  <c r="F48" i="9" a="1"/>
  <c r="F48" i="9"/>
  <c r="F49" i="9" a="1"/>
  <c r="F49" i="9"/>
  <c r="F50" i="9" a="1"/>
  <c r="F50" i="9" s="1"/>
  <c r="F51" i="9" a="1"/>
  <c r="F51" i="9"/>
  <c r="F52" i="9" a="1"/>
  <c r="F52" i="9"/>
  <c r="F53" i="9" a="1"/>
  <c r="F53" i="9"/>
  <c r="F54" i="9" a="1"/>
  <c r="F54" i="9" s="1"/>
  <c r="F55" i="9" a="1"/>
  <c r="F55" i="9"/>
  <c r="F56" i="9" a="1"/>
  <c r="F56" i="9"/>
  <c r="F57" i="9" a="1"/>
  <c r="F57" i="9" s="1"/>
  <c r="F58" i="9" a="1"/>
  <c r="F58" i="9"/>
  <c r="F59" i="9" a="1"/>
  <c r="F59" i="9"/>
  <c r="F60" i="9" a="1"/>
  <c r="F60" i="9"/>
  <c r="F61" i="9" a="1"/>
  <c r="F61" i="9" s="1"/>
  <c r="F62" i="9" a="1"/>
  <c r="F62" i="9"/>
  <c r="F63" i="9" a="1"/>
  <c r="F63" i="9"/>
  <c r="F64" i="9" a="1"/>
  <c r="F64" i="9" s="1"/>
  <c r="F65" i="9" a="1"/>
  <c r="F65" i="9"/>
  <c r="F66" i="9" a="1"/>
  <c r="F66" i="9" s="1"/>
  <c r="F67" i="9" a="1"/>
  <c r="F67" i="9"/>
  <c r="F68" i="9" a="1"/>
  <c r="F68" i="9" s="1"/>
  <c r="F69" i="9" a="1"/>
  <c r="F69" i="9"/>
  <c r="F70" i="9" a="1"/>
  <c r="F70" i="9"/>
  <c r="F71" i="9" a="1"/>
  <c r="F71" i="9" s="1"/>
  <c r="F72" i="9" a="1"/>
  <c r="F72" i="9"/>
  <c r="F73" i="9" a="1"/>
  <c r="F73" i="9" s="1"/>
  <c r="F74" i="9" a="1"/>
  <c r="F74" i="9"/>
  <c r="F75" i="9" a="1"/>
  <c r="F75" i="9" s="1"/>
  <c r="F76" i="9" a="1"/>
  <c r="F76" i="9"/>
  <c r="F77" i="9" a="1"/>
  <c r="F77" i="9"/>
  <c r="F78" i="9" a="1"/>
  <c r="F78" i="9" s="1"/>
  <c r="F79" i="9" a="1"/>
  <c r="F79" i="9"/>
  <c r="F80" i="9" a="1"/>
  <c r="F80" i="9" s="1"/>
  <c r="F81" i="9" a="1"/>
  <c r="F81" i="9"/>
  <c r="F82" i="9" a="1"/>
  <c r="F82" i="9" s="1"/>
  <c r="F83" i="9" a="1"/>
  <c r="F83" i="9"/>
  <c r="F84" i="9" a="1"/>
  <c r="F84" i="9"/>
  <c r="F85" i="9" a="1"/>
  <c r="F85" i="9" s="1"/>
  <c r="F86" i="9" a="1"/>
  <c r="F86" i="9"/>
  <c r="F87" i="9" a="1"/>
  <c r="F87" i="9" s="1"/>
  <c r="F88" i="9" a="1"/>
  <c r="F88" i="9"/>
  <c r="F89" i="9" a="1"/>
  <c r="F89" i="9" s="1"/>
  <c r="F90" i="9" a="1"/>
  <c r="F90" i="9"/>
  <c r="F91" i="9" a="1"/>
  <c r="F91" i="9"/>
  <c r="F92" i="9" a="1"/>
  <c r="F92" i="9" s="1"/>
  <c r="F93" i="9" a="1"/>
  <c r="F93" i="9"/>
  <c r="F94" i="9" a="1"/>
  <c r="F94" i="9" s="1"/>
  <c r="F95" i="9" a="1"/>
  <c r="F95" i="9"/>
  <c r="F96" i="9" a="1"/>
  <c r="F96" i="9" s="1"/>
  <c r="F97" i="9" a="1"/>
  <c r="F97" i="9"/>
  <c r="F98" i="9" a="1"/>
  <c r="F98" i="9"/>
  <c r="F99" i="9" a="1"/>
  <c r="F99" i="9" s="1"/>
  <c r="F100" i="9" a="1"/>
  <c r="F100" i="9"/>
  <c r="F101" i="9" a="1"/>
  <c r="F101" i="9" s="1"/>
  <c r="F102" i="9" a="1"/>
  <c r="F102" i="9"/>
  <c r="F103" i="9" a="1"/>
  <c r="F103" i="9" s="1"/>
  <c r="F104" i="9" a="1"/>
  <c r="F104" i="9"/>
  <c r="F105" i="9" a="1"/>
  <c r="F105" i="9"/>
  <c r="F106" i="9" a="1"/>
  <c r="F106" i="9" s="1"/>
  <c r="F107" i="9" a="1"/>
  <c r="F107" i="9"/>
  <c r="F108" i="9" a="1"/>
  <c r="F108" i="9" s="1"/>
  <c r="F109" i="9" a="1"/>
  <c r="F109" i="9"/>
  <c r="F110" i="9" a="1"/>
  <c r="F110" i="9" s="1"/>
  <c r="F111" i="9" a="1"/>
  <c r="F111" i="9"/>
  <c r="F112" i="9" a="1"/>
  <c r="F112" i="9"/>
  <c r="F113" i="9" a="1"/>
  <c r="F113" i="9" s="1"/>
  <c r="F114" i="9" a="1"/>
  <c r="F114" i="9"/>
  <c r="F115" i="9" a="1"/>
  <c r="F115" i="9" s="1"/>
  <c r="F116" i="9" a="1"/>
  <c r="F116" i="9"/>
  <c r="F117" i="9" a="1"/>
  <c r="F117" i="9" s="1"/>
  <c r="F118" i="9" a="1"/>
  <c r="F118" i="9"/>
  <c r="F119" i="9" a="1"/>
  <c r="F119" i="9"/>
  <c r="F120" i="9" a="1"/>
  <c r="F120" i="9" s="1"/>
  <c r="F121" i="9" a="1"/>
  <c r="F121" i="9"/>
  <c r="F122" i="9" a="1"/>
  <c r="F122" i="9" s="1"/>
  <c r="F123" i="9" a="1"/>
  <c r="F123" i="9"/>
  <c r="F124" i="9" a="1"/>
  <c r="F124" i="9" s="1"/>
  <c r="F125" i="9" a="1"/>
  <c r="F125" i="9"/>
  <c r="F126" i="9" a="1"/>
  <c r="F126" i="9"/>
  <c r="F127" i="9" a="1"/>
  <c r="F127" i="9" s="1"/>
  <c r="F128" i="9" a="1"/>
  <c r="F128" i="9"/>
  <c r="F129" i="9" a="1"/>
  <c r="F129" i="9" s="1"/>
  <c r="F130" i="9" a="1"/>
  <c r="F130" i="9"/>
  <c r="F131" i="9" a="1"/>
  <c r="F131" i="9" s="1"/>
  <c r="F132" i="9" a="1"/>
  <c r="F132" i="9"/>
  <c r="F133" i="9" a="1"/>
  <c r="F133" i="9"/>
  <c r="F134" i="9" a="1"/>
  <c r="F134" i="9" s="1"/>
  <c r="F135" i="9" a="1"/>
  <c r="F135" i="9"/>
  <c r="F136" i="9" a="1"/>
  <c r="F136" i="9" s="1"/>
  <c r="F137" i="9" a="1"/>
  <c r="F137" i="9"/>
  <c r="F138" i="9" a="1"/>
  <c r="F138" i="9" s="1"/>
  <c r="F139" i="9" a="1"/>
  <c r="F139" i="9"/>
  <c r="F140" i="9" a="1"/>
  <c r="F140" i="9"/>
  <c r="F141" i="9" a="1"/>
  <c r="F141" i="9" s="1"/>
  <c r="F142" i="9" a="1"/>
  <c r="F142" i="9"/>
  <c r="F143" i="9" a="1"/>
  <c r="F143" i="9" s="1"/>
  <c r="F144" i="9" a="1"/>
  <c r="F144" i="9"/>
  <c r="F145" i="9" a="1"/>
  <c r="F145" i="9" s="1"/>
  <c r="F146" i="9" a="1"/>
  <c r="F146" i="9"/>
  <c r="F147" i="9" a="1"/>
  <c r="F147" i="9"/>
  <c r="F148" i="9" a="1"/>
  <c r="F148" i="9" s="1"/>
  <c r="F149" i="9" a="1"/>
  <c r="F149" i="9"/>
  <c r="F150" i="9" a="1"/>
  <c r="F150" i="9" s="1"/>
  <c r="F151" i="9" a="1"/>
  <c r="F151" i="9"/>
  <c r="F152" i="9" a="1"/>
  <c r="F152" i="9" s="1"/>
  <c r="F153" i="9" a="1"/>
  <c r="F153" i="9"/>
  <c r="F154" i="9" a="1"/>
  <c r="F154" i="9"/>
  <c r="F155" i="9" a="1"/>
  <c r="F155" i="9" s="1"/>
  <c r="F156" i="9" a="1"/>
  <c r="F156" i="9"/>
  <c r="F157" i="9" a="1"/>
  <c r="F157" i="9" s="1"/>
  <c r="F158" i="9" a="1"/>
  <c r="F158" i="9"/>
  <c r="F159" i="9" a="1"/>
  <c r="F159" i="9" s="1"/>
  <c r="F160" i="9" a="1"/>
  <c r="F160" i="9"/>
  <c r="F161" i="9" a="1"/>
  <c r="F161" i="9"/>
  <c r="F162" i="9" a="1"/>
  <c r="F162" i="9" s="1"/>
  <c r="F163" i="9" a="1"/>
  <c r="F163" i="9"/>
  <c r="F164" i="9" a="1"/>
  <c r="F164" i="9" s="1"/>
  <c r="F165" i="9" a="1"/>
  <c r="F165" i="9"/>
  <c r="F166" i="9" a="1"/>
  <c r="F166" i="9" s="1"/>
  <c r="F167" i="9" a="1"/>
  <c r="F167" i="9"/>
  <c r="F168" i="9" a="1"/>
  <c r="F168" i="9"/>
  <c r="F169" i="9" a="1"/>
  <c r="F169" i="9" s="1"/>
  <c r="F170" i="9" a="1"/>
  <c r="F170" i="9"/>
  <c r="F171" i="9" a="1"/>
  <c r="F171" i="9" s="1"/>
  <c r="F172" i="9" a="1"/>
  <c r="F172" i="9"/>
  <c r="F173" i="9" a="1"/>
  <c r="F173" i="9" s="1"/>
  <c r="F174" i="9" a="1"/>
  <c r="F174" i="9"/>
  <c r="F175" i="9" a="1"/>
  <c r="F175" i="9"/>
  <c r="F176" i="9" a="1"/>
  <c r="F176" i="9" s="1"/>
  <c r="F177" i="9" a="1"/>
  <c r="F177" i="9"/>
  <c r="F178" i="9" a="1"/>
  <c r="F178" i="9" s="1"/>
  <c r="F179" i="9" a="1"/>
  <c r="F179" i="9"/>
  <c r="F180" i="9" a="1"/>
  <c r="F180" i="9" s="1"/>
  <c r="F181" i="9" a="1"/>
  <c r="F181" i="9"/>
  <c r="F182" i="9" a="1"/>
  <c r="F182" i="9"/>
  <c r="F183" i="9" a="1"/>
  <c r="F183" i="9" s="1"/>
  <c r="F184" i="9" a="1"/>
  <c r="F184" i="9"/>
  <c r="F185" i="9" a="1"/>
  <c r="F185" i="9" s="1"/>
  <c r="F186" i="9" a="1"/>
  <c r="F186" i="9"/>
  <c r="F187" i="9" a="1"/>
  <c r="F187" i="9" s="1"/>
  <c r="F188" i="9" a="1"/>
  <c r="F188" i="9"/>
  <c r="F189" i="9" a="1"/>
  <c r="F189" i="9"/>
  <c r="F190" i="9" a="1"/>
  <c r="F190" i="9" s="1"/>
  <c r="F191" i="9" a="1"/>
  <c r="F191" i="9"/>
  <c r="F192" i="9" a="1"/>
  <c r="F192" i="9" s="1"/>
  <c r="F193" i="9" a="1"/>
  <c r="F193" i="9"/>
  <c r="F194" i="9" a="1"/>
  <c r="F194" i="9" s="1"/>
  <c r="F195" i="9" a="1"/>
  <c r="F195" i="9"/>
  <c r="F196" i="9" a="1"/>
  <c r="F196" i="9"/>
  <c r="F197" i="9" a="1"/>
  <c r="F197" i="9" s="1"/>
  <c r="F198" i="9" a="1"/>
  <c r="F198" i="9"/>
  <c r="F199" i="9" a="1"/>
  <c r="F199" i="9" s="1"/>
  <c r="F200" i="9" a="1"/>
  <c r="F200" i="9"/>
  <c r="F201" i="9" a="1"/>
  <c r="F201" i="9" s="1"/>
  <c r="F202" i="9" a="1"/>
  <c r="F202" i="9"/>
  <c r="F203" i="9" a="1"/>
  <c r="F203" i="9"/>
  <c r="F204" i="9" a="1"/>
  <c r="F204" i="9" s="1"/>
  <c r="F205" i="9" a="1"/>
  <c r="F205" i="9"/>
  <c r="F206" i="9" a="1"/>
  <c r="F206" i="9" s="1"/>
  <c r="F207" i="9" a="1"/>
  <c r="F207" i="9"/>
  <c r="F208" i="9" a="1"/>
  <c r="F208" i="9" s="1"/>
  <c r="F209" i="9" a="1"/>
  <c r="F209" i="9"/>
  <c r="F210" i="9" a="1"/>
  <c r="F210" i="9"/>
  <c r="F211" i="9" a="1"/>
  <c r="F211" i="9" s="1"/>
  <c r="F212" i="9" a="1"/>
  <c r="F212" i="9"/>
  <c r="F213" i="9" a="1"/>
  <c r="F213" i="9" s="1"/>
  <c r="F214" i="9" a="1"/>
  <c r="F214" i="9"/>
  <c r="F215" i="9" a="1"/>
  <c r="F215" i="9" s="1"/>
  <c r="F216" i="9" a="1"/>
  <c r="F216" i="9"/>
  <c r="F217" i="9" a="1"/>
  <c r="F217" i="9"/>
  <c r="H3" i="9" a="1"/>
  <c r="H3" i="9" s="1"/>
  <c r="H4" i="9" a="1"/>
  <c r="H4" i="9"/>
  <c r="H5" i="9" a="1"/>
  <c r="H5" i="9"/>
  <c r="H6" i="9" a="1"/>
  <c r="H6" i="9"/>
  <c r="H7" i="9" a="1"/>
  <c r="H7" i="9"/>
  <c r="H8" i="9" a="1"/>
  <c r="H8" i="9" s="1"/>
  <c r="H9" i="9" a="1"/>
  <c r="H9" i="9"/>
  <c r="H10" i="9" a="1"/>
  <c r="H10" i="9" s="1"/>
  <c r="H11" i="9" a="1"/>
  <c r="H11" i="9"/>
  <c r="H12" i="9" a="1"/>
  <c r="H12" i="9"/>
  <c r="H13" i="9" a="1"/>
  <c r="H13" i="9"/>
  <c r="H14" i="9" a="1"/>
  <c r="H14" i="9"/>
  <c r="H15" i="9" a="1"/>
  <c r="H15" i="9" s="1"/>
  <c r="H16" i="9" a="1"/>
  <c r="H16" i="9"/>
  <c r="H17" i="9" a="1"/>
  <c r="H17" i="9" s="1"/>
  <c r="H18" i="9" a="1"/>
  <c r="H18" i="9"/>
  <c r="H19" i="9" a="1"/>
  <c r="H19" i="9"/>
  <c r="H20" i="9" a="1"/>
  <c r="H20" i="9"/>
  <c r="H21" i="9" a="1"/>
  <c r="H21" i="9"/>
  <c r="H22" i="9" a="1"/>
  <c r="H22" i="9" s="1"/>
  <c r="H23" i="9" a="1"/>
  <c r="H23" i="9"/>
  <c r="H24" i="9" a="1"/>
  <c r="H24" i="9" s="1"/>
  <c r="H25" i="9" a="1"/>
  <c r="H25" i="9"/>
  <c r="H26" i="9" a="1"/>
  <c r="H26" i="9"/>
  <c r="H27" i="9" a="1"/>
  <c r="H27" i="9"/>
  <c r="H28" i="9" a="1"/>
  <c r="H28" i="9"/>
  <c r="H29" i="9" a="1"/>
  <c r="H29" i="9" s="1"/>
  <c r="H30" i="9" a="1"/>
  <c r="H30" i="9"/>
  <c r="H31" i="9" a="1"/>
  <c r="H31" i="9" s="1"/>
  <c r="H32" i="9" a="1"/>
  <c r="H32" i="9"/>
  <c r="H33" i="9" a="1"/>
  <c r="H33" i="9"/>
  <c r="H34" i="9" a="1"/>
  <c r="H34" i="9"/>
  <c r="H35" i="9" a="1"/>
  <c r="H35" i="9"/>
  <c r="H36" i="9" a="1"/>
  <c r="H36" i="9" s="1"/>
  <c r="H37" i="9" a="1"/>
  <c r="H37" i="9"/>
  <c r="H38" i="9" a="1"/>
  <c r="H38" i="9" s="1"/>
  <c r="H39" i="9" a="1"/>
  <c r="H39" i="9"/>
  <c r="H40" i="9" a="1"/>
  <c r="H40" i="9"/>
  <c r="H41" i="9" a="1"/>
  <c r="H41" i="9"/>
  <c r="H42" i="9" a="1"/>
  <c r="H42" i="9"/>
  <c r="H43" i="9" a="1"/>
  <c r="H43" i="9" s="1"/>
  <c r="H44" i="9" a="1"/>
  <c r="H44" i="9"/>
  <c r="H45" i="9" a="1"/>
  <c r="H45" i="9" s="1"/>
  <c r="H46" i="9" a="1"/>
  <c r="H46" i="9"/>
  <c r="H47" i="9" a="1"/>
  <c r="H47" i="9"/>
  <c r="H48" i="9" a="1"/>
  <c r="H48" i="9"/>
  <c r="H49" i="9" a="1"/>
  <c r="H49" i="9"/>
  <c r="H50" i="9" a="1"/>
  <c r="H50" i="9" s="1"/>
  <c r="H51" i="9" a="1"/>
  <c r="H51" i="9"/>
  <c r="H52" i="9" a="1"/>
  <c r="H52" i="9" s="1"/>
  <c r="H53" i="9" a="1"/>
  <c r="H53" i="9"/>
  <c r="H54" i="9" a="1"/>
  <c r="H54" i="9"/>
  <c r="H55" i="9" a="1"/>
  <c r="H55" i="9"/>
  <c r="H56" i="9" a="1"/>
  <c r="H56" i="9"/>
  <c r="H57" i="9" a="1"/>
  <c r="H57" i="9" s="1"/>
  <c r="H58" i="9" a="1"/>
  <c r="H58" i="9"/>
  <c r="H59" i="9" a="1"/>
  <c r="H59" i="9" s="1"/>
  <c r="H60" i="9" a="1"/>
  <c r="H60" i="9"/>
  <c r="H61" i="9" a="1"/>
  <c r="H61" i="9"/>
  <c r="H62" i="9" a="1"/>
  <c r="H62" i="9"/>
  <c r="H63" i="9" a="1"/>
  <c r="H63" i="9"/>
  <c r="H64" i="9" a="1"/>
  <c r="H64" i="9" s="1"/>
  <c r="H65" i="9" a="1"/>
  <c r="H65" i="9"/>
  <c r="H66" i="9" a="1"/>
  <c r="H66" i="9" s="1"/>
  <c r="H67" i="9" a="1"/>
  <c r="H67" i="9"/>
  <c r="H68" i="9" a="1"/>
  <c r="H68" i="9"/>
  <c r="H69" i="9" a="1"/>
  <c r="H69" i="9"/>
  <c r="H70" i="9" a="1"/>
  <c r="H70" i="9"/>
  <c r="H71" i="9" a="1"/>
  <c r="H71" i="9" s="1"/>
  <c r="H72" i="9" a="1"/>
  <c r="H72" i="9"/>
  <c r="H73" i="9" a="1"/>
  <c r="H73" i="9" s="1"/>
  <c r="H74" i="9" a="1"/>
  <c r="H74" i="9"/>
  <c r="H75" i="9" a="1"/>
  <c r="H75" i="9"/>
  <c r="H76" i="9" a="1"/>
  <c r="H76" i="9"/>
  <c r="H77" i="9" a="1"/>
  <c r="H77" i="9"/>
  <c r="H78" i="9" a="1"/>
  <c r="H78" i="9" s="1"/>
  <c r="H79" i="9" a="1"/>
  <c r="H79" i="9"/>
  <c r="H80" i="9" a="1"/>
  <c r="H80" i="9" s="1"/>
  <c r="H81" i="9" a="1"/>
  <c r="H81" i="9"/>
  <c r="H82" i="9" a="1"/>
  <c r="H82" i="9"/>
  <c r="H83" i="9" a="1"/>
  <c r="H83" i="9"/>
  <c r="H84" i="9" a="1"/>
  <c r="H84" i="9"/>
  <c r="H85" i="9" a="1"/>
  <c r="H85" i="9" s="1"/>
  <c r="H86" i="9" a="1"/>
  <c r="H86" i="9"/>
  <c r="H87" i="9" a="1"/>
  <c r="H87" i="9" s="1"/>
  <c r="H88" i="9" a="1"/>
  <c r="H88" i="9"/>
  <c r="H89" i="9" a="1"/>
  <c r="H89" i="9"/>
  <c r="H90" i="9" a="1"/>
  <c r="H90" i="9"/>
  <c r="H91" i="9" a="1"/>
  <c r="H91" i="9"/>
  <c r="H92" i="9" a="1"/>
  <c r="H92" i="9" s="1"/>
  <c r="H93" i="9" a="1"/>
  <c r="H93" i="9"/>
  <c r="H94" i="9" a="1"/>
  <c r="H94" i="9" s="1"/>
  <c r="H95" i="9" a="1"/>
  <c r="H95" i="9"/>
  <c r="H96" i="9" a="1"/>
  <c r="H96" i="9"/>
  <c r="H97" i="9" a="1"/>
  <c r="H97" i="9"/>
  <c r="H98" i="9" a="1"/>
  <c r="H98" i="9"/>
  <c r="H99" i="9" a="1"/>
  <c r="H99" i="9" s="1"/>
  <c r="H100" i="9" a="1"/>
  <c r="H100" i="9"/>
  <c r="H101" i="9" a="1"/>
  <c r="H101" i="9" s="1"/>
  <c r="H102" i="9" a="1"/>
  <c r="H102" i="9"/>
  <c r="H103" i="9" a="1"/>
  <c r="H103" i="9"/>
  <c r="H104" i="9" a="1"/>
  <c r="H104" i="9"/>
  <c r="H105" i="9" a="1"/>
  <c r="H105" i="9"/>
  <c r="H106" i="9" a="1"/>
  <c r="H106" i="9" s="1"/>
  <c r="H107" i="9" a="1"/>
  <c r="H107" i="9"/>
  <c r="H108" i="9" a="1"/>
  <c r="H108" i="9" s="1"/>
  <c r="H109" i="9" a="1"/>
  <c r="H109" i="9"/>
  <c r="H110" i="9" a="1"/>
  <c r="H110" i="9"/>
  <c r="H111" i="9" a="1"/>
  <c r="H111" i="9"/>
  <c r="H112" i="9" a="1"/>
  <c r="H112" i="9"/>
  <c r="H113" i="9" a="1"/>
  <c r="H113" i="9" s="1"/>
  <c r="H114" i="9" a="1"/>
  <c r="H114" i="9"/>
  <c r="H115" i="9" a="1"/>
  <c r="H115" i="9" s="1"/>
  <c r="H116" i="9" a="1"/>
  <c r="H116" i="9"/>
  <c r="H117" i="9" a="1"/>
  <c r="H117" i="9"/>
  <c r="H118" i="9" a="1"/>
  <c r="H118" i="9"/>
  <c r="H119" i="9" a="1"/>
  <c r="H119" i="9"/>
  <c r="H120" i="9" a="1"/>
  <c r="H120" i="9" s="1"/>
  <c r="H121" i="9" a="1"/>
  <c r="H121" i="9"/>
  <c r="H122" i="9" a="1"/>
  <c r="H122" i="9" s="1"/>
  <c r="H123" i="9" a="1"/>
  <c r="H123" i="9"/>
  <c r="H124" i="9" a="1"/>
  <c r="H124" i="9"/>
  <c r="H125" i="9" a="1"/>
  <c r="H125" i="9"/>
  <c r="H126" i="9" a="1"/>
  <c r="H126" i="9"/>
  <c r="H127" i="9" a="1"/>
  <c r="H127" i="9" s="1"/>
  <c r="H128" i="9" a="1"/>
  <c r="H128" i="9"/>
  <c r="H129" i="9" a="1"/>
  <c r="H129" i="9" s="1"/>
  <c r="H130" i="9" a="1"/>
  <c r="H130" i="9"/>
  <c r="H131" i="9" a="1"/>
  <c r="H131" i="9"/>
  <c r="H132" i="9" a="1"/>
  <c r="H132" i="9"/>
  <c r="H133" i="9" a="1"/>
  <c r="H133" i="9"/>
  <c r="H134" i="9" a="1"/>
  <c r="H134" i="9" s="1"/>
  <c r="H135" i="9" a="1"/>
  <c r="H135" i="9"/>
  <c r="H136" i="9" a="1"/>
  <c r="H136" i="9" s="1"/>
  <c r="H137" i="9" a="1"/>
  <c r="H137" i="9"/>
  <c r="H138" i="9" a="1"/>
  <c r="H138" i="9"/>
  <c r="H139" i="9" a="1"/>
  <c r="H139" i="9"/>
  <c r="H140" i="9" a="1"/>
  <c r="H140" i="9"/>
  <c r="H141" i="9" a="1"/>
  <c r="H141" i="9" s="1"/>
  <c r="H142" i="9" a="1"/>
  <c r="H142" i="9"/>
  <c r="H143" i="9" a="1"/>
  <c r="H143" i="9" s="1"/>
  <c r="H144" i="9" a="1"/>
  <c r="H144" i="9"/>
  <c r="H145" i="9" a="1"/>
  <c r="H145" i="9"/>
  <c r="H146" i="9" a="1"/>
  <c r="H146" i="9"/>
  <c r="H147" i="9" a="1"/>
  <c r="H147" i="9"/>
  <c r="H148" i="9" a="1"/>
  <c r="H148" i="9" s="1"/>
  <c r="H149" i="9" a="1"/>
  <c r="H149" i="9"/>
  <c r="H150" i="9" a="1"/>
  <c r="H150" i="9" s="1"/>
  <c r="H151" i="9" a="1"/>
  <c r="H151" i="9"/>
  <c r="H152" i="9" a="1"/>
  <c r="H152" i="9"/>
  <c r="H153" i="9" a="1"/>
  <c r="H153" i="9"/>
  <c r="H154" i="9" a="1"/>
  <c r="H154" i="9"/>
  <c r="H155" i="9" a="1"/>
  <c r="H155" i="9" s="1"/>
  <c r="H156" i="9" a="1"/>
  <c r="H156" i="9"/>
  <c r="H157" i="9" a="1"/>
  <c r="H157" i="9" s="1"/>
  <c r="H158" i="9" a="1"/>
  <c r="H158" i="9"/>
  <c r="H159" i="9" a="1"/>
  <c r="H159" i="9"/>
  <c r="H160" i="9" a="1"/>
  <c r="H160" i="9"/>
  <c r="H161" i="9" a="1"/>
  <c r="H161" i="9"/>
  <c r="H162" i="9" a="1"/>
  <c r="H162" i="9" s="1"/>
  <c r="H163" i="9" a="1"/>
  <c r="H163" i="9"/>
  <c r="H164" i="9" a="1"/>
  <c r="H164" i="9" s="1"/>
  <c r="H165" i="9" a="1"/>
  <c r="H165" i="9"/>
  <c r="H166" i="9" a="1"/>
  <c r="H166" i="9"/>
  <c r="H167" i="9" a="1"/>
  <c r="H167" i="9"/>
  <c r="H168" i="9" a="1"/>
  <c r="H168" i="9"/>
  <c r="H169" i="9" a="1"/>
  <c r="H169" i="9" s="1"/>
  <c r="H170" i="9" a="1"/>
  <c r="H170" i="9"/>
  <c r="H171" i="9" a="1"/>
  <c r="H171" i="9" s="1"/>
  <c r="H172" i="9" a="1"/>
  <c r="H172" i="9"/>
  <c r="H173" i="9" a="1"/>
  <c r="H173" i="9"/>
  <c r="H174" i="9" a="1"/>
  <c r="H174" i="9"/>
  <c r="H175" i="9" a="1"/>
  <c r="H175" i="9"/>
  <c r="H176" i="9" a="1"/>
  <c r="H176" i="9" s="1"/>
  <c r="H177" i="9" a="1"/>
  <c r="H177" i="9"/>
  <c r="H178" i="9" a="1"/>
  <c r="H178" i="9" s="1"/>
  <c r="H179" i="9" a="1"/>
  <c r="H179" i="9"/>
  <c r="H180" i="9" a="1"/>
  <c r="H180" i="9"/>
  <c r="H181" i="9" a="1"/>
  <c r="H181" i="9"/>
  <c r="H182" i="9" a="1"/>
  <c r="H182" i="9"/>
  <c r="H183" i="9" a="1"/>
  <c r="H183" i="9" s="1"/>
  <c r="H184" i="9" a="1"/>
  <c r="H184" i="9"/>
  <c r="H185" i="9" a="1"/>
  <c r="H185" i="9" s="1"/>
  <c r="H186" i="9" a="1"/>
  <c r="H186" i="9"/>
  <c r="H187" i="9" a="1"/>
  <c r="H187" i="9"/>
  <c r="H188" i="9" a="1"/>
  <c r="H188" i="9"/>
  <c r="H189" i="9" a="1"/>
  <c r="H189" i="9"/>
  <c r="H190" i="9" a="1"/>
  <c r="H190" i="9" s="1"/>
  <c r="H191" i="9" a="1"/>
  <c r="H191" i="9"/>
  <c r="H192" i="9" a="1"/>
  <c r="H192" i="9" s="1"/>
  <c r="H193" i="9" a="1"/>
  <c r="H193" i="9"/>
  <c r="H194" i="9" a="1"/>
  <c r="H194" i="9"/>
  <c r="H195" i="9" a="1"/>
  <c r="H195" i="9"/>
  <c r="H196" i="9" a="1"/>
  <c r="H196" i="9"/>
  <c r="H197" i="9" a="1"/>
  <c r="H197" i="9" s="1"/>
  <c r="H198" i="9" a="1"/>
  <c r="H198" i="9"/>
  <c r="H199" i="9" a="1"/>
  <c r="H199" i="9" s="1"/>
  <c r="H200" i="9" a="1"/>
  <c r="H200" i="9"/>
  <c r="H201" i="9" a="1"/>
  <c r="H201" i="9"/>
  <c r="H202" i="9" a="1"/>
  <c r="H202" i="9"/>
  <c r="H203" i="9" a="1"/>
  <c r="H203" i="9"/>
  <c r="H204" i="9" a="1"/>
  <c r="H204" i="9" s="1"/>
  <c r="H205" i="9" a="1"/>
  <c r="H205" i="9"/>
  <c r="H206" i="9" a="1"/>
  <c r="H206" i="9" s="1"/>
  <c r="H207" i="9" a="1"/>
  <c r="H207" i="9"/>
  <c r="H208" i="9" a="1"/>
  <c r="H208" i="9"/>
  <c r="H209" i="9" a="1"/>
  <c r="H209" i="9"/>
  <c r="H210" i="9" a="1"/>
  <c r="H210" i="9"/>
  <c r="H211" i="9" a="1"/>
  <c r="H211" i="9" s="1"/>
  <c r="H212" i="9" a="1"/>
  <c r="H212" i="9"/>
  <c r="H213" i="9" a="1"/>
  <c r="H213" i="9" s="1"/>
  <c r="H214" i="9" a="1"/>
  <c r="H214" i="9"/>
  <c r="H215" i="9" a="1"/>
  <c r="H215" i="9"/>
  <c r="H216" i="9" a="1"/>
  <c r="H216" i="9"/>
  <c r="H217" i="9" a="1"/>
  <c r="H217" i="9"/>
  <c r="H2" i="9" a="1"/>
  <c r="H2" i="9"/>
  <c r="F2" i="9" a="1"/>
  <c r="F2" i="9" s="1"/>
  <c r="D2" i="9" a="1"/>
  <c r="D2" i="9"/>
  <c r="A211" i="9"/>
  <c r="B187" i="9"/>
  <c r="B199" i="9" s="1"/>
  <c r="B211" i="9" s="1"/>
  <c r="A186" i="9"/>
  <c r="A198" i="9" s="1"/>
  <c r="A210" i="9" s="1"/>
  <c r="A154" i="9"/>
  <c r="A166" i="9" s="1"/>
  <c r="A178" i="9" s="1"/>
  <c r="A190" i="9" s="1"/>
  <c r="A202" i="9" s="1"/>
  <c r="A214" i="9" s="1"/>
  <c r="A147" i="9"/>
  <c r="A159" i="9" s="1"/>
  <c r="A171" i="9" s="1"/>
  <c r="A183" i="9" s="1"/>
  <c r="A195" i="9" s="1"/>
  <c r="A207" i="9" s="1"/>
  <c r="A135" i="9"/>
  <c r="B116" i="9"/>
  <c r="B128" i="9" s="1"/>
  <c r="B140" i="9" s="1"/>
  <c r="B152" i="9" s="1"/>
  <c r="B164" i="9" s="1"/>
  <c r="B176" i="9" s="1"/>
  <c r="B188" i="9" s="1"/>
  <c r="B200" i="9" s="1"/>
  <c r="B212" i="9" s="1"/>
  <c r="B106" i="9"/>
  <c r="B118" i="9" s="1"/>
  <c r="B130" i="9" s="1"/>
  <c r="B142" i="9" s="1"/>
  <c r="B154" i="9" s="1"/>
  <c r="B166" i="9" s="1"/>
  <c r="B178" i="9" s="1"/>
  <c r="B190" i="9" s="1"/>
  <c r="B202" i="9" s="1"/>
  <c r="B214" i="9" s="1"/>
  <c r="A106" i="9"/>
  <c r="A118" i="9" s="1"/>
  <c r="A130" i="9" s="1"/>
  <c r="A142" i="9" s="1"/>
  <c r="A94" i="9"/>
  <c r="G93" i="9"/>
  <c r="A86" i="9"/>
  <c r="A98" i="9" s="1"/>
  <c r="A110" i="9" s="1"/>
  <c r="A122" i="9" s="1"/>
  <c r="A134" i="9" s="1"/>
  <c r="A146" i="9" s="1"/>
  <c r="A158" i="9" s="1"/>
  <c r="A170" i="9" s="1"/>
  <c r="A182" i="9" s="1"/>
  <c r="A194" i="9" s="1"/>
  <c r="A206" i="9" s="1"/>
  <c r="B85" i="9"/>
  <c r="B97" i="9" s="1"/>
  <c r="B109" i="9" s="1"/>
  <c r="B121" i="9" s="1"/>
  <c r="B133" i="9" s="1"/>
  <c r="B145" i="9" s="1"/>
  <c r="B157" i="9" s="1"/>
  <c r="B169" i="9" s="1"/>
  <c r="B181" i="9" s="1"/>
  <c r="B193" i="9" s="1"/>
  <c r="B205" i="9" s="1"/>
  <c r="B217" i="9" s="1"/>
  <c r="A84" i="9"/>
  <c r="A96" i="9" s="1"/>
  <c r="A108" i="9" s="1"/>
  <c r="A120" i="9" s="1"/>
  <c r="A132" i="9" s="1"/>
  <c r="A144" i="9" s="1"/>
  <c r="A156" i="9" s="1"/>
  <c r="A168" i="9" s="1"/>
  <c r="A180" i="9" s="1"/>
  <c r="A192" i="9" s="1"/>
  <c r="A204" i="9" s="1"/>
  <c r="A216" i="9" s="1"/>
  <c r="B81" i="9"/>
  <c r="B93" i="9" s="1"/>
  <c r="B105" i="9" s="1"/>
  <c r="B117" i="9" s="1"/>
  <c r="B129" i="9" s="1"/>
  <c r="B141" i="9" s="1"/>
  <c r="B153" i="9" s="1"/>
  <c r="B165" i="9" s="1"/>
  <c r="B177" i="9" s="1"/>
  <c r="B189" i="9" s="1"/>
  <c r="B201" i="9" s="1"/>
  <c r="B213" i="9" s="1"/>
  <c r="A75" i="9"/>
  <c r="A87" i="9" s="1"/>
  <c r="A99" i="9" s="1"/>
  <c r="A111" i="9" s="1"/>
  <c r="A123" i="9" s="1"/>
  <c r="B73" i="9"/>
  <c r="B67" i="9"/>
  <c r="B79" i="9" s="1"/>
  <c r="B91" i="9" s="1"/>
  <c r="B103" i="9" s="1"/>
  <c r="B115" i="9" s="1"/>
  <c r="B127" i="9" s="1"/>
  <c r="B139" i="9" s="1"/>
  <c r="B151" i="9" s="1"/>
  <c r="B163" i="9" s="1"/>
  <c r="B175" i="9" s="1"/>
  <c r="B63" i="9"/>
  <c r="B75" i="9" s="1"/>
  <c r="B87" i="9" s="1"/>
  <c r="B99" i="9" s="1"/>
  <c r="B111" i="9" s="1"/>
  <c r="B123" i="9" s="1"/>
  <c r="B135" i="9" s="1"/>
  <c r="B147" i="9" s="1"/>
  <c r="B159" i="9" s="1"/>
  <c r="B171" i="9" s="1"/>
  <c r="B183" i="9" s="1"/>
  <c r="B195" i="9" s="1"/>
  <c r="B207" i="9" s="1"/>
  <c r="B61" i="9"/>
  <c r="B56" i="9"/>
  <c r="B68" i="9" s="1"/>
  <c r="B80" i="9" s="1"/>
  <c r="B92" i="9" s="1"/>
  <c r="B104" i="9" s="1"/>
  <c r="A52" i="9"/>
  <c r="A64" i="9" s="1"/>
  <c r="A76" i="9" s="1"/>
  <c r="A88" i="9" s="1"/>
  <c r="A100" i="9" s="1"/>
  <c r="A112" i="9" s="1"/>
  <c r="A124" i="9" s="1"/>
  <c r="A136" i="9" s="1"/>
  <c r="A148" i="9" s="1"/>
  <c r="A160" i="9" s="1"/>
  <c r="A172" i="9" s="1"/>
  <c r="A184" i="9" s="1"/>
  <c r="A196" i="9" s="1"/>
  <c r="A208" i="9" s="1"/>
  <c r="A51" i="9"/>
  <c r="A63" i="9" s="1"/>
  <c r="B50" i="9"/>
  <c r="B62" i="9" s="1"/>
  <c r="B74" i="9" s="1"/>
  <c r="B86" i="9" s="1"/>
  <c r="B98" i="9" s="1"/>
  <c r="B110" i="9" s="1"/>
  <c r="B122" i="9" s="1"/>
  <c r="B134" i="9" s="1"/>
  <c r="B146" i="9" s="1"/>
  <c r="B158" i="9" s="1"/>
  <c r="B170" i="9" s="1"/>
  <c r="B182" i="9" s="1"/>
  <c r="B194" i="9" s="1"/>
  <c r="B206" i="9" s="1"/>
  <c r="A49" i="9"/>
  <c r="A61" i="9" s="1"/>
  <c r="A73" i="9" s="1"/>
  <c r="A85" i="9" s="1"/>
  <c r="A97" i="9" s="1"/>
  <c r="A109" i="9" s="1"/>
  <c r="A121" i="9" s="1"/>
  <c r="A133" i="9" s="1"/>
  <c r="A145" i="9" s="1"/>
  <c r="A157" i="9" s="1"/>
  <c r="A169" i="9" s="1"/>
  <c r="A181" i="9" s="1"/>
  <c r="A193" i="9" s="1"/>
  <c r="A205" i="9" s="1"/>
  <c r="A217" i="9" s="1"/>
  <c r="A48" i="9"/>
  <c r="A60" i="9" s="1"/>
  <c r="A72" i="9" s="1"/>
  <c r="B47" i="9"/>
  <c r="B59" i="9" s="1"/>
  <c r="B71" i="9" s="1"/>
  <c r="B83" i="9" s="1"/>
  <c r="B95" i="9" s="1"/>
  <c r="B107" i="9" s="1"/>
  <c r="B119" i="9" s="1"/>
  <c r="B131" i="9" s="1"/>
  <c r="B143" i="9" s="1"/>
  <c r="B155" i="9" s="1"/>
  <c r="B167" i="9" s="1"/>
  <c r="B179" i="9" s="1"/>
  <c r="B191" i="9" s="1"/>
  <c r="B203" i="9" s="1"/>
  <c r="B215" i="9" s="1"/>
  <c r="B45" i="9"/>
  <c r="B57" i="9" s="1"/>
  <c r="B69" i="9" s="1"/>
  <c r="A45" i="9"/>
  <c r="A57" i="9" s="1"/>
  <c r="A69" i="9" s="1"/>
  <c r="A81" i="9" s="1"/>
  <c r="A93" i="9" s="1"/>
  <c r="A105" i="9" s="1"/>
  <c r="A117" i="9" s="1"/>
  <c r="A129" i="9" s="1"/>
  <c r="A141" i="9" s="1"/>
  <c r="A153" i="9" s="1"/>
  <c r="A165" i="9" s="1"/>
  <c r="A177" i="9" s="1"/>
  <c r="A189" i="9" s="1"/>
  <c r="A201" i="9" s="1"/>
  <c r="A213" i="9" s="1"/>
  <c r="B44" i="9"/>
  <c r="B41" i="9"/>
  <c r="B53" i="9" s="1"/>
  <c r="B65" i="9" s="1"/>
  <c r="B77" i="9" s="1"/>
  <c r="B89" i="9" s="1"/>
  <c r="B101" i="9" s="1"/>
  <c r="B113" i="9" s="1"/>
  <c r="B125" i="9" s="1"/>
  <c r="B137" i="9" s="1"/>
  <c r="B149" i="9" s="1"/>
  <c r="B161" i="9" s="1"/>
  <c r="B173" i="9" s="1"/>
  <c r="B185" i="9" s="1"/>
  <c r="B197" i="9" s="1"/>
  <c r="B209" i="9" s="1"/>
  <c r="A41" i="9"/>
  <c r="A53" i="9" s="1"/>
  <c r="A65" i="9" s="1"/>
  <c r="A77" i="9" s="1"/>
  <c r="A89" i="9" s="1"/>
  <c r="A101" i="9" s="1"/>
  <c r="A113" i="9" s="1"/>
  <c r="A125" i="9" s="1"/>
  <c r="A137" i="9" s="1"/>
  <c r="A149" i="9" s="1"/>
  <c r="A161" i="9" s="1"/>
  <c r="A173" i="9" s="1"/>
  <c r="A185" i="9" s="1"/>
  <c r="A197" i="9" s="1"/>
  <c r="A209" i="9" s="1"/>
  <c r="B40" i="9"/>
  <c r="B52" i="9" s="1"/>
  <c r="B64" i="9" s="1"/>
  <c r="B76" i="9" s="1"/>
  <c r="B88" i="9" s="1"/>
  <c r="B100" i="9" s="1"/>
  <c r="B112" i="9" s="1"/>
  <c r="B124" i="9" s="1"/>
  <c r="B136" i="9" s="1"/>
  <c r="B148" i="9" s="1"/>
  <c r="B160" i="9" s="1"/>
  <c r="B172" i="9" s="1"/>
  <c r="B184" i="9" s="1"/>
  <c r="B196" i="9" s="1"/>
  <c r="B208" i="9" s="1"/>
  <c r="B37" i="9"/>
  <c r="B49" i="9" s="1"/>
  <c r="A37" i="9"/>
  <c r="A36" i="9"/>
  <c r="A34" i="9"/>
  <c r="A46" i="9" s="1"/>
  <c r="A58" i="9" s="1"/>
  <c r="A70" i="9" s="1"/>
  <c r="A82" i="9" s="1"/>
  <c r="B33" i="9"/>
  <c r="B32" i="9"/>
  <c r="B30" i="9"/>
  <c r="B42" i="9" s="1"/>
  <c r="B54" i="9" s="1"/>
  <c r="B66" i="9" s="1"/>
  <c r="B78" i="9" s="1"/>
  <c r="B90" i="9" s="1"/>
  <c r="B102" i="9" s="1"/>
  <c r="B114" i="9" s="1"/>
  <c r="B126" i="9" s="1"/>
  <c r="B138" i="9" s="1"/>
  <c r="B150" i="9" s="1"/>
  <c r="B162" i="9" s="1"/>
  <c r="B174" i="9" s="1"/>
  <c r="B186" i="9" s="1"/>
  <c r="B198" i="9" s="1"/>
  <c r="B210" i="9" s="1"/>
  <c r="B29" i="9"/>
  <c r="A27" i="9"/>
  <c r="A39" i="9" s="1"/>
  <c r="B26" i="9"/>
  <c r="B38" i="9" s="1"/>
  <c r="B25" i="9"/>
  <c r="A25" i="9"/>
  <c r="B24" i="9"/>
  <c r="B36" i="9" s="1"/>
  <c r="B48" i="9" s="1"/>
  <c r="B60" i="9" s="1"/>
  <c r="B72" i="9" s="1"/>
  <c r="B84" i="9" s="1"/>
  <c r="B96" i="9" s="1"/>
  <c r="B108" i="9" s="1"/>
  <c r="B120" i="9" s="1"/>
  <c r="B132" i="9" s="1"/>
  <c r="B144" i="9" s="1"/>
  <c r="B156" i="9" s="1"/>
  <c r="B168" i="9" s="1"/>
  <c r="B180" i="9" s="1"/>
  <c r="B192" i="9" s="1"/>
  <c r="B204" i="9" s="1"/>
  <c r="B216" i="9" s="1"/>
  <c r="A24" i="9"/>
  <c r="B23" i="9"/>
  <c r="B35" i="9" s="1"/>
  <c r="A23" i="9"/>
  <c r="A35" i="9" s="1"/>
  <c r="A47" i="9" s="1"/>
  <c r="A59" i="9" s="1"/>
  <c r="A71" i="9" s="1"/>
  <c r="A83" i="9" s="1"/>
  <c r="A95" i="9" s="1"/>
  <c r="A107" i="9" s="1"/>
  <c r="A119" i="9" s="1"/>
  <c r="A131" i="9" s="1"/>
  <c r="A143" i="9" s="1"/>
  <c r="A155" i="9" s="1"/>
  <c r="A167" i="9" s="1"/>
  <c r="A179" i="9" s="1"/>
  <c r="A191" i="9" s="1"/>
  <c r="A203" i="9" s="1"/>
  <c r="A215" i="9" s="1"/>
  <c r="B22" i="9"/>
  <c r="B34" i="9" s="1"/>
  <c r="B46" i="9" s="1"/>
  <c r="B58" i="9" s="1"/>
  <c r="B70" i="9" s="1"/>
  <c r="B82" i="9" s="1"/>
  <c r="B94" i="9" s="1"/>
  <c r="A22" i="9"/>
  <c r="B21" i="9"/>
  <c r="A21" i="9"/>
  <c r="A33" i="9" s="1"/>
  <c r="B20" i="9"/>
  <c r="A20" i="9"/>
  <c r="A32" i="9" s="1"/>
  <c r="A44" i="9" s="1"/>
  <c r="A56" i="9" s="1"/>
  <c r="A68" i="9" s="1"/>
  <c r="A80" i="9" s="1"/>
  <c r="A92" i="9" s="1"/>
  <c r="A104" i="9" s="1"/>
  <c r="A116" i="9" s="1"/>
  <c r="A128" i="9" s="1"/>
  <c r="A140" i="9" s="1"/>
  <c r="A152" i="9" s="1"/>
  <c r="A164" i="9" s="1"/>
  <c r="A176" i="9" s="1"/>
  <c r="A188" i="9" s="1"/>
  <c r="A200" i="9" s="1"/>
  <c r="A212" i="9" s="1"/>
  <c r="B19" i="9"/>
  <c r="B31" i="9" s="1"/>
  <c r="B43" i="9" s="1"/>
  <c r="B55" i="9" s="1"/>
  <c r="A19" i="9"/>
  <c r="A31" i="9" s="1"/>
  <c r="A43" i="9" s="1"/>
  <c r="A55" i="9" s="1"/>
  <c r="A67" i="9" s="1"/>
  <c r="A79" i="9" s="1"/>
  <c r="A91" i="9" s="1"/>
  <c r="A103" i="9" s="1"/>
  <c r="A115" i="9" s="1"/>
  <c r="A127" i="9" s="1"/>
  <c r="A139" i="9" s="1"/>
  <c r="A151" i="9" s="1"/>
  <c r="A163" i="9" s="1"/>
  <c r="A175" i="9" s="1"/>
  <c r="A187" i="9" s="1"/>
  <c r="A199" i="9" s="1"/>
  <c r="B18" i="9"/>
  <c r="A18" i="9"/>
  <c r="A30" i="9" s="1"/>
  <c r="A42" i="9" s="1"/>
  <c r="A54" i="9" s="1"/>
  <c r="A66" i="9" s="1"/>
  <c r="A78" i="9" s="1"/>
  <c r="A90" i="9" s="1"/>
  <c r="A102" i="9" s="1"/>
  <c r="A114" i="9" s="1"/>
  <c r="A126" i="9" s="1"/>
  <c r="A138" i="9" s="1"/>
  <c r="A150" i="9" s="1"/>
  <c r="A162" i="9" s="1"/>
  <c r="A174" i="9" s="1"/>
  <c r="B17" i="9"/>
  <c r="A17" i="9"/>
  <c r="A29" i="9" s="1"/>
  <c r="B16" i="9"/>
  <c r="B28" i="9" s="1"/>
  <c r="A16" i="9"/>
  <c r="A28" i="9" s="1"/>
  <c r="A40" i="9" s="1"/>
  <c r="B15" i="9"/>
  <c r="B27" i="9" s="1"/>
  <c r="B39" i="9" s="1"/>
  <c r="B51" i="9" s="1"/>
  <c r="A15" i="9"/>
  <c r="B14" i="9"/>
  <c r="A14" i="9"/>
  <c r="A26" i="9" s="1"/>
  <c r="A38" i="9" s="1"/>
  <c r="A50" i="9" s="1"/>
  <c r="A62" i="9" s="1"/>
  <c r="A74" i="9" s="1"/>
  <c r="F217" i="8"/>
  <c r="E217" i="8"/>
  <c r="D217" i="8"/>
  <c r="F216" i="8"/>
  <c r="E216" i="8"/>
  <c r="D216" i="8"/>
  <c r="F215" i="8"/>
  <c r="E215" i="8"/>
  <c r="D215" i="8"/>
  <c r="F214" i="8"/>
  <c r="E214" i="8"/>
  <c r="D214" i="8"/>
  <c r="F213" i="8"/>
  <c r="E213" i="8"/>
  <c r="D213" i="8"/>
  <c r="F212" i="8"/>
  <c r="E212" i="8"/>
  <c r="D212" i="8"/>
  <c r="F211" i="8"/>
  <c r="E211" i="8"/>
  <c r="D211" i="8"/>
  <c r="F210" i="8"/>
  <c r="E210" i="8"/>
  <c r="D210" i="8"/>
  <c r="F209" i="8"/>
  <c r="E209" i="8"/>
  <c r="D209" i="8"/>
  <c r="G208" i="8"/>
  <c r="G209" i="8" s="1"/>
  <c r="G210" i="8" s="1"/>
  <c r="F208" i="8"/>
  <c r="E208" i="8"/>
  <c r="D208" i="8"/>
  <c r="F207" i="8"/>
  <c r="E207" i="8"/>
  <c r="D207" i="8"/>
  <c r="G206" i="8"/>
  <c r="G207" i="8" s="1"/>
  <c r="F206" i="8"/>
  <c r="I206" i="8" s="1"/>
  <c r="I207" i="8" s="1"/>
  <c r="I208" i="8" s="1"/>
  <c r="I209" i="8" s="1"/>
  <c r="I210" i="8" s="1"/>
  <c r="I211" i="8" s="1"/>
  <c r="I212" i="8" s="1"/>
  <c r="I213" i="8" s="1"/>
  <c r="I214" i="8" s="1"/>
  <c r="I215" i="8" s="1"/>
  <c r="I216" i="8" s="1"/>
  <c r="I217" i="8" s="1"/>
  <c r="E206" i="8"/>
  <c r="D206" i="8"/>
  <c r="F205" i="8"/>
  <c r="E205" i="8"/>
  <c r="D205" i="8"/>
  <c r="F204" i="8"/>
  <c r="E204" i="8"/>
  <c r="D204" i="8"/>
  <c r="F203" i="8"/>
  <c r="E203" i="8"/>
  <c r="D203" i="8"/>
  <c r="F202" i="8"/>
  <c r="E202" i="8"/>
  <c r="D202" i="8"/>
  <c r="I201" i="8"/>
  <c r="I202" i="8" s="1"/>
  <c r="I203" i="8" s="1"/>
  <c r="I204" i="8" s="1"/>
  <c r="I205" i="8" s="1"/>
  <c r="F201" i="8"/>
  <c r="E201" i="8"/>
  <c r="D201" i="8"/>
  <c r="F200" i="8"/>
  <c r="E200" i="8"/>
  <c r="D200" i="8"/>
  <c r="F199" i="8"/>
  <c r="E199" i="8"/>
  <c r="D199" i="8"/>
  <c r="F198" i="8"/>
  <c r="E198" i="8"/>
  <c r="D198" i="8"/>
  <c r="F197" i="8"/>
  <c r="E197" i="8"/>
  <c r="D197" i="8"/>
  <c r="F196" i="8"/>
  <c r="E196" i="8"/>
  <c r="D196" i="8"/>
  <c r="F195" i="8"/>
  <c r="E195" i="8"/>
  <c r="D195" i="8"/>
  <c r="I194" i="8"/>
  <c r="I195" i="8" s="1"/>
  <c r="I196" i="8" s="1"/>
  <c r="I197" i="8" s="1"/>
  <c r="I198" i="8" s="1"/>
  <c r="I199" i="8" s="1"/>
  <c r="I200" i="8" s="1"/>
  <c r="G194" i="8"/>
  <c r="G195" i="8" s="1"/>
  <c r="G196" i="8" s="1"/>
  <c r="G197" i="8" s="1"/>
  <c r="G198" i="8" s="1"/>
  <c r="G199" i="8" s="1"/>
  <c r="G200" i="8" s="1"/>
  <c r="G201" i="8" s="1"/>
  <c r="G202" i="8" s="1"/>
  <c r="G203" i="8" s="1"/>
  <c r="G204" i="8" s="1"/>
  <c r="G205" i="8" s="1"/>
  <c r="F194" i="8"/>
  <c r="E194" i="8"/>
  <c r="D194" i="8"/>
  <c r="F193" i="8"/>
  <c r="E193" i="8"/>
  <c r="D193" i="8"/>
  <c r="F192" i="8"/>
  <c r="E192" i="8"/>
  <c r="D192" i="8"/>
  <c r="F191" i="8"/>
  <c r="E191" i="8"/>
  <c r="D191" i="8"/>
  <c r="F190" i="8"/>
  <c r="E190" i="8"/>
  <c r="D190" i="8"/>
  <c r="F189" i="8"/>
  <c r="E189" i="8"/>
  <c r="D189" i="8"/>
  <c r="F188" i="8"/>
  <c r="E188" i="8"/>
  <c r="D188" i="8"/>
  <c r="F187" i="8"/>
  <c r="E187" i="8"/>
  <c r="D187" i="8"/>
  <c r="F186" i="8"/>
  <c r="E186" i="8"/>
  <c r="D186" i="8"/>
  <c r="F185" i="8"/>
  <c r="E185" i="8"/>
  <c r="D185" i="8"/>
  <c r="F184" i="8"/>
  <c r="E184" i="8"/>
  <c r="D184" i="8"/>
  <c r="F183" i="8"/>
  <c r="E183" i="8"/>
  <c r="D183" i="8"/>
  <c r="I182" i="8"/>
  <c r="I183" i="8" s="1"/>
  <c r="I184" i="8" s="1"/>
  <c r="G182" i="8"/>
  <c r="F182" i="8"/>
  <c r="E182" i="8"/>
  <c r="D182" i="8"/>
  <c r="F181" i="8"/>
  <c r="E181" i="8"/>
  <c r="D181" i="8"/>
  <c r="F180" i="8"/>
  <c r="E180" i="8"/>
  <c r="D180" i="8"/>
  <c r="F179" i="8"/>
  <c r="E179" i="8"/>
  <c r="D179" i="8"/>
  <c r="F178" i="8"/>
  <c r="E178" i="8"/>
  <c r="D178" i="8"/>
  <c r="F177" i="8"/>
  <c r="E177" i="8"/>
  <c r="D177" i="8"/>
  <c r="F176" i="8"/>
  <c r="E176" i="8"/>
  <c r="D176" i="8"/>
  <c r="F175" i="8"/>
  <c r="E175" i="8"/>
  <c r="D175" i="8"/>
  <c r="F174" i="8"/>
  <c r="E174" i="8"/>
  <c r="D174" i="8"/>
  <c r="F173" i="8"/>
  <c r="E173" i="8"/>
  <c r="D173" i="8"/>
  <c r="F172" i="8"/>
  <c r="E172" i="8"/>
  <c r="D172" i="8"/>
  <c r="I171" i="8"/>
  <c r="F171" i="8"/>
  <c r="E171" i="8"/>
  <c r="D171" i="8"/>
  <c r="I170" i="8"/>
  <c r="F170" i="8"/>
  <c r="E170" i="8"/>
  <c r="D170" i="8"/>
  <c r="F169" i="8"/>
  <c r="E169" i="8"/>
  <c r="D169" i="8"/>
  <c r="F168" i="8"/>
  <c r="E168" i="8"/>
  <c r="D168" i="8"/>
  <c r="F167" i="8"/>
  <c r="E167" i="8"/>
  <c r="D167" i="8"/>
  <c r="F166" i="8"/>
  <c r="E166" i="8"/>
  <c r="D166" i="8"/>
  <c r="F165" i="8"/>
  <c r="E165" i="8"/>
  <c r="D165" i="8"/>
  <c r="F164" i="8"/>
  <c r="E164" i="8"/>
  <c r="D164" i="8"/>
  <c r="F163" i="8"/>
  <c r="E163" i="8"/>
  <c r="D163" i="8"/>
  <c r="F162" i="8"/>
  <c r="E162" i="8"/>
  <c r="D162" i="8"/>
  <c r="F161" i="8"/>
  <c r="E161" i="8"/>
  <c r="D161" i="8"/>
  <c r="F160" i="8"/>
  <c r="E160" i="8"/>
  <c r="D160" i="8"/>
  <c r="F159" i="8"/>
  <c r="E159" i="8"/>
  <c r="D159" i="8"/>
  <c r="F158" i="8"/>
  <c r="E158" i="8"/>
  <c r="D158" i="8"/>
  <c r="F157" i="8"/>
  <c r="E157" i="8"/>
  <c r="D157" i="8"/>
  <c r="F156" i="8"/>
  <c r="E156" i="8"/>
  <c r="D156" i="8"/>
  <c r="F155" i="8"/>
  <c r="E155" i="8"/>
  <c r="D155" i="8"/>
  <c r="F154" i="8"/>
  <c r="E154" i="8"/>
  <c r="D154" i="8"/>
  <c r="F153" i="8"/>
  <c r="E153" i="8"/>
  <c r="D153" i="8"/>
  <c r="F152" i="8"/>
  <c r="E152" i="8"/>
  <c r="D152" i="8"/>
  <c r="F151" i="8"/>
  <c r="E151" i="8"/>
  <c r="D151" i="8"/>
  <c r="F150" i="8"/>
  <c r="E150" i="8"/>
  <c r="D150" i="8"/>
  <c r="F149" i="8"/>
  <c r="E149" i="8"/>
  <c r="D149" i="8"/>
  <c r="F148" i="8"/>
  <c r="E148" i="8"/>
  <c r="D148" i="8"/>
  <c r="F147" i="8"/>
  <c r="E147" i="8"/>
  <c r="D147" i="8"/>
  <c r="I146" i="8"/>
  <c r="I147" i="8" s="1"/>
  <c r="I148" i="8" s="1"/>
  <c r="I149" i="8" s="1"/>
  <c r="I150" i="8" s="1"/>
  <c r="I151" i="8" s="1"/>
  <c r="I152" i="8" s="1"/>
  <c r="I153" i="8" s="1"/>
  <c r="I154" i="8" s="1"/>
  <c r="I155" i="8" s="1"/>
  <c r="I156" i="8" s="1"/>
  <c r="I157" i="8" s="1"/>
  <c r="F146" i="8"/>
  <c r="E146" i="8"/>
  <c r="G146" i="8" s="1"/>
  <c r="D146" i="8"/>
  <c r="F145" i="8"/>
  <c r="E145" i="8"/>
  <c r="D145" i="8"/>
  <c r="F144" i="8"/>
  <c r="E144" i="8"/>
  <c r="D144" i="8"/>
  <c r="F143" i="8"/>
  <c r="E143" i="8"/>
  <c r="D143" i="8"/>
  <c r="F142" i="8"/>
  <c r="E142" i="8"/>
  <c r="D142" i="8"/>
  <c r="F141" i="8"/>
  <c r="E141" i="8"/>
  <c r="D141" i="8"/>
  <c r="F140" i="8"/>
  <c r="E140" i="8"/>
  <c r="D140" i="8"/>
  <c r="F139" i="8"/>
  <c r="E139" i="8"/>
  <c r="D139" i="8"/>
  <c r="F138" i="8"/>
  <c r="E138" i="8"/>
  <c r="D138" i="8"/>
  <c r="F137" i="8"/>
  <c r="E137" i="8"/>
  <c r="D137" i="8"/>
  <c r="I136" i="8"/>
  <c r="I137" i="8" s="1"/>
  <c r="I138" i="8" s="1"/>
  <c r="G136" i="8"/>
  <c r="G137" i="8" s="1"/>
  <c r="G138" i="8" s="1"/>
  <c r="G139" i="8" s="1"/>
  <c r="G140" i="8" s="1"/>
  <c r="G141" i="8" s="1"/>
  <c r="G142" i="8" s="1"/>
  <c r="F136" i="8"/>
  <c r="E136" i="8"/>
  <c r="D136" i="8"/>
  <c r="F135" i="8"/>
  <c r="E135" i="8"/>
  <c r="D135" i="8"/>
  <c r="G134" i="8"/>
  <c r="G135" i="8" s="1"/>
  <c r="F134" i="8"/>
  <c r="I134" i="8" s="1"/>
  <c r="I135" i="8" s="1"/>
  <c r="E134" i="8"/>
  <c r="D134" i="8"/>
  <c r="F133" i="8"/>
  <c r="E133" i="8"/>
  <c r="D133" i="8"/>
  <c r="F132" i="8"/>
  <c r="E132" i="8"/>
  <c r="D132" i="8"/>
  <c r="F131" i="8"/>
  <c r="E131" i="8"/>
  <c r="D131" i="8"/>
  <c r="F130" i="8"/>
  <c r="E130" i="8"/>
  <c r="D130" i="8"/>
  <c r="F129" i="8"/>
  <c r="E129" i="8"/>
  <c r="D129" i="8"/>
  <c r="F128" i="8"/>
  <c r="E128" i="8"/>
  <c r="D128" i="8"/>
  <c r="F127" i="8"/>
  <c r="E127" i="8"/>
  <c r="D127" i="8"/>
  <c r="F126" i="8"/>
  <c r="E126" i="8"/>
  <c r="D126" i="8"/>
  <c r="F125" i="8"/>
  <c r="E125" i="8"/>
  <c r="D125" i="8"/>
  <c r="F124" i="8"/>
  <c r="E124" i="8"/>
  <c r="D124" i="8"/>
  <c r="F123" i="8"/>
  <c r="E123" i="8"/>
  <c r="D123" i="8"/>
  <c r="F122" i="8"/>
  <c r="E122" i="8"/>
  <c r="D122" i="8"/>
  <c r="F121" i="8"/>
  <c r="E121" i="8"/>
  <c r="D121" i="8"/>
  <c r="F120" i="8"/>
  <c r="E120" i="8"/>
  <c r="D120" i="8"/>
  <c r="F119" i="8"/>
  <c r="E119" i="8"/>
  <c r="D119" i="8"/>
  <c r="F118" i="8"/>
  <c r="E118" i="8"/>
  <c r="D118" i="8"/>
  <c r="F117" i="8"/>
  <c r="E117" i="8"/>
  <c r="D117" i="8"/>
  <c r="F116" i="8"/>
  <c r="E116" i="8"/>
  <c r="D116" i="8"/>
  <c r="F115" i="8"/>
  <c r="E115" i="8"/>
  <c r="D115" i="8"/>
  <c r="F114" i="8"/>
  <c r="E114" i="8"/>
  <c r="D114" i="8"/>
  <c r="F113" i="8"/>
  <c r="E113" i="8"/>
  <c r="D113" i="8"/>
  <c r="F112" i="8"/>
  <c r="E112" i="8"/>
  <c r="D112" i="8"/>
  <c r="F111" i="8"/>
  <c r="E111" i="8"/>
  <c r="D111" i="8"/>
  <c r="I110" i="8"/>
  <c r="I111" i="8" s="1"/>
  <c r="I112" i="8" s="1"/>
  <c r="I113" i="8" s="1"/>
  <c r="I114" i="8" s="1"/>
  <c r="I115" i="8" s="1"/>
  <c r="I116" i="8" s="1"/>
  <c r="I117" i="8" s="1"/>
  <c r="I118" i="8" s="1"/>
  <c r="I119" i="8" s="1"/>
  <c r="I120" i="8" s="1"/>
  <c r="I121" i="8" s="1"/>
  <c r="G110" i="8"/>
  <c r="G111" i="8" s="1"/>
  <c r="G112" i="8" s="1"/>
  <c r="G113" i="8" s="1"/>
  <c r="G114" i="8" s="1"/>
  <c r="G115" i="8" s="1"/>
  <c r="G116" i="8" s="1"/>
  <c r="G117" i="8" s="1"/>
  <c r="G118" i="8" s="1"/>
  <c r="G119" i="8" s="1"/>
  <c r="G120" i="8" s="1"/>
  <c r="G121" i="8" s="1"/>
  <c r="F110" i="8"/>
  <c r="E110" i="8"/>
  <c r="D110" i="8"/>
  <c r="F109" i="8"/>
  <c r="E109" i="8"/>
  <c r="D109" i="8"/>
  <c r="F108" i="8"/>
  <c r="E108" i="8"/>
  <c r="D108" i="8"/>
  <c r="F107" i="8"/>
  <c r="E107" i="8"/>
  <c r="D107" i="8"/>
  <c r="F106" i="8"/>
  <c r="E106" i="8"/>
  <c r="D106" i="8"/>
  <c r="F105" i="8"/>
  <c r="E105" i="8"/>
  <c r="D105" i="8"/>
  <c r="F104" i="8"/>
  <c r="E104" i="8"/>
  <c r="D104" i="8"/>
  <c r="F103" i="8"/>
  <c r="E103" i="8"/>
  <c r="D103" i="8"/>
  <c r="F102" i="8"/>
  <c r="E102" i="8"/>
  <c r="D102" i="8"/>
  <c r="F101" i="8"/>
  <c r="E101" i="8"/>
  <c r="D101" i="8"/>
  <c r="F100" i="8"/>
  <c r="E100" i="8"/>
  <c r="D100" i="8"/>
  <c r="F99" i="8"/>
  <c r="E99" i="8"/>
  <c r="D99" i="8"/>
  <c r="F98" i="8"/>
  <c r="E98" i="8"/>
  <c r="D98" i="8"/>
  <c r="F97" i="8"/>
  <c r="E97" i="8"/>
  <c r="D97" i="8"/>
  <c r="F96" i="8"/>
  <c r="E96" i="8"/>
  <c r="D96" i="8"/>
  <c r="F95" i="8"/>
  <c r="E95" i="8"/>
  <c r="D95" i="8"/>
  <c r="F94" i="8"/>
  <c r="E94" i="8"/>
  <c r="D94" i="8"/>
  <c r="F93" i="8"/>
  <c r="E93" i="8"/>
  <c r="D93" i="8"/>
  <c r="F92" i="8"/>
  <c r="E92" i="8"/>
  <c r="D92" i="8"/>
  <c r="F91" i="8"/>
  <c r="E91" i="8"/>
  <c r="D91" i="8"/>
  <c r="F90" i="8"/>
  <c r="E90" i="8"/>
  <c r="D90" i="8"/>
  <c r="F89" i="8"/>
  <c r="E89" i="8"/>
  <c r="D89" i="8"/>
  <c r="F88" i="8"/>
  <c r="E88" i="8"/>
  <c r="D88" i="8"/>
  <c r="F87" i="8"/>
  <c r="E87" i="8"/>
  <c r="D87" i="8"/>
  <c r="G86" i="8"/>
  <c r="G87" i="8" s="1"/>
  <c r="G88" i="8" s="1"/>
  <c r="G89" i="8" s="1"/>
  <c r="F86" i="8"/>
  <c r="E86" i="8"/>
  <c r="D86" i="8"/>
  <c r="F85" i="8"/>
  <c r="E85" i="8"/>
  <c r="D85" i="8"/>
  <c r="F84" i="8"/>
  <c r="E84" i="8"/>
  <c r="D84" i="8"/>
  <c r="F83" i="8"/>
  <c r="E83" i="8"/>
  <c r="D83" i="8"/>
  <c r="F82" i="8"/>
  <c r="E82" i="8"/>
  <c r="D82" i="8"/>
  <c r="F81" i="8"/>
  <c r="E81" i="8"/>
  <c r="D81" i="8"/>
  <c r="F80" i="8"/>
  <c r="E80" i="8"/>
  <c r="D80" i="8"/>
  <c r="F79" i="8"/>
  <c r="E79" i="8"/>
  <c r="D79" i="8"/>
  <c r="F78" i="8"/>
  <c r="E78" i="8"/>
  <c r="D78" i="8"/>
  <c r="F77" i="8"/>
  <c r="I77" i="8" s="1"/>
  <c r="I78" i="8" s="1"/>
  <c r="I79" i="8" s="1"/>
  <c r="E77" i="8"/>
  <c r="D77" i="8"/>
  <c r="F76" i="8"/>
  <c r="E76" i="8"/>
  <c r="D76" i="8"/>
  <c r="F75" i="8"/>
  <c r="E75" i="8"/>
  <c r="D75" i="8"/>
  <c r="I74" i="8"/>
  <c r="I75" i="8" s="1"/>
  <c r="I76" i="8" s="1"/>
  <c r="F74" i="8"/>
  <c r="E74" i="8"/>
  <c r="D74" i="8"/>
  <c r="F73" i="8"/>
  <c r="E73" i="8"/>
  <c r="D73" i="8"/>
  <c r="F72" i="8"/>
  <c r="E72" i="8"/>
  <c r="D72" i="8"/>
  <c r="F71" i="8"/>
  <c r="E71" i="8"/>
  <c r="D71" i="8"/>
  <c r="F70" i="8"/>
  <c r="E70" i="8"/>
  <c r="D70" i="8"/>
  <c r="F69" i="8"/>
  <c r="E69" i="8"/>
  <c r="D69" i="8"/>
  <c r="F68" i="8"/>
  <c r="E68" i="8"/>
  <c r="D68" i="8"/>
  <c r="F67" i="8"/>
  <c r="E67" i="8"/>
  <c r="D67" i="8"/>
  <c r="F66" i="8"/>
  <c r="E66" i="8"/>
  <c r="D66" i="8"/>
  <c r="F65" i="8"/>
  <c r="E65" i="8"/>
  <c r="D65" i="8"/>
  <c r="F64" i="8"/>
  <c r="E64" i="8"/>
  <c r="D64" i="8"/>
  <c r="F63" i="8"/>
  <c r="E63" i="8"/>
  <c r="D63" i="8"/>
  <c r="I62" i="8"/>
  <c r="I63" i="8" s="1"/>
  <c r="I64" i="8" s="1"/>
  <c r="G62" i="8"/>
  <c r="G63" i="8" s="1"/>
  <c r="G64" i="8" s="1"/>
  <c r="F62" i="8"/>
  <c r="E62" i="8"/>
  <c r="D62" i="8"/>
  <c r="F61" i="8"/>
  <c r="E61" i="8"/>
  <c r="D61" i="8"/>
  <c r="F60" i="8"/>
  <c r="E60" i="8"/>
  <c r="D60" i="8"/>
  <c r="F59" i="8"/>
  <c r="E59" i="8"/>
  <c r="D59" i="8"/>
  <c r="F58" i="8"/>
  <c r="E58" i="8"/>
  <c r="D58" i="8"/>
  <c r="F57" i="8"/>
  <c r="E57" i="8"/>
  <c r="D57" i="8"/>
  <c r="F56" i="8"/>
  <c r="E56" i="8"/>
  <c r="D56" i="8"/>
  <c r="F55" i="8"/>
  <c r="E55" i="8"/>
  <c r="D55" i="8"/>
  <c r="F54" i="8"/>
  <c r="E54" i="8"/>
  <c r="D54" i="8"/>
  <c r="F53" i="8"/>
  <c r="E53" i="8"/>
  <c r="D53" i="8"/>
  <c r="F52" i="8"/>
  <c r="E52" i="8"/>
  <c r="D52" i="8"/>
  <c r="F51" i="8"/>
  <c r="E51" i="8"/>
  <c r="D51" i="8"/>
  <c r="I50" i="8"/>
  <c r="I51" i="8" s="1"/>
  <c r="F50" i="8"/>
  <c r="E50" i="8"/>
  <c r="D50" i="8"/>
  <c r="F49" i="8"/>
  <c r="E49" i="8"/>
  <c r="D49" i="8"/>
  <c r="F48" i="8"/>
  <c r="E48" i="8"/>
  <c r="D48" i="8"/>
  <c r="F47" i="8"/>
  <c r="E47" i="8"/>
  <c r="D47" i="8"/>
  <c r="F46" i="8"/>
  <c r="E46" i="8"/>
  <c r="D46" i="8"/>
  <c r="F45" i="8"/>
  <c r="E45" i="8"/>
  <c r="D45" i="8"/>
  <c r="F44" i="8"/>
  <c r="E44" i="8"/>
  <c r="D44" i="8"/>
  <c r="F43" i="8"/>
  <c r="E43" i="8"/>
  <c r="D43" i="8"/>
  <c r="F42" i="8"/>
  <c r="E42" i="8"/>
  <c r="D42" i="8"/>
  <c r="F41" i="8"/>
  <c r="E41" i="8"/>
  <c r="D41" i="8"/>
  <c r="F40" i="8"/>
  <c r="E40" i="8"/>
  <c r="D40" i="8"/>
  <c r="F39" i="8"/>
  <c r="E39" i="8"/>
  <c r="D39" i="8"/>
  <c r="I38" i="8"/>
  <c r="G38" i="8"/>
  <c r="F38" i="8"/>
  <c r="E38" i="8"/>
  <c r="D38" i="8"/>
  <c r="F37" i="8"/>
  <c r="E37" i="8"/>
  <c r="D37" i="8"/>
  <c r="F36" i="8"/>
  <c r="E36" i="8"/>
  <c r="D36" i="8"/>
  <c r="F35" i="8"/>
  <c r="E35" i="8"/>
  <c r="D35" i="8"/>
  <c r="F34" i="8"/>
  <c r="E34" i="8"/>
  <c r="D34" i="8"/>
  <c r="F33" i="8"/>
  <c r="E33" i="8"/>
  <c r="D33" i="8"/>
  <c r="F32" i="8"/>
  <c r="E32" i="8"/>
  <c r="D32" i="8"/>
  <c r="F31" i="8"/>
  <c r="E31" i="8"/>
  <c r="D31" i="8"/>
  <c r="F30" i="8"/>
  <c r="E30" i="8"/>
  <c r="D30" i="8"/>
  <c r="F29" i="8"/>
  <c r="E29" i="8"/>
  <c r="D29" i="8"/>
  <c r="F28" i="8"/>
  <c r="E28" i="8"/>
  <c r="D28" i="8"/>
  <c r="F27" i="8"/>
  <c r="E27" i="8"/>
  <c r="D27" i="8"/>
  <c r="I26" i="8"/>
  <c r="I27" i="8" s="1"/>
  <c r="I28" i="8" s="1"/>
  <c r="F26" i="8"/>
  <c r="E26" i="8"/>
  <c r="D26" i="8"/>
  <c r="F25" i="8"/>
  <c r="E25" i="8"/>
  <c r="D25" i="8"/>
  <c r="F24" i="8"/>
  <c r="E24" i="8"/>
  <c r="D24" i="8"/>
  <c r="F23" i="8"/>
  <c r="E23" i="8"/>
  <c r="D23" i="8"/>
  <c r="F22" i="8"/>
  <c r="E22" i="8"/>
  <c r="D22" i="8"/>
  <c r="F21" i="8"/>
  <c r="E21" i="8"/>
  <c r="D21" i="8"/>
  <c r="F20" i="8"/>
  <c r="E20" i="8"/>
  <c r="D20" i="8"/>
  <c r="F19" i="8"/>
  <c r="E19" i="8"/>
  <c r="D19" i="8"/>
  <c r="F18" i="8"/>
  <c r="E18" i="8"/>
  <c r="D18" i="8"/>
  <c r="F17" i="8"/>
  <c r="E17" i="8"/>
  <c r="D17" i="8"/>
  <c r="F16" i="8"/>
  <c r="E16" i="8"/>
  <c r="D16" i="8"/>
  <c r="F15" i="8"/>
  <c r="E15" i="8"/>
  <c r="D15" i="8"/>
  <c r="I14" i="8"/>
  <c r="I15" i="8" s="1"/>
  <c r="I16" i="8" s="1"/>
  <c r="I17" i="8" s="1"/>
  <c r="F14" i="8"/>
  <c r="E14" i="8"/>
  <c r="G14" i="8" s="1"/>
  <c r="G15" i="8" s="1"/>
  <c r="G16" i="8" s="1"/>
  <c r="D14" i="8"/>
  <c r="F13" i="8"/>
  <c r="E13" i="8"/>
  <c r="D13" i="8"/>
  <c r="F12" i="8"/>
  <c r="E12" i="8"/>
  <c r="D12" i="8"/>
  <c r="F11" i="8"/>
  <c r="E11" i="8"/>
  <c r="D11" i="8"/>
  <c r="F10" i="8"/>
  <c r="E10" i="8"/>
  <c r="D10" i="8"/>
  <c r="F9" i="8"/>
  <c r="E9" i="8"/>
  <c r="D9" i="8"/>
  <c r="F8" i="8"/>
  <c r="E8" i="8"/>
  <c r="D8" i="8"/>
  <c r="F7" i="8"/>
  <c r="E7" i="8"/>
  <c r="D7" i="8"/>
  <c r="F6" i="8"/>
  <c r="E6" i="8"/>
  <c r="D6" i="8"/>
  <c r="F5" i="8"/>
  <c r="E5" i="8"/>
  <c r="D5" i="8"/>
  <c r="F4" i="8"/>
  <c r="E4" i="8"/>
  <c r="D4" i="8"/>
  <c r="F3" i="8"/>
  <c r="E3" i="8"/>
  <c r="D3" i="8"/>
  <c r="F2" i="8"/>
  <c r="E2" i="8"/>
  <c r="D2" i="8"/>
  <c r="H217" i="7"/>
  <c r="G217" i="7"/>
  <c r="E217" i="7"/>
  <c r="C217" i="7"/>
  <c r="G216" i="7"/>
  <c r="E216" i="7"/>
  <c r="C216" i="7"/>
  <c r="H215" i="7"/>
  <c r="G215" i="7"/>
  <c r="E215" i="7"/>
  <c r="F215" i="7" s="1"/>
  <c r="C215" i="7"/>
  <c r="D215" i="7" s="1"/>
  <c r="I215" i="7" s="1"/>
  <c r="H214" i="7"/>
  <c r="G214" i="7"/>
  <c r="E214" i="7"/>
  <c r="C214" i="7"/>
  <c r="G213" i="7"/>
  <c r="E213" i="7"/>
  <c r="C213" i="7"/>
  <c r="D213" i="7" s="1"/>
  <c r="G212" i="7"/>
  <c r="H212" i="7" s="1"/>
  <c r="F212" i="7"/>
  <c r="E212" i="7"/>
  <c r="C212" i="7"/>
  <c r="G211" i="7"/>
  <c r="E211" i="7"/>
  <c r="C211" i="7"/>
  <c r="D211" i="7" s="1"/>
  <c r="G210" i="7"/>
  <c r="H210" i="7" s="1"/>
  <c r="E210" i="7"/>
  <c r="F210" i="7" s="1"/>
  <c r="D210" i="7"/>
  <c r="C210" i="7"/>
  <c r="G209" i="7"/>
  <c r="E209" i="7"/>
  <c r="C209" i="7"/>
  <c r="D209" i="7" s="1"/>
  <c r="G208" i="7"/>
  <c r="H208" i="7" s="1"/>
  <c r="E208" i="7"/>
  <c r="F208" i="7" s="1"/>
  <c r="C208" i="7"/>
  <c r="H207" i="7"/>
  <c r="G207" i="7"/>
  <c r="E207" i="7"/>
  <c r="C207" i="7"/>
  <c r="D207" i="7" s="1"/>
  <c r="I207" i="7" s="1"/>
  <c r="G206" i="7"/>
  <c r="H206" i="7" s="1"/>
  <c r="E206" i="7"/>
  <c r="F206" i="7" s="1"/>
  <c r="D206" i="7"/>
  <c r="I206" i="7" s="1"/>
  <c r="C206" i="7"/>
  <c r="G205" i="7"/>
  <c r="E205" i="7"/>
  <c r="C205" i="7"/>
  <c r="G204" i="7"/>
  <c r="H204" i="7" s="1"/>
  <c r="E204" i="7"/>
  <c r="F204" i="7" s="1"/>
  <c r="D204" i="7"/>
  <c r="I204" i="7" s="1"/>
  <c r="C204" i="7"/>
  <c r="H203" i="7"/>
  <c r="G203" i="7"/>
  <c r="E203" i="7"/>
  <c r="F203" i="7" s="1"/>
  <c r="C203" i="7"/>
  <c r="D203" i="7" s="1"/>
  <c r="I203" i="7" s="1"/>
  <c r="G202" i="7"/>
  <c r="E202" i="7"/>
  <c r="C202" i="7"/>
  <c r="G201" i="7"/>
  <c r="E201" i="7"/>
  <c r="F201" i="7" s="1"/>
  <c r="C201" i="7"/>
  <c r="D201" i="7" s="1"/>
  <c r="H200" i="7"/>
  <c r="G200" i="7"/>
  <c r="F200" i="7"/>
  <c r="E200" i="7"/>
  <c r="C200" i="7"/>
  <c r="G199" i="7"/>
  <c r="E199" i="7"/>
  <c r="C199" i="7"/>
  <c r="D199" i="7" s="1"/>
  <c r="G198" i="7"/>
  <c r="H198" i="7" s="1"/>
  <c r="F198" i="7"/>
  <c r="E198" i="7"/>
  <c r="D198" i="7"/>
  <c r="I198" i="7" s="1"/>
  <c r="C198" i="7"/>
  <c r="G197" i="7"/>
  <c r="E197" i="7"/>
  <c r="C197" i="7"/>
  <c r="D197" i="7" s="1"/>
  <c r="G196" i="7"/>
  <c r="H196" i="7" s="1"/>
  <c r="E196" i="7"/>
  <c r="C196" i="7"/>
  <c r="H195" i="7"/>
  <c r="G195" i="7"/>
  <c r="E195" i="7"/>
  <c r="C195" i="7"/>
  <c r="D195" i="7" s="1"/>
  <c r="I195" i="7" s="1"/>
  <c r="G194" i="7"/>
  <c r="H194" i="7" s="1"/>
  <c r="E194" i="7"/>
  <c r="F194" i="7" s="1"/>
  <c r="C194" i="7"/>
  <c r="G193" i="7"/>
  <c r="E193" i="7"/>
  <c r="C193" i="7"/>
  <c r="G192" i="7"/>
  <c r="E192" i="7"/>
  <c r="F192" i="7" s="1"/>
  <c r="D192" i="7"/>
  <c r="C192" i="7"/>
  <c r="H191" i="7"/>
  <c r="G191" i="7"/>
  <c r="E191" i="7"/>
  <c r="F191" i="7" s="1"/>
  <c r="C191" i="7"/>
  <c r="D191" i="7" s="1"/>
  <c r="I191" i="7" s="1"/>
  <c r="G190" i="7"/>
  <c r="E190" i="7"/>
  <c r="C190" i="7"/>
  <c r="G189" i="7"/>
  <c r="E189" i="7"/>
  <c r="F189" i="7" s="1"/>
  <c r="C189" i="7"/>
  <c r="D189" i="7" s="1"/>
  <c r="G188" i="7"/>
  <c r="H188" i="7" s="1"/>
  <c r="F188" i="7"/>
  <c r="E188" i="7"/>
  <c r="C188" i="7"/>
  <c r="G187" i="7"/>
  <c r="E187" i="7"/>
  <c r="C187" i="7"/>
  <c r="D187" i="7" s="1"/>
  <c r="H186" i="7"/>
  <c r="G186" i="7"/>
  <c r="E186" i="7"/>
  <c r="F186" i="7" s="1"/>
  <c r="D186" i="7"/>
  <c r="I186" i="7" s="1"/>
  <c r="C186" i="7"/>
  <c r="G185" i="7"/>
  <c r="E185" i="7"/>
  <c r="C185" i="7"/>
  <c r="D185" i="7" s="1"/>
  <c r="G184" i="7"/>
  <c r="H184" i="7" s="1"/>
  <c r="E184" i="7"/>
  <c r="C184" i="7"/>
  <c r="H183" i="7"/>
  <c r="G183" i="7"/>
  <c r="E183" i="7"/>
  <c r="C183" i="7"/>
  <c r="D183" i="7" s="1"/>
  <c r="I183" i="7" s="1"/>
  <c r="G182" i="7"/>
  <c r="H182" i="7" s="1"/>
  <c r="F182" i="7"/>
  <c r="E182" i="7"/>
  <c r="C182" i="7"/>
  <c r="H181" i="7"/>
  <c r="G181" i="7"/>
  <c r="E181" i="7"/>
  <c r="C181" i="7"/>
  <c r="D181" i="7" s="1"/>
  <c r="I181" i="7" s="1"/>
  <c r="G180" i="7"/>
  <c r="H180" i="7" s="1"/>
  <c r="E180" i="7"/>
  <c r="F180" i="7" s="1"/>
  <c r="C180" i="7"/>
  <c r="D180" i="7" s="1"/>
  <c r="I180" i="7" s="1"/>
  <c r="H179" i="7"/>
  <c r="G179" i="7"/>
  <c r="E179" i="7"/>
  <c r="F179" i="7" s="1"/>
  <c r="C179" i="7"/>
  <c r="G178" i="7"/>
  <c r="E178" i="7"/>
  <c r="C178" i="7"/>
  <c r="D178" i="7" s="1"/>
  <c r="H177" i="7"/>
  <c r="G177" i="7"/>
  <c r="E177" i="7"/>
  <c r="F177" i="7" s="1"/>
  <c r="D177" i="7"/>
  <c r="I177" i="7" s="1"/>
  <c r="C177" i="7"/>
  <c r="G176" i="7"/>
  <c r="H176" i="7" s="1"/>
  <c r="E176" i="7"/>
  <c r="C176" i="7"/>
  <c r="D176" i="7" s="1"/>
  <c r="I176" i="7" s="1"/>
  <c r="H175" i="7"/>
  <c r="G175" i="7"/>
  <c r="E175" i="7"/>
  <c r="F175" i="7" s="1"/>
  <c r="C175" i="7"/>
  <c r="D175" i="7" s="1"/>
  <c r="I175" i="7" s="1"/>
  <c r="G174" i="7"/>
  <c r="H174" i="7" s="1"/>
  <c r="E174" i="7"/>
  <c r="C174" i="7"/>
  <c r="D174" i="7" s="1"/>
  <c r="I174" i="7" s="1"/>
  <c r="H173" i="7"/>
  <c r="G173" i="7"/>
  <c r="E173" i="7"/>
  <c r="F173" i="7" s="1"/>
  <c r="C173" i="7"/>
  <c r="D173" i="7" s="1"/>
  <c r="G172" i="7"/>
  <c r="H172" i="7" s="1"/>
  <c r="E172" i="7"/>
  <c r="F172" i="7" s="1"/>
  <c r="C172" i="7"/>
  <c r="D172" i="7" s="1"/>
  <c r="I172" i="7" s="1"/>
  <c r="H171" i="7"/>
  <c r="G171" i="7"/>
  <c r="F171" i="7"/>
  <c r="E171" i="7"/>
  <c r="C171" i="7"/>
  <c r="D171" i="7" s="1"/>
  <c r="I171" i="7" s="1"/>
  <c r="G170" i="7"/>
  <c r="E170" i="7"/>
  <c r="C170" i="7"/>
  <c r="H169" i="7"/>
  <c r="G169" i="7"/>
  <c r="E169" i="7"/>
  <c r="F169" i="7" s="1"/>
  <c r="C169" i="7"/>
  <c r="D169" i="7" s="1"/>
  <c r="I169" i="7" s="1"/>
  <c r="H168" i="7"/>
  <c r="G168" i="7"/>
  <c r="E168" i="7"/>
  <c r="C168" i="7"/>
  <c r="H167" i="7"/>
  <c r="G167" i="7"/>
  <c r="E167" i="7"/>
  <c r="F167" i="7" s="1"/>
  <c r="C167" i="7"/>
  <c r="D167" i="7" s="1"/>
  <c r="I167" i="7" s="1"/>
  <c r="H166" i="7"/>
  <c r="G166" i="7"/>
  <c r="E166" i="7"/>
  <c r="F166" i="7" s="1"/>
  <c r="C166" i="7"/>
  <c r="H165" i="7"/>
  <c r="G165" i="7"/>
  <c r="E165" i="7"/>
  <c r="F165" i="7" s="1"/>
  <c r="C165" i="7"/>
  <c r="H164" i="7"/>
  <c r="G164" i="7"/>
  <c r="E164" i="7"/>
  <c r="F164" i="7" s="1"/>
  <c r="C164" i="7"/>
  <c r="H163" i="7"/>
  <c r="G163" i="7"/>
  <c r="E163" i="7"/>
  <c r="F163" i="7" s="1"/>
  <c r="C163" i="7"/>
  <c r="D163" i="7" s="1"/>
  <c r="H162" i="7"/>
  <c r="G162" i="7"/>
  <c r="E162" i="7"/>
  <c r="F162" i="7" s="1"/>
  <c r="C162" i="7"/>
  <c r="H161" i="7"/>
  <c r="G161" i="7"/>
  <c r="E161" i="7"/>
  <c r="F161" i="7" s="1"/>
  <c r="C161" i="7"/>
  <c r="D161" i="7" s="1"/>
  <c r="I161" i="7" s="1"/>
  <c r="G160" i="7"/>
  <c r="E160" i="7"/>
  <c r="C160" i="7"/>
  <c r="H159" i="7"/>
  <c r="G159" i="7"/>
  <c r="E159" i="7"/>
  <c r="F159" i="7" s="1"/>
  <c r="C159" i="7"/>
  <c r="D159" i="7" s="1"/>
  <c r="I159" i="7" s="1"/>
  <c r="H158" i="7"/>
  <c r="G158" i="7"/>
  <c r="E158" i="7"/>
  <c r="F158" i="7" s="1"/>
  <c r="C158" i="7"/>
  <c r="G157" i="7"/>
  <c r="E157" i="7"/>
  <c r="C157" i="7"/>
  <c r="D157" i="7" s="1"/>
  <c r="H156" i="7"/>
  <c r="G156" i="7"/>
  <c r="E156" i="7"/>
  <c r="F156" i="7" s="1"/>
  <c r="C156" i="7"/>
  <c r="H155" i="7"/>
  <c r="G155" i="7"/>
  <c r="E155" i="7"/>
  <c r="F155" i="7" s="1"/>
  <c r="C155" i="7"/>
  <c r="D155" i="7" s="1"/>
  <c r="I155" i="7" s="1"/>
  <c r="H154" i="7"/>
  <c r="G154" i="7"/>
  <c r="E154" i="7"/>
  <c r="F154" i="7" s="1"/>
  <c r="C154" i="7"/>
  <c r="H153" i="7"/>
  <c r="G153" i="7"/>
  <c r="E153" i="7"/>
  <c r="F153" i="7" s="1"/>
  <c r="D153" i="7"/>
  <c r="I153" i="7" s="1"/>
  <c r="C153" i="7"/>
  <c r="H152" i="7"/>
  <c r="G152" i="7"/>
  <c r="E152" i="7"/>
  <c r="C152" i="7"/>
  <c r="H151" i="7"/>
  <c r="G151" i="7"/>
  <c r="E151" i="7"/>
  <c r="F151" i="7" s="1"/>
  <c r="C151" i="7"/>
  <c r="D151" i="7" s="1"/>
  <c r="I151" i="7" s="1"/>
  <c r="H150" i="7"/>
  <c r="G150" i="7"/>
  <c r="E150" i="7"/>
  <c r="C150" i="7"/>
  <c r="H149" i="7"/>
  <c r="G149" i="7"/>
  <c r="E149" i="7"/>
  <c r="F149" i="7" s="1"/>
  <c r="C149" i="7"/>
  <c r="D149" i="7" s="1"/>
  <c r="I149" i="7" s="1"/>
  <c r="H148" i="7"/>
  <c r="G148" i="7"/>
  <c r="E148" i="7"/>
  <c r="F148" i="7" s="1"/>
  <c r="C148" i="7"/>
  <c r="G147" i="7"/>
  <c r="E147" i="7"/>
  <c r="F147" i="7" s="1"/>
  <c r="C147" i="7"/>
  <c r="D147" i="7" s="1"/>
  <c r="H146" i="7"/>
  <c r="G146" i="7"/>
  <c r="E146" i="7"/>
  <c r="F146" i="7" s="1"/>
  <c r="C146" i="7"/>
  <c r="H145" i="7"/>
  <c r="G145" i="7"/>
  <c r="F145" i="7"/>
  <c r="E145" i="7"/>
  <c r="C145" i="7"/>
  <c r="D145" i="7" s="1"/>
  <c r="H144" i="7"/>
  <c r="G144" i="7"/>
  <c r="E144" i="7"/>
  <c r="F144" i="7" s="1"/>
  <c r="C144" i="7"/>
  <c r="H143" i="7"/>
  <c r="G143" i="7"/>
  <c r="E143" i="7"/>
  <c r="F143" i="7" s="1"/>
  <c r="C143" i="7"/>
  <c r="D143" i="7" s="1"/>
  <c r="I143" i="7" s="1"/>
  <c r="G142" i="7"/>
  <c r="E142" i="7"/>
  <c r="C142" i="7"/>
  <c r="H141" i="7"/>
  <c r="G141" i="7"/>
  <c r="E141" i="7"/>
  <c r="F141" i="7" s="1"/>
  <c r="C141" i="7"/>
  <c r="D141" i="7" s="1"/>
  <c r="I141" i="7" s="1"/>
  <c r="H140" i="7"/>
  <c r="G140" i="7"/>
  <c r="E140" i="7"/>
  <c r="C140" i="7"/>
  <c r="H139" i="7"/>
  <c r="G139" i="7"/>
  <c r="E139" i="7"/>
  <c r="F139" i="7" s="1"/>
  <c r="C139" i="7"/>
  <c r="D139" i="7" s="1"/>
  <c r="I139" i="7" s="1"/>
  <c r="H138" i="7"/>
  <c r="G138" i="7"/>
  <c r="E138" i="7"/>
  <c r="F138" i="7" s="1"/>
  <c r="C138" i="7"/>
  <c r="H137" i="7"/>
  <c r="G137" i="7"/>
  <c r="E137" i="7"/>
  <c r="F137" i="7" s="1"/>
  <c r="C137" i="7"/>
  <c r="H136" i="7"/>
  <c r="G136" i="7"/>
  <c r="E136" i="7"/>
  <c r="F136" i="7" s="1"/>
  <c r="C136" i="7"/>
  <c r="H135" i="7"/>
  <c r="G135" i="7"/>
  <c r="F135" i="7"/>
  <c r="E135" i="7"/>
  <c r="C135" i="7"/>
  <c r="D135" i="7" s="1"/>
  <c r="H134" i="7"/>
  <c r="G134" i="7"/>
  <c r="E134" i="7"/>
  <c r="F134" i="7" s="1"/>
  <c r="C134" i="7"/>
  <c r="H133" i="7"/>
  <c r="G133" i="7"/>
  <c r="E133" i="7"/>
  <c r="F133" i="7" s="1"/>
  <c r="C133" i="7"/>
  <c r="D133" i="7" s="1"/>
  <c r="I133" i="7" s="1"/>
  <c r="G132" i="7"/>
  <c r="E132" i="7"/>
  <c r="C132" i="7"/>
  <c r="H131" i="7"/>
  <c r="G131" i="7"/>
  <c r="E131" i="7"/>
  <c r="F131" i="7" s="1"/>
  <c r="C131" i="7"/>
  <c r="D131" i="7" s="1"/>
  <c r="I131" i="7" s="1"/>
  <c r="H130" i="7"/>
  <c r="G130" i="7"/>
  <c r="E130" i="7"/>
  <c r="F130" i="7" s="1"/>
  <c r="C130" i="7"/>
  <c r="G129" i="7"/>
  <c r="E129" i="7"/>
  <c r="C129" i="7"/>
  <c r="D129" i="7" s="1"/>
  <c r="H128" i="7"/>
  <c r="G128" i="7"/>
  <c r="E128" i="7"/>
  <c r="F128" i="7" s="1"/>
  <c r="C128" i="7"/>
  <c r="H127" i="7"/>
  <c r="G127" i="7"/>
  <c r="E127" i="7"/>
  <c r="F127" i="7" s="1"/>
  <c r="C127" i="7"/>
  <c r="D127" i="7" s="1"/>
  <c r="I127" i="7" s="1"/>
  <c r="H126" i="7"/>
  <c r="G126" i="7"/>
  <c r="E126" i="7"/>
  <c r="F126" i="7" s="1"/>
  <c r="C126" i="7"/>
  <c r="H125" i="7"/>
  <c r="G125" i="7"/>
  <c r="F125" i="7"/>
  <c r="E125" i="7"/>
  <c r="D125" i="7"/>
  <c r="I125" i="7" s="1"/>
  <c r="C125" i="7"/>
  <c r="H124" i="7"/>
  <c r="G124" i="7"/>
  <c r="E124" i="7"/>
  <c r="C124" i="7"/>
  <c r="H123" i="7"/>
  <c r="G123" i="7"/>
  <c r="E123" i="7"/>
  <c r="F123" i="7" s="1"/>
  <c r="C123" i="7"/>
  <c r="D123" i="7" s="1"/>
  <c r="I123" i="7" s="1"/>
  <c r="H122" i="7"/>
  <c r="G122" i="7"/>
  <c r="E122" i="7"/>
  <c r="C122" i="7"/>
  <c r="H121" i="7"/>
  <c r="G121" i="7"/>
  <c r="E121" i="7"/>
  <c r="F121" i="7" s="1"/>
  <c r="C121" i="7"/>
  <c r="D121" i="7" s="1"/>
  <c r="I121" i="7" s="1"/>
  <c r="H120" i="7"/>
  <c r="G120" i="7"/>
  <c r="E120" i="7"/>
  <c r="F120" i="7" s="1"/>
  <c r="C120" i="7"/>
  <c r="G119" i="7"/>
  <c r="E119" i="7"/>
  <c r="F119" i="7" s="1"/>
  <c r="C119" i="7"/>
  <c r="D119" i="7" s="1"/>
  <c r="H118" i="7"/>
  <c r="G118" i="7"/>
  <c r="E118" i="7"/>
  <c r="F118" i="7" s="1"/>
  <c r="C118" i="7"/>
  <c r="H117" i="7"/>
  <c r="G117" i="7"/>
  <c r="F117" i="7"/>
  <c r="E117" i="7"/>
  <c r="C117" i="7"/>
  <c r="D117" i="7" s="1"/>
  <c r="H116" i="7"/>
  <c r="G116" i="7"/>
  <c r="E116" i="7"/>
  <c r="F116" i="7" s="1"/>
  <c r="C116" i="7"/>
  <c r="H115" i="7"/>
  <c r="G115" i="7"/>
  <c r="E115" i="7"/>
  <c r="F115" i="7" s="1"/>
  <c r="C115" i="7"/>
  <c r="D115" i="7" s="1"/>
  <c r="I115" i="7" s="1"/>
  <c r="G114" i="7"/>
  <c r="E114" i="7"/>
  <c r="C114" i="7"/>
  <c r="H113" i="7"/>
  <c r="G113" i="7"/>
  <c r="E113" i="7"/>
  <c r="F113" i="7" s="1"/>
  <c r="C113" i="7"/>
  <c r="D113" i="7" s="1"/>
  <c r="I113" i="7" s="1"/>
  <c r="H112" i="7"/>
  <c r="G112" i="7"/>
  <c r="E112" i="7"/>
  <c r="C112" i="7"/>
  <c r="H111" i="7"/>
  <c r="G111" i="7"/>
  <c r="E111" i="7"/>
  <c r="F111" i="7" s="1"/>
  <c r="C111" i="7"/>
  <c r="D111" i="7" s="1"/>
  <c r="I111" i="7" s="1"/>
  <c r="H110" i="7"/>
  <c r="G110" i="7"/>
  <c r="E110" i="7"/>
  <c r="F110" i="7" s="1"/>
  <c r="C110" i="7"/>
  <c r="H109" i="7"/>
  <c r="G109" i="7"/>
  <c r="E109" i="7"/>
  <c r="F109" i="7" s="1"/>
  <c r="C109" i="7"/>
  <c r="H108" i="7"/>
  <c r="G108" i="7"/>
  <c r="E108" i="7"/>
  <c r="F108" i="7" s="1"/>
  <c r="C108" i="7"/>
  <c r="H107" i="7"/>
  <c r="G107" i="7"/>
  <c r="E107" i="7"/>
  <c r="F107" i="7" s="1"/>
  <c r="C107" i="7"/>
  <c r="D107" i="7" s="1"/>
  <c r="I107" i="7" s="1"/>
  <c r="H106" i="7"/>
  <c r="G106" i="7"/>
  <c r="E106" i="7"/>
  <c r="F106" i="7" s="1"/>
  <c r="C106" i="7"/>
  <c r="H105" i="7"/>
  <c r="G105" i="7"/>
  <c r="E105" i="7"/>
  <c r="F105" i="7" s="1"/>
  <c r="C105" i="7"/>
  <c r="D105" i="7" s="1"/>
  <c r="I105" i="7" s="1"/>
  <c r="G104" i="7"/>
  <c r="E104" i="7"/>
  <c r="C104" i="7"/>
  <c r="H103" i="7"/>
  <c r="G103" i="7"/>
  <c r="E103" i="7"/>
  <c r="F103" i="7" s="1"/>
  <c r="C103" i="7"/>
  <c r="D103" i="7" s="1"/>
  <c r="I103" i="7" s="1"/>
  <c r="H102" i="7"/>
  <c r="G102" i="7"/>
  <c r="E102" i="7"/>
  <c r="F102" i="7" s="1"/>
  <c r="C102" i="7"/>
  <c r="G101" i="7"/>
  <c r="E101" i="7"/>
  <c r="C101" i="7"/>
  <c r="D101" i="7" s="1"/>
  <c r="H100" i="7"/>
  <c r="G100" i="7"/>
  <c r="E100" i="7"/>
  <c r="F100" i="7" s="1"/>
  <c r="C100" i="7"/>
  <c r="H99" i="7"/>
  <c r="G99" i="7"/>
  <c r="E99" i="7"/>
  <c r="F99" i="7" s="1"/>
  <c r="C99" i="7"/>
  <c r="D99" i="7" s="1"/>
  <c r="H98" i="7"/>
  <c r="G98" i="7"/>
  <c r="E98" i="7"/>
  <c r="F98" i="7" s="1"/>
  <c r="C98" i="7"/>
  <c r="H97" i="7"/>
  <c r="G97" i="7"/>
  <c r="E97" i="7"/>
  <c r="F97" i="7" s="1"/>
  <c r="D97" i="7"/>
  <c r="I97" i="7" s="1"/>
  <c r="C97" i="7"/>
  <c r="H96" i="7"/>
  <c r="G96" i="7"/>
  <c r="E96" i="7"/>
  <c r="C96" i="7"/>
  <c r="H95" i="7"/>
  <c r="G95" i="7"/>
  <c r="E95" i="7"/>
  <c r="F95" i="7" s="1"/>
  <c r="C95" i="7"/>
  <c r="D95" i="7" s="1"/>
  <c r="I95" i="7" s="1"/>
  <c r="H94" i="7"/>
  <c r="G94" i="7"/>
  <c r="E94" i="7"/>
  <c r="C94" i="7"/>
  <c r="H93" i="7"/>
  <c r="G93" i="7"/>
  <c r="E93" i="7"/>
  <c r="F93" i="7" s="1"/>
  <c r="C93" i="7"/>
  <c r="D93" i="7" s="1"/>
  <c r="I93" i="7" s="1"/>
  <c r="H92" i="7"/>
  <c r="G92" i="7"/>
  <c r="E92" i="7"/>
  <c r="F92" i="7" s="1"/>
  <c r="C92" i="7"/>
  <c r="G91" i="7"/>
  <c r="E91" i="7"/>
  <c r="F91" i="7" s="1"/>
  <c r="C91" i="7"/>
  <c r="D91" i="7" s="1"/>
  <c r="H90" i="7"/>
  <c r="G90" i="7"/>
  <c r="E90" i="7"/>
  <c r="F90" i="7" s="1"/>
  <c r="C90" i="7"/>
  <c r="H89" i="7"/>
  <c r="G89" i="7"/>
  <c r="F89" i="7"/>
  <c r="E89" i="7"/>
  <c r="C89" i="7"/>
  <c r="D89" i="7" s="1"/>
  <c r="H88" i="7"/>
  <c r="G88" i="7"/>
  <c r="E88" i="7"/>
  <c r="F88" i="7" s="1"/>
  <c r="C88" i="7"/>
  <c r="H87" i="7"/>
  <c r="G87" i="7"/>
  <c r="E87" i="7"/>
  <c r="F87" i="7" s="1"/>
  <c r="C87" i="7"/>
  <c r="D87" i="7" s="1"/>
  <c r="I87" i="7" s="1"/>
  <c r="G86" i="7"/>
  <c r="E86" i="7"/>
  <c r="C86" i="7"/>
  <c r="H85" i="7"/>
  <c r="G85" i="7"/>
  <c r="E85" i="7"/>
  <c r="F85" i="7" s="1"/>
  <c r="C85" i="7"/>
  <c r="D85" i="7" s="1"/>
  <c r="I85" i="7" s="1"/>
  <c r="H84" i="7"/>
  <c r="G84" i="7"/>
  <c r="E84" i="7"/>
  <c r="C84" i="7"/>
  <c r="H83" i="7"/>
  <c r="G83" i="7"/>
  <c r="E83" i="7"/>
  <c r="F83" i="7" s="1"/>
  <c r="C83" i="7"/>
  <c r="D83" i="7" s="1"/>
  <c r="I83" i="7" s="1"/>
  <c r="H82" i="7"/>
  <c r="G82" i="7"/>
  <c r="E82" i="7"/>
  <c r="F82" i="7" s="1"/>
  <c r="C82" i="7"/>
  <c r="H81" i="7"/>
  <c r="G81" i="7"/>
  <c r="E81" i="7"/>
  <c r="F81" i="7" s="1"/>
  <c r="C81" i="7"/>
  <c r="H80" i="7"/>
  <c r="G80" i="7"/>
  <c r="E80" i="7"/>
  <c r="F80" i="7" s="1"/>
  <c r="C80" i="7"/>
  <c r="H79" i="7"/>
  <c r="G79" i="7"/>
  <c r="E79" i="7"/>
  <c r="F79" i="7" s="1"/>
  <c r="C79" i="7"/>
  <c r="D79" i="7" s="1"/>
  <c r="H78" i="7"/>
  <c r="G78" i="7"/>
  <c r="E78" i="7"/>
  <c r="F78" i="7" s="1"/>
  <c r="C78" i="7"/>
  <c r="G77" i="7"/>
  <c r="H77" i="7" s="1"/>
  <c r="E77" i="7"/>
  <c r="F77" i="7" s="1"/>
  <c r="C77" i="7"/>
  <c r="D77" i="7" s="1"/>
  <c r="I77" i="7" s="1"/>
  <c r="G76" i="7"/>
  <c r="E76" i="7"/>
  <c r="C76" i="7"/>
  <c r="G75" i="7"/>
  <c r="H75" i="7" s="1"/>
  <c r="E75" i="7"/>
  <c r="F75" i="7" s="1"/>
  <c r="C75" i="7"/>
  <c r="D75" i="7" s="1"/>
  <c r="I75" i="7" s="1"/>
  <c r="H74" i="7"/>
  <c r="G74" i="7"/>
  <c r="E74" i="7"/>
  <c r="F74" i="7" s="1"/>
  <c r="C74" i="7"/>
  <c r="G73" i="7"/>
  <c r="H73" i="7" s="1"/>
  <c r="E73" i="7"/>
  <c r="C73" i="7"/>
  <c r="D73" i="7" s="1"/>
  <c r="I73" i="7" s="1"/>
  <c r="H72" i="7"/>
  <c r="G72" i="7"/>
  <c r="E72" i="7"/>
  <c r="F72" i="7" s="1"/>
  <c r="C72" i="7"/>
  <c r="G71" i="7"/>
  <c r="H71" i="7" s="1"/>
  <c r="E71" i="7"/>
  <c r="F71" i="7" s="1"/>
  <c r="C71" i="7"/>
  <c r="D71" i="7" s="1"/>
  <c r="H70" i="7"/>
  <c r="G70" i="7"/>
  <c r="E70" i="7"/>
  <c r="F70" i="7" s="1"/>
  <c r="C70" i="7"/>
  <c r="G69" i="7"/>
  <c r="H69" i="7" s="1"/>
  <c r="E69" i="7"/>
  <c r="F69" i="7" s="1"/>
  <c r="D69" i="7"/>
  <c r="C69" i="7"/>
  <c r="H68" i="7"/>
  <c r="G68" i="7"/>
  <c r="E68" i="7"/>
  <c r="C68" i="7"/>
  <c r="G67" i="7"/>
  <c r="H67" i="7" s="1"/>
  <c r="E67" i="7"/>
  <c r="F67" i="7" s="1"/>
  <c r="C67" i="7"/>
  <c r="D67" i="7" s="1"/>
  <c r="I67" i="7" s="1"/>
  <c r="H66" i="7"/>
  <c r="G66" i="7"/>
  <c r="E66" i="7"/>
  <c r="C66" i="7"/>
  <c r="H65" i="7"/>
  <c r="G65" i="7"/>
  <c r="E65" i="7"/>
  <c r="F65" i="7" s="1"/>
  <c r="C65" i="7"/>
  <c r="D65" i="7" s="1"/>
  <c r="I65" i="7" s="1"/>
  <c r="H64" i="7"/>
  <c r="G64" i="7"/>
  <c r="E64" i="7"/>
  <c r="F64" i="7" s="1"/>
  <c r="C64" i="7"/>
  <c r="G63" i="7"/>
  <c r="H63" i="7" s="1"/>
  <c r="E63" i="7"/>
  <c r="F63" i="7" s="1"/>
  <c r="C63" i="7"/>
  <c r="D63" i="7" s="1"/>
  <c r="I63" i="7" s="1"/>
  <c r="H62" i="7"/>
  <c r="G62" i="7"/>
  <c r="E62" i="7"/>
  <c r="F62" i="7" s="1"/>
  <c r="C62" i="7"/>
  <c r="G61" i="7"/>
  <c r="H61" i="7" s="1"/>
  <c r="F61" i="7"/>
  <c r="E61" i="7"/>
  <c r="C61" i="7"/>
  <c r="D61" i="7" s="1"/>
  <c r="H60" i="7"/>
  <c r="G60" i="7"/>
  <c r="E60" i="7"/>
  <c r="F60" i="7" s="1"/>
  <c r="C60" i="7"/>
  <c r="G59" i="7"/>
  <c r="H59" i="7" s="1"/>
  <c r="E59" i="7"/>
  <c r="F59" i="7" s="1"/>
  <c r="C59" i="7"/>
  <c r="D59" i="7" s="1"/>
  <c r="I59" i="7" s="1"/>
  <c r="G58" i="7"/>
  <c r="E58" i="7"/>
  <c r="C58" i="7"/>
  <c r="G57" i="7"/>
  <c r="H57" i="7" s="1"/>
  <c r="E57" i="7"/>
  <c r="F57" i="7" s="1"/>
  <c r="C57" i="7"/>
  <c r="D57" i="7" s="1"/>
  <c r="H56" i="7"/>
  <c r="G56" i="7"/>
  <c r="E56" i="7"/>
  <c r="C56" i="7"/>
  <c r="G55" i="7"/>
  <c r="H55" i="7" s="1"/>
  <c r="E55" i="7"/>
  <c r="F55" i="7" s="1"/>
  <c r="C55" i="7"/>
  <c r="D55" i="7" s="1"/>
  <c r="H54" i="7"/>
  <c r="G54" i="7"/>
  <c r="E54" i="7"/>
  <c r="F54" i="7" s="1"/>
  <c r="C54" i="7"/>
  <c r="H53" i="7"/>
  <c r="G53" i="7"/>
  <c r="E53" i="7"/>
  <c r="F53" i="7" s="1"/>
  <c r="C53" i="7"/>
  <c r="H52" i="7"/>
  <c r="G52" i="7"/>
  <c r="E52" i="7"/>
  <c r="F52" i="7" s="1"/>
  <c r="C52" i="7"/>
  <c r="G51" i="7"/>
  <c r="H51" i="7" s="1"/>
  <c r="E51" i="7"/>
  <c r="F51" i="7" s="1"/>
  <c r="C51" i="7"/>
  <c r="D51" i="7" s="1"/>
  <c r="H50" i="7"/>
  <c r="G50" i="7"/>
  <c r="E50" i="7"/>
  <c r="F50" i="7" s="1"/>
  <c r="C50" i="7"/>
  <c r="G49" i="7"/>
  <c r="H49" i="7" s="1"/>
  <c r="E49" i="7"/>
  <c r="F49" i="7" s="1"/>
  <c r="C49" i="7"/>
  <c r="D49" i="7" s="1"/>
  <c r="I49" i="7" s="1"/>
  <c r="G48" i="7"/>
  <c r="E48" i="7"/>
  <c r="C48" i="7"/>
  <c r="G47" i="7"/>
  <c r="H47" i="7" s="1"/>
  <c r="E47" i="7"/>
  <c r="F47" i="7" s="1"/>
  <c r="C47" i="7"/>
  <c r="D47" i="7" s="1"/>
  <c r="I47" i="7" s="1"/>
  <c r="H46" i="7"/>
  <c r="G46" i="7"/>
  <c r="E46" i="7"/>
  <c r="F46" i="7" s="1"/>
  <c r="C46" i="7"/>
  <c r="G45" i="7"/>
  <c r="H45" i="7" s="1"/>
  <c r="E45" i="7"/>
  <c r="C45" i="7"/>
  <c r="D45" i="7" s="1"/>
  <c r="I45" i="7" s="1"/>
  <c r="H44" i="7"/>
  <c r="G44" i="7"/>
  <c r="E44" i="7"/>
  <c r="F44" i="7" s="1"/>
  <c r="C44" i="7"/>
  <c r="G43" i="7"/>
  <c r="H43" i="7" s="1"/>
  <c r="E43" i="7"/>
  <c r="F43" i="7" s="1"/>
  <c r="C43" i="7"/>
  <c r="D43" i="7" s="1"/>
  <c r="H42" i="7"/>
  <c r="G42" i="7"/>
  <c r="E42" i="7"/>
  <c r="F42" i="7" s="1"/>
  <c r="C42" i="7"/>
  <c r="G41" i="7"/>
  <c r="H41" i="7" s="1"/>
  <c r="F41" i="7"/>
  <c r="E41" i="7"/>
  <c r="D41" i="7"/>
  <c r="C41" i="7"/>
  <c r="H40" i="7"/>
  <c r="G40" i="7"/>
  <c r="E40" i="7"/>
  <c r="C40" i="7"/>
  <c r="G39" i="7"/>
  <c r="H39" i="7" s="1"/>
  <c r="E39" i="7"/>
  <c r="F39" i="7" s="1"/>
  <c r="C39" i="7"/>
  <c r="D39" i="7" s="1"/>
  <c r="I39" i="7" s="1"/>
  <c r="H38" i="7"/>
  <c r="G38" i="7"/>
  <c r="E38" i="7"/>
  <c r="C38" i="7"/>
  <c r="H37" i="7"/>
  <c r="G37" i="7"/>
  <c r="E37" i="7"/>
  <c r="F37" i="7" s="1"/>
  <c r="C37" i="7"/>
  <c r="D37" i="7" s="1"/>
  <c r="I37" i="7" s="1"/>
  <c r="H36" i="7"/>
  <c r="G36" i="7"/>
  <c r="E36" i="7"/>
  <c r="F36" i="7" s="1"/>
  <c r="C36" i="7"/>
  <c r="G35" i="7"/>
  <c r="H35" i="7" s="1"/>
  <c r="E35" i="7"/>
  <c r="F35" i="7" s="1"/>
  <c r="C35" i="7"/>
  <c r="D35" i="7" s="1"/>
  <c r="I35" i="7" s="1"/>
  <c r="H34" i="7"/>
  <c r="G34" i="7"/>
  <c r="E34" i="7"/>
  <c r="F34" i="7" s="1"/>
  <c r="C34" i="7"/>
  <c r="G33" i="7"/>
  <c r="H33" i="7" s="1"/>
  <c r="F33" i="7"/>
  <c r="E33" i="7"/>
  <c r="C33" i="7"/>
  <c r="D33" i="7" s="1"/>
  <c r="H32" i="7"/>
  <c r="G32" i="7"/>
  <c r="E32" i="7"/>
  <c r="F32" i="7" s="1"/>
  <c r="C32" i="7"/>
  <c r="G31" i="7"/>
  <c r="H31" i="7" s="1"/>
  <c r="F31" i="7"/>
  <c r="E31" i="7"/>
  <c r="C31" i="7"/>
  <c r="D31" i="7" s="1"/>
  <c r="G30" i="7"/>
  <c r="E30" i="7"/>
  <c r="C30" i="7"/>
  <c r="G29" i="7"/>
  <c r="H29" i="7" s="1"/>
  <c r="E29" i="7"/>
  <c r="F29" i="7" s="1"/>
  <c r="C29" i="7"/>
  <c r="D29" i="7" s="1"/>
  <c r="H28" i="7"/>
  <c r="G28" i="7"/>
  <c r="E28" i="7"/>
  <c r="C28" i="7"/>
  <c r="G27" i="7"/>
  <c r="H27" i="7" s="1"/>
  <c r="E27" i="7"/>
  <c r="F27" i="7" s="1"/>
  <c r="C27" i="7"/>
  <c r="D27" i="7" s="1"/>
  <c r="I27" i="7" s="1"/>
  <c r="H26" i="7"/>
  <c r="G26" i="7"/>
  <c r="E26" i="7"/>
  <c r="F26" i="7" s="1"/>
  <c r="C26" i="7"/>
  <c r="H25" i="7"/>
  <c r="G25" i="7"/>
  <c r="E25" i="7"/>
  <c r="F25" i="7" s="1"/>
  <c r="C25" i="7"/>
  <c r="H24" i="7"/>
  <c r="G24" i="7"/>
  <c r="E24" i="7"/>
  <c r="F24" i="7" s="1"/>
  <c r="C24" i="7"/>
  <c r="G23" i="7"/>
  <c r="H23" i="7" s="1"/>
  <c r="E23" i="7"/>
  <c r="F23" i="7" s="1"/>
  <c r="C23" i="7"/>
  <c r="H22" i="7"/>
  <c r="G22" i="7"/>
  <c r="E22" i="7"/>
  <c r="F22" i="7" s="1"/>
  <c r="C22" i="7"/>
  <c r="G21" i="7"/>
  <c r="H21" i="7" s="1"/>
  <c r="E21" i="7"/>
  <c r="F21" i="7" s="1"/>
  <c r="C21" i="7"/>
  <c r="D21" i="7" s="1"/>
  <c r="I21" i="7" s="1"/>
  <c r="G20" i="7"/>
  <c r="E20" i="7"/>
  <c r="C20" i="7"/>
  <c r="G19" i="7"/>
  <c r="H19" i="7" s="1"/>
  <c r="E19" i="7"/>
  <c r="F19" i="7" s="1"/>
  <c r="C19" i="7"/>
  <c r="D19" i="7" s="1"/>
  <c r="I19" i="7" s="1"/>
  <c r="H18" i="7"/>
  <c r="G18" i="7"/>
  <c r="E18" i="7"/>
  <c r="F18" i="7" s="1"/>
  <c r="C18" i="7"/>
  <c r="G17" i="7"/>
  <c r="H17" i="7" s="1"/>
  <c r="E17" i="7"/>
  <c r="C17" i="7"/>
  <c r="D17" i="7" s="1"/>
  <c r="H16" i="7"/>
  <c r="G16" i="7"/>
  <c r="E16" i="7"/>
  <c r="F16" i="7" s="1"/>
  <c r="C16" i="7"/>
  <c r="G15" i="7"/>
  <c r="H15" i="7" s="1"/>
  <c r="E15" i="7"/>
  <c r="C15" i="7"/>
  <c r="D15" i="7" s="1"/>
  <c r="H14" i="7"/>
  <c r="G14" i="7"/>
  <c r="E14" i="7"/>
  <c r="F14" i="7" s="1"/>
  <c r="C14" i="7"/>
  <c r="G13" i="7"/>
  <c r="H13" i="7" s="1"/>
  <c r="E13" i="7"/>
  <c r="F13" i="7" s="1"/>
  <c r="D13" i="7"/>
  <c r="C13" i="7"/>
  <c r="H12" i="7"/>
  <c r="G12" i="7"/>
  <c r="E12" i="7"/>
  <c r="C12" i="7"/>
  <c r="G11" i="7"/>
  <c r="H11" i="7" s="1"/>
  <c r="E11" i="7"/>
  <c r="F11" i="7" s="1"/>
  <c r="C11" i="7"/>
  <c r="D11" i="7" s="1"/>
  <c r="I11" i="7" s="1"/>
  <c r="H10" i="7"/>
  <c r="G10" i="7"/>
  <c r="E10" i="7"/>
  <c r="C10" i="7"/>
  <c r="H9" i="7"/>
  <c r="G9" i="7"/>
  <c r="E9" i="7"/>
  <c r="F9" i="7" s="1"/>
  <c r="C9" i="7"/>
  <c r="D9" i="7" s="1"/>
  <c r="I9" i="7" s="1"/>
  <c r="H8" i="7"/>
  <c r="G8" i="7"/>
  <c r="E8" i="7"/>
  <c r="F8" i="7" s="1"/>
  <c r="C8" i="7"/>
  <c r="G7" i="7"/>
  <c r="H193" i="7" s="1"/>
  <c r="E7" i="7"/>
  <c r="F181" i="7" s="1"/>
  <c r="C7" i="7"/>
  <c r="H6" i="7"/>
  <c r="G6" i="7"/>
  <c r="E6" i="7"/>
  <c r="F6" i="7" s="1"/>
  <c r="C6" i="7"/>
  <c r="G5" i="7"/>
  <c r="H5" i="7" s="1"/>
  <c r="F5" i="7"/>
  <c r="E5" i="7"/>
  <c r="C5" i="7"/>
  <c r="D5" i="7" s="1"/>
  <c r="H4" i="7"/>
  <c r="G4" i="7"/>
  <c r="E4" i="7"/>
  <c r="F4" i="7" s="1"/>
  <c r="C4" i="7"/>
  <c r="G3" i="7"/>
  <c r="H3" i="7" s="1"/>
  <c r="E3" i="7"/>
  <c r="F3" i="7" s="1"/>
  <c r="C3" i="7"/>
  <c r="D3" i="7" s="1"/>
  <c r="I3" i="7" s="1"/>
  <c r="H2" i="7"/>
  <c r="G2" i="7"/>
  <c r="E2" i="7"/>
  <c r="F2" i="7" s="1"/>
  <c r="C2" i="7"/>
  <c r="G21" i="9" l="1"/>
  <c r="G87" i="9"/>
  <c r="G49" i="9"/>
  <c r="G123" i="9"/>
  <c r="E123" i="9"/>
  <c r="E77" i="9"/>
  <c r="G77" i="9"/>
  <c r="G11" i="9"/>
  <c r="G35" i="9"/>
  <c r="G159" i="9"/>
  <c r="E159" i="9"/>
  <c r="H26" i="8"/>
  <c r="G26" i="8"/>
  <c r="G27" i="8" s="1"/>
  <c r="G28" i="8" s="1"/>
  <c r="G29" i="8" s="1"/>
  <c r="G30" i="8" s="1"/>
  <c r="G31" i="8" s="1"/>
  <c r="G32" i="8" s="1"/>
  <c r="G33" i="8" s="1"/>
  <c r="G34" i="8" s="1"/>
  <c r="G35" i="8" s="1"/>
  <c r="G36" i="8" s="1"/>
  <c r="G37" i="8" s="1"/>
  <c r="G149" i="9"/>
  <c r="J8" i="8"/>
  <c r="G39" i="9"/>
  <c r="E39" i="9"/>
  <c r="G115" i="9"/>
  <c r="E115" i="9"/>
  <c r="H143" i="8"/>
  <c r="C143" i="9" s="1"/>
  <c r="G105" i="9"/>
  <c r="G139" i="9"/>
  <c r="G171" i="9"/>
  <c r="J143" i="8"/>
  <c r="E59" i="9"/>
  <c r="G59" i="9"/>
  <c r="G198" i="9"/>
  <c r="G73" i="9"/>
  <c r="E95" i="9"/>
  <c r="G95" i="9"/>
  <c r="G3" i="9"/>
  <c r="E3" i="9"/>
  <c r="G63" i="9"/>
  <c r="G161" i="9"/>
  <c r="G191" i="9"/>
  <c r="G113" i="9"/>
  <c r="G180" i="9"/>
  <c r="G103" i="9"/>
  <c r="I31" i="7"/>
  <c r="G155" i="9"/>
  <c r="J172" i="8"/>
  <c r="E172" i="9" s="1"/>
  <c r="I209" i="7"/>
  <c r="G143" i="9"/>
  <c r="E143" i="9"/>
  <c r="G133" i="9"/>
  <c r="E183" i="9"/>
  <c r="G183" i="9"/>
  <c r="G122" i="8"/>
  <c r="G123" i="8" s="1"/>
  <c r="G124" i="8" s="1"/>
  <c r="G125" i="8" s="1"/>
  <c r="G126" i="8" s="1"/>
  <c r="G127" i="8" s="1"/>
  <c r="G128" i="8" s="1"/>
  <c r="G129" i="8" s="1"/>
  <c r="G130" i="8" s="1"/>
  <c r="G131" i="8" s="1"/>
  <c r="G132" i="8" s="1"/>
  <c r="G133" i="8" s="1"/>
  <c r="G67" i="9"/>
  <c r="E151" i="9"/>
  <c r="G151" i="9"/>
  <c r="G203" i="9"/>
  <c r="G45" i="9"/>
  <c r="G215" i="9"/>
  <c r="E215" i="9"/>
  <c r="H172" i="8"/>
  <c r="C172" i="9" s="1"/>
  <c r="J185" i="8"/>
  <c r="G172" i="9"/>
  <c r="G176" i="9"/>
  <c r="G195" i="9"/>
  <c r="G206" i="9"/>
  <c r="E206" i="9"/>
  <c r="J80" i="8"/>
  <c r="J122" i="8"/>
  <c r="I122" i="8"/>
  <c r="I123" i="8" s="1"/>
  <c r="I124" i="8" s="1"/>
  <c r="I125" i="8" s="1"/>
  <c r="I126" i="8" s="1"/>
  <c r="I127" i="8" s="1"/>
  <c r="I128" i="8" s="1"/>
  <c r="I129" i="8" s="1"/>
  <c r="I130" i="8" s="1"/>
  <c r="I131" i="8" s="1"/>
  <c r="I132" i="8" s="1"/>
  <c r="I133" i="8" s="1"/>
  <c r="J169" i="8"/>
  <c r="G9" i="9"/>
  <c r="E19" i="9"/>
  <c r="I61" i="7"/>
  <c r="I71" i="7"/>
  <c r="I101" i="7"/>
  <c r="G111" i="9"/>
  <c r="G121" i="9"/>
  <c r="G127" i="9"/>
  <c r="G177" i="9"/>
  <c r="J48" i="8"/>
  <c r="J52" i="8"/>
  <c r="H65" i="8"/>
  <c r="C65" i="9" s="1"/>
  <c r="J140" i="8"/>
  <c r="G37" i="9"/>
  <c r="G47" i="9"/>
  <c r="G85" i="9"/>
  <c r="I211" i="7"/>
  <c r="G2" i="8"/>
  <c r="G3" i="8" s="1"/>
  <c r="G4" i="8" s="1"/>
  <c r="G5" i="8" s="1"/>
  <c r="G6" i="8" s="1"/>
  <c r="G7" i="8" s="1"/>
  <c r="G8" i="8" s="1"/>
  <c r="G9" i="8" s="1"/>
  <c r="G10" i="8" s="1"/>
  <c r="G11" i="8" s="1"/>
  <c r="G12" i="8" s="1"/>
  <c r="G13" i="8" s="1"/>
  <c r="H198" i="8" s="1"/>
  <c r="C198" i="9" s="1"/>
  <c r="H40" i="8"/>
  <c r="J65" i="8"/>
  <c r="E65" i="9" s="1"/>
  <c r="I80" i="8"/>
  <c r="I81" i="8" s="1"/>
  <c r="I82" i="8" s="1"/>
  <c r="I83" i="8" s="1"/>
  <c r="I84" i="8" s="1"/>
  <c r="I85" i="8" s="1"/>
  <c r="I51" i="7"/>
  <c r="G65" i="9"/>
  <c r="G75" i="9"/>
  <c r="E75" i="9"/>
  <c r="G131" i="9"/>
  <c r="G167" i="9"/>
  <c r="E167" i="9"/>
  <c r="J2" i="8"/>
  <c r="I2" i="8"/>
  <c r="I3" i="8" s="1"/>
  <c r="I4" i="8" s="1"/>
  <c r="I5" i="8" s="1"/>
  <c r="I6" i="8" s="1"/>
  <c r="I7" i="8" s="1"/>
  <c r="I8" i="8" s="1"/>
  <c r="I9" i="8" s="1"/>
  <c r="I10" i="8" s="1"/>
  <c r="I11" i="8" s="1"/>
  <c r="I12" i="8" s="1"/>
  <c r="I13" i="8" s="1"/>
  <c r="J202" i="8" s="1"/>
  <c r="J6" i="8"/>
  <c r="J36" i="8"/>
  <c r="I65" i="8"/>
  <c r="I66" i="8" s="1"/>
  <c r="I67" i="8" s="1"/>
  <c r="I68" i="8" s="1"/>
  <c r="I69" i="8" s="1"/>
  <c r="I70" i="8" s="1"/>
  <c r="I71" i="8" s="1"/>
  <c r="I72" i="8" s="1"/>
  <c r="I73" i="8" s="1"/>
  <c r="J86" i="8"/>
  <c r="J90" i="8"/>
  <c r="J204" i="8"/>
  <c r="E204" i="9" s="1"/>
  <c r="I79" i="7"/>
  <c r="G141" i="9"/>
  <c r="C141" i="9"/>
  <c r="G174" i="9"/>
  <c r="E174" i="9"/>
  <c r="G90" i="8"/>
  <c r="G91" i="8" s="1"/>
  <c r="G92" i="8" s="1"/>
  <c r="G93" i="8" s="1"/>
  <c r="G94" i="8" s="1"/>
  <c r="G95" i="8" s="1"/>
  <c r="G96" i="8" s="1"/>
  <c r="G97" i="8" s="1"/>
  <c r="J103" i="8"/>
  <c r="E103" i="9" s="1"/>
  <c r="J107" i="8"/>
  <c r="E107" i="9" s="1"/>
  <c r="J179" i="8"/>
  <c r="H188" i="8"/>
  <c r="I13" i="7"/>
  <c r="G27" i="9"/>
  <c r="I89" i="7"/>
  <c r="J32" i="8"/>
  <c r="I86" i="8"/>
  <c r="I87" i="8" s="1"/>
  <c r="I88" i="8" s="1"/>
  <c r="I89" i="8" s="1"/>
  <c r="I90" i="8" s="1"/>
  <c r="I91" i="8" s="1"/>
  <c r="I92" i="8" s="1"/>
  <c r="I93" i="8" s="1"/>
  <c r="I94" i="8" s="1"/>
  <c r="I95" i="8" s="1"/>
  <c r="I96" i="8" s="1"/>
  <c r="I97" i="8" s="1"/>
  <c r="I41" i="7"/>
  <c r="I55" i="7"/>
  <c r="G125" i="9"/>
  <c r="I135" i="7"/>
  <c r="J7" i="8"/>
  <c r="J20" i="8"/>
  <c r="G65" i="8"/>
  <c r="G66" i="8" s="1"/>
  <c r="G67" i="8" s="1"/>
  <c r="G68" i="8" s="1"/>
  <c r="G69" i="8" s="1"/>
  <c r="G70" i="8" s="1"/>
  <c r="G71" i="8" s="1"/>
  <c r="G72" i="8" s="1"/>
  <c r="G73" i="8" s="1"/>
  <c r="J116" i="8"/>
  <c r="G147" i="8"/>
  <c r="G148" i="8" s="1"/>
  <c r="G149" i="8" s="1"/>
  <c r="G150" i="8" s="1"/>
  <c r="G151" i="8" s="1"/>
  <c r="G152" i="8" s="1"/>
  <c r="G153" i="8" s="1"/>
  <c r="G154" i="8" s="1"/>
  <c r="G155" i="8" s="1"/>
  <c r="G156" i="8" s="1"/>
  <c r="G157" i="8" s="1"/>
  <c r="I17" i="7"/>
  <c r="I69" i="7"/>
  <c r="G83" i="9"/>
  <c r="E83" i="9"/>
  <c r="C83" i="9"/>
  <c r="I99" i="7"/>
  <c r="I145" i="7"/>
  <c r="G175" i="9"/>
  <c r="G186" i="9"/>
  <c r="E186" i="9"/>
  <c r="J12" i="8"/>
  <c r="H83" i="8"/>
  <c r="H104" i="8"/>
  <c r="J125" i="8"/>
  <c r="E125" i="9" s="1"/>
  <c r="G97" i="9"/>
  <c r="G107" i="9"/>
  <c r="E169" i="9"/>
  <c r="G169" i="9"/>
  <c r="I199" i="7"/>
  <c r="H18" i="8"/>
  <c r="H60" i="8"/>
  <c r="J72" i="8"/>
  <c r="G19" i="9"/>
  <c r="I5" i="7"/>
  <c r="I15" i="7"/>
  <c r="I29" i="7"/>
  <c r="I117" i="7"/>
  <c r="I210" i="7"/>
  <c r="J18" i="8"/>
  <c r="J60" i="8"/>
  <c r="H98" i="8"/>
  <c r="G98" i="8"/>
  <c r="G99" i="8" s="1"/>
  <c r="G100" i="8" s="1"/>
  <c r="G101" i="8" s="1"/>
  <c r="G102" i="8" s="1"/>
  <c r="G103" i="8" s="1"/>
  <c r="G104" i="8" s="1"/>
  <c r="G105" i="8" s="1"/>
  <c r="G106" i="8" s="1"/>
  <c r="G107" i="8" s="1"/>
  <c r="G108" i="8" s="1"/>
  <c r="G109" i="8" s="1"/>
  <c r="H114" i="8"/>
  <c r="I33" i="7"/>
  <c r="I43" i="7"/>
  <c r="I57" i="7"/>
  <c r="G153" i="9"/>
  <c r="I163" i="7"/>
  <c r="I173" i="7"/>
  <c r="I18" i="8"/>
  <c r="I19" i="8" s="1"/>
  <c r="I20" i="8" s="1"/>
  <c r="I21" i="8" s="1"/>
  <c r="I22" i="8" s="1"/>
  <c r="I23" i="8" s="1"/>
  <c r="I24" i="8" s="1"/>
  <c r="I25" i="8" s="1"/>
  <c r="H52" i="8"/>
  <c r="J56" i="8"/>
  <c r="J98" i="8"/>
  <c r="H140" i="8"/>
  <c r="J83" i="8"/>
  <c r="J159" i="8"/>
  <c r="J33" i="8"/>
  <c r="J87" i="8"/>
  <c r="E87" i="9" s="1"/>
  <c r="G143" i="8"/>
  <c r="G144" i="8" s="1"/>
  <c r="G145" i="8" s="1"/>
  <c r="J108" i="8"/>
  <c r="I139" i="8"/>
  <c r="I140" i="8" s="1"/>
  <c r="I141" i="8" s="1"/>
  <c r="I142" i="8" s="1"/>
  <c r="I143" i="8" s="1"/>
  <c r="I144" i="8" s="1"/>
  <c r="I145" i="8" s="1"/>
  <c r="J173" i="8"/>
  <c r="J181" i="8"/>
  <c r="E181" i="9" s="1"/>
  <c r="J95" i="8"/>
  <c r="I98" i="8"/>
  <c r="I99" i="8" s="1"/>
  <c r="I100" i="8" s="1"/>
  <c r="I101" i="8" s="1"/>
  <c r="I102" i="8" s="1"/>
  <c r="I103" i="8" s="1"/>
  <c r="I104" i="8" s="1"/>
  <c r="I105" i="8" s="1"/>
  <c r="I106" i="8" s="1"/>
  <c r="I107" i="8" s="1"/>
  <c r="I108" i="8" s="1"/>
  <c r="I109" i="8" s="1"/>
  <c r="D108" i="7"/>
  <c r="I108" i="7" s="1"/>
  <c r="D8" i="7"/>
  <c r="I8" i="7" s="1"/>
  <c r="D212" i="7"/>
  <c r="I212" i="7" s="1"/>
  <c r="D200" i="7"/>
  <c r="I200" i="7" s="1"/>
  <c r="D188" i="7"/>
  <c r="I188" i="7" s="1"/>
  <c r="D112" i="7"/>
  <c r="I112" i="7" s="1"/>
  <c r="D10" i="7"/>
  <c r="I10" i="7" s="1"/>
  <c r="D214" i="7"/>
  <c r="I214" i="7" s="1"/>
  <c r="D202" i="7"/>
  <c r="D170" i="7"/>
  <c r="I170" i="7" s="1"/>
  <c r="D168" i="7"/>
  <c r="I168" i="7" s="1"/>
  <c r="D166" i="7"/>
  <c r="I166" i="7" s="1"/>
  <c r="D164" i="7"/>
  <c r="I164" i="7" s="1"/>
  <c r="D162" i="7"/>
  <c r="I162" i="7" s="1"/>
  <c r="D160" i="7"/>
  <c r="D158" i="7"/>
  <c r="I158" i="7" s="1"/>
  <c r="D156" i="7"/>
  <c r="I156" i="7" s="1"/>
  <c r="D154" i="7"/>
  <c r="I154" i="7" s="1"/>
  <c r="D152" i="7"/>
  <c r="I152" i="7" s="1"/>
  <c r="D150" i="7"/>
  <c r="I150" i="7" s="1"/>
  <c r="D148" i="7"/>
  <c r="I148" i="7" s="1"/>
  <c r="D146" i="7"/>
  <c r="I146" i="7" s="1"/>
  <c r="D144" i="7"/>
  <c r="I144" i="7" s="1"/>
  <c r="D142" i="7"/>
  <c r="D140" i="7"/>
  <c r="I140" i="7" s="1"/>
  <c r="D138" i="7"/>
  <c r="I138" i="7" s="1"/>
  <c r="D136" i="7"/>
  <c r="I136" i="7" s="1"/>
  <c r="D134" i="7"/>
  <c r="I134" i="7" s="1"/>
  <c r="D132" i="7"/>
  <c r="D130" i="7"/>
  <c r="I130" i="7" s="1"/>
  <c r="D128" i="7"/>
  <c r="I128" i="7" s="1"/>
  <c r="D126" i="7"/>
  <c r="I126" i="7" s="1"/>
  <c r="D124" i="7"/>
  <c r="I124" i="7" s="1"/>
  <c r="D122" i="7"/>
  <c r="I122" i="7" s="1"/>
  <c r="D120" i="7"/>
  <c r="I120" i="7" s="1"/>
  <c r="D118" i="7"/>
  <c r="I118" i="7" s="1"/>
  <c r="D116" i="7"/>
  <c r="I116" i="7" s="1"/>
  <c r="D114" i="7"/>
  <c r="D110" i="7"/>
  <c r="I110" i="7" s="1"/>
  <c r="D106" i="7"/>
  <c r="I106" i="7" s="1"/>
  <c r="D104" i="7"/>
  <c r="I104" i="7" s="1"/>
  <c r="D102" i="7"/>
  <c r="I102" i="7" s="1"/>
  <c r="D100" i="7"/>
  <c r="I100" i="7" s="1"/>
  <c r="D98" i="7"/>
  <c r="I98" i="7" s="1"/>
  <c r="D96" i="7"/>
  <c r="I96" i="7" s="1"/>
  <c r="D94" i="7"/>
  <c r="I94" i="7" s="1"/>
  <c r="D92" i="7"/>
  <c r="I92" i="7" s="1"/>
  <c r="D90" i="7"/>
  <c r="I90" i="7" s="1"/>
  <c r="D88" i="7"/>
  <c r="I88" i="7" s="1"/>
  <c r="D86" i="7"/>
  <c r="D84" i="7"/>
  <c r="I84" i="7" s="1"/>
  <c r="D82" i="7"/>
  <c r="I82" i="7" s="1"/>
  <c r="D80" i="7"/>
  <c r="I80" i="7" s="1"/>
  <c r="D78" i="7"/>
  <c r="I78" i="7" s="1"/>
  <c r="D76" i="7"/>
  <c r="I76" i="7" s="1"/>
  <c r="D74" i="7"/>
  <c r="I74" i="7" s="1"/>
  <c r="D72" i="7"/>
  <c r="I72" i="7" s="1"/>
  <c r="D70" i="7"/>
  <c r="I70" i="7" s="1"/>
  <c r="D68" i="7"/>
  <c r="I68" i="7" s="1"/>
  <c r="D66" i="7"/>
  <c r="I66" i="7" s="1"/>
  <c r="D64" i="7"/>
  <c r="I64" i="7" s="1"/>
  <c r="D62" i="7"/>
  <c r="I62" i="7" s="1"/>
  <c r="D60" i="7"/>
  <c r="I60" i="7" s="1"/>
  <c r="D58" i="7"/>
  <c r="D56" i="7"/>
  <c r="I56" i="7" s="1"/>
  <c r="D54" i="7"/>
  <c r="I54" i="7" s="1"/>
  <c r="D52" i="7"/>
  <c r="I52" i="7" s="1"/>
  <c r="D50" i="7"/>
  <c r="I50" i="7" s="1"/>
  <c r="D48" i="7"/>
  <c r="D46" i="7"/>
  <c r="I46" i="7" s="1"/>
  <c r="D44" i="7"/>
  <c r="I44" i="7" s="1"/>
  <c r="D42" i="7"/>
  <c r="I42" i="7" s="1"/>
  <c r="D40" i="7"/>
  <c r="I40" i="7" s="1"/>
  <c r="D38" i="7"/>
  <c r="I38" i="7" s="1"/>
  <c r="D36" i="7"/>
  <c r="I36" i="7" s="1"/>
  <c r="D34" i="7"/>
  <c r="I34" i="7" s="1"/>
  <c r="D32" i="7"/>
  <c r="I32" i="7" s="1"/>
  <c r="D30" i="7"/>
  <c r="D28" i="7"/>
  <c r="I28" i="7" s="1"/>
  <c r="D26" i="7"/>
  <c r="I26" i="7" s="1"/>
  <c r="D24" i="7"/>
  <c r="I24" i="7" s="1"/>
  <c r="D22" i="7"/>
  <c r="I22" i="7" s="1"/>
  <c r="D20" i="7"/>
  <c r="D18" i="7"/>
  <c r="I18" i="7" s="1"/>
  <c r="D16" i="7"/>
  <c r="I16" i="7" s="1"/>
  <c r="D14" i="7"/>
  <c r="I14" i="7" s="1"/>
  <c r="D12" i="7"/>
  <c r="I12" i="7" s="1"/>
  <c r="D6" i="7"/>
  <c r="I6" i="7" s="1"/>
  <c r="D4" i="7"/>
  <c r="I4" i="7" s="1"/>
  <c r="D2" i="7"/>
  <c r="I2" i="7" s="1"/>
  <c r="D190" i="7"/>
  <c r="I190" i="7" s="1"/>
  <c r="D216" i="7"/>
  <c r="D184" i="7"/>
  <c r="I184" i="7" s="1"/>
  <c r="D193" i="7"/>
  <c r="I193" i="7" s="1"/>
  <c r="J16" i="8"/>
  <c r="J23" i="8"/>
  <c r="J70" i="8"/>
  <c r="J84" i="8"/>
  <c r="H109" i="8"/>
  <c r="H141" i="8"/>
  <c r="H174" i="8"/>
  <c r="C174" i="9" s="1"/>
  <c r="I185" i="8"/>
  <c r="I186" i="8" s="1"/>
  <c r="I187" i="8" s="1"/>
  <c r="I188" i="8" s="1"/>
  <c r="I189" i="8" s="1"/>
  <c r="I190" i="8" s="1"/>
  <c r="I191" i="8" s="1"/>
  <c r="I192" i="8" s="1"/>
  <c r="I193" i="8" s="1"/>
  <c r="D7" i="7"/>
  <c r="F12" i="7"/>
  <c r="F40" i="7"/>
  <c r="F68" i="7"/>
  <c r="F96" i="7"/>
  <c r="F124" i="7"/>
  <c r="F152" i="7"/>
  <c r="F178" i="7"/>
  <c r="H189" i="7"/>
  <c r="I189" i="7" s="1"/>
  <c r="F193" i="7"/>
  <c r="D208" i="7"/>
  <c r="I208" i="7" s="1"/>
  <c r="F213" i="7"/>
  <c r="H216" i="7"/>
  <c r="J40" i="8"/>
  <c r="I52" i="8"/>
  <c r="I53" i="8" s="1"/>
  <c r="I54" i="8" s="1"/>
  <c r="I55" i="8" s="1"/>
  <c r="I56" i="8" s="1"/>
  <c r="I57" i="8" s="1"/>
  <c r="I58" i="8" s="1"/>
  <c r="I59" i="8" s="1"/>
  <c r="I60" i="8" s="1"/>
  <c r="I61" i="8" s="1"/>
  <c r="J57" i="8"/>
  <c r="J63" i="8"/>
  <c r="E63" i="9" s="1"/>
  <c r="J78" i="8"/>
  <c r="J112" i="8"/>
  <c r="J137" i="8"/>
  <c r="H164" i="8"/>
  <c r="J178" i="8"/>
  <c r="J211" i="8"/>
  <c r="J104" i="8"/>
  <c r="J188" i="8"/>
  <c r="J29" i="8"/>
  <c r="J39" i="8"/>
  <c r="J49" i="8"/>
  <c r="E49" i="9" s="1"/>
  <c r="J77" i="8"/>
  <c r="J91" i="8"/>
  <c r="H144" i="8"/>
  <c r="J192" i="8"/>
  <c r="G204" i="9"/>
  <c r="G181" i="9"/>
  <c r="I29" i="8"/>
  <c r="I30" i="8" s="1"/>
  <c r="I31" i="8" s="1"/>
  <c r="I32" i="8" s="1"/>
  <c r="I33" i="8" s="1"/>
  <c r="I34" i="8" s="1"/>
  <c r="I35" i="8" s="1"/>
  <c r="I36" i="8" s="1"/>
  <c r="I37" i="8" s="1"/>
  <c r="G74" i="8"/>
  <c r="G75" i="8" s="1"/>
  <c r="G76" i="8" s="1"/>
  <c r="G77" i="8" s="1"/>
  <c r="G78" i="8" s="1"/>
  <c r="G79" i="8" s="1"/>
  <c r="G80" i="8" s="1"/>
  <c r="G81" i="8" s="1"/>
  <c r="G82" i="8" s="1"/>
  <c r="G83" i="8" s="1"/>
  <c r="G84" i="8" s="1"/>
  <c r="G85" i="8" s="1"/>
  <c r="J101" i="8"/>
  <c r="J160" i="8"/>
  <c r="D196" i="7"/>
  <c r="I196" i="7" s="1"/>
  <c r="F216" i="7"/>
  <c r="F174" i="7"/>
  <c r="F17" i="7"/>
  <c r="F73" i="7"/>
  <c r="D81" i="7"/>
  <c r="I81" i="7" s="1"/>
  <c r="F101" i="7"/>
  <c r="D109" i="7"/>
  <c r="I109" i="7" s="1"/>
  <c r="F129" i="7"/>
  <c r="D137" i="7"/>
  <c r="I137" i="7" s="1"/>
  <c r="F157" i="7"/>
  <c r="D165" i="7"/>
  <c r="I165" i="7" s="1"/>
  <c r="F170" i="7"/>
  <c r="F184" i="7"/>
  <c r="J10" i="8"/>
  <c r="J37" i="8"/>
  <c r="E37" i="9" s="1"/>
  <c r="F104" i="7"/>
  <c r="F132" i="7"/>
  <c r="F160" i="7"/>
  <c r="F190" i="7"/>
  <c r="F202" i="7"/>
  <c r="D217" i="7"/>
  <c r="I217" i="7" s="1"/>
  <c r="G17" i="8"/>
  <c r="G18" i="8" s="1"/>
  <c r="G19" i="8" s="1"/>
  <c r="G20" i="8" s="1"/>
  <c r="G21" i="8" s="1"/>
  <c r="G22" i="8" s="1"/>
  <c r="G23" i="8" s="1"/>
  <c r="G24" i="8" s="1"/>
  <c r="G25" i="8" s="1"/>
  <c r="J17" i="8"/>
  <c r="J24" i="8"/>
  <c r="J71" i="8"/>
  <c r="J96" i="8"/>
  <c r="H113" i="8"/>
  <c r="C113" i="9" s="1"/>
  <c r="H153" i="8"/>
  <c r="C153" i="9" s="1"/>
  <c r="G211" i="8"/>
  <c r="G212" i="8" s="1"/>
  <c r="G213" i="8" s="1"/>
  <c r="G214" i="8" s="1"/>
  <c r="G215" i="8" s="1"/>
  <c r="G216" i="8" s="1"/>
  <c r="G217" i="8" s="1"/>
  <c r="E207" i="9"/>
  <c r="G207" i="9"/>
  <c r="J15" i="8"/>
  <c r="J66" i="8"/>
  <c r="J115" i="8"/>
  <c r="H214" i="8"/>
  <c r="I39" i="8"/>
  <c r="I40" i="8" s="1"/>
  <c r="I41" i="8" s="1"/>
  <c r="I42" i="8" s="1"/>
  <c r="I43" i="8" s="1"/>
  <c r="I44" i="8" s="1"/>
  <c r="I45" i="8" s="1"/>
  <c r="I46" i="8" s="1"/>
  <c r="I47" i="8" s="1"/>
  <c r="I48" i="8" s="1"/>
  <c r="I49" i="8" s="1"/>
  <c r="J144" i="8"/>
  <c r="G170" i="8"/>
  <c r="G171" i="8" s="1"/>
  <c r="G172" i="8" s="1"/>
  <c r="G173" i="8" s="1"/>
  <c r="G174" i="8" s="1"/>
  <c r="G175" i="8" s="1"/>
  <c r="G176" i="8" s="1"/>
  <c r="G177" i="8" s="1"/>
  <c r="G178" i="8" s="1"/>
  <c r="G179" i="8" s="1"/>
  <c r="G180" i="8" s="1"/>
  <c r="G181" i="8" s="1"/>
  <c r="J195" i="8"/>
  <c r="E195" i="9" s="1"/>
  <c r="D25" i="7"/>
  <c r="I25" i="7" s="1"/>
  <c r="F30" i="7"/>
  <c r="F45" i="7"/>
  <c r="D53" i="7"/>
  <c r="I53" i="7" s="1"/>
  <c r="F58" i="7"/>
  <c r="F86" i="7"/>
  <c r="F114" i="7"/>
  <c r="F142" i="7"/>
  <c r="F196" i="7"/>
  <c r="F205" i="7"/>
  <c r="H209" i="7"/>
  <c r="H197" i="7"/>
  <c r="I197" i="7" s="1"/>
  <c r="H185" i="7"/>
  <c r="I185" i="7" s="1"/>
  <c r="H211" i="7"/>
  <c r="H199" i="7"/>
  <c r="H192" i="7"/>
  <c r="I192" i="7" s="1"/>
  <c r="H187" i="7"/>
  <c r="I187" i="7" s="1"/>
  <c r="H178" i="7"/>
  <c r="I178" i="7" s="1"/>
  <c r="H213" i="7"/>
  <c r="I213" i="7" s="1"/>
  <c r="H201" i="7"/>
  <c r="I201" i="7" s="1"/>
  <c r="F10" i="7"/>
  <c r="H30" i="7"/>
  <c r="F38" i="7"/>
  <c r="H58" i="7"/>
  <c r="F66" i="7"/>
  <c r="H86" i="7"/>
  <c r="F94" i="7"/>
  <c r="H101" i="7"/>
  <c r="H114" i="7"/>
  <c r="F122" i="7"/>
  <c r="H129" i="7"/>
  <c r="I129" i="7" s="1"/>
  <c r="H142" i="7"/>
  <c r="F150" i="7"/>
  <c r="H157" i="7"/>
  <c r="I157" i="7" s="1"/>
  <c r="H170" i="7"/>
  <c r="H190" i="7"/>
  <c r="H205" i="7"/>
  <c r="F214" i="7"/>
  <c r="F217" i="7"/>
  <c r="J31" i="8"/>
  <c r="J113" i="8"/>
  <c r="E113" i="9" s="1"/>
  <c r="J134" i="8"/>
  <c r="J146" i="8"/>
  <c r="J153" i="8"/>
  <c r="E153" i="9" s="1"/>
  <c r="H24" i="8"/>
  <c r="J215" i="8"/>
  <c r="F7" i="7"/>
  <c r="F20" i="7"/>
  <c r="F48" i="7"/>
  <c r="F76" i="7"/>
  <c r="D179" i="7"/>
  <c r="I179" i="7" s="1"/>
  <c r="H7" i="7"/>
  <c r="F15" i="7"/>
  <c r="H20" i="7"/>
  <c r="D23" i="7"/>
  <c r="I23" i="7" s="1"/>
  <c r="F28" i="7"/>
  <c r="H48" i="7"/>
  <c r="F56" i="7"/>
  <c r="H76" i="7"/>
  <c r="F84" i="7"/>
  <c r="H91" i="7"/>
  <c r="I91" i="7" s="1"/>
  <c r="H104" i="7"/>
  <c r="F112" i="7"/>
  <c r="H119" i="7"/>
  <c r="I119" i="7" s="1"/>
  <c r="H132" i="7"/>
  <c r="F140" i="7"/>
  <c r="H147" i="7"/>
  <c r="I147" i="7" s="1"/>
  <c r="H160" i="7"/>
  <c r="F168" i="7"/>
  <c r="F176" i="7"/>
  <c r="D182" i="7"/>
  <c r="I182" i="7" s="1"/>
  <c r="D194" i="7"/>
  <c r="I194" i="7" s="1"/>
  <c r="H202" i="7"/>
  <c r="J75" i="8"/>
  <c r="J150" i="8"/>
  <c r="F187" i="7"/>
  <c r="F199" i="7"/>
  <c r="F211" i="7"/>
  <c r="J21" i="8"/>
  <c r="E21" i="9" s="1"/>
  <c r="J43" i="8"/>
  <c r="J58" i="8"/>
  <c r="J120" i="8"/>
  <c r="J132" i="8"/>
  <c r="J164" i="8"/>
  <c r="J186" i="8"/>
  <c r="H55" i="8"/>
  <c r="H61" i="8"/>
  <c r="J67" i="8"/>
  <c r="E67" i="9" s="1"/>
  <c r="J93" i="8"/>
  <c r="E93" i="9" s="1"/>
  <c r="J117" i="8"/>
  <c r="J151" i="8"/>
  <c r="J167" i="8"/>
  <c r="F185" i="7"/>
  <c r="F197" i="7"/>
  <c r="F209" i="7"/>
  <c r="J5" i="8"/>
  <c r="H27" i="8"/>
  <c r="C27" i="9" s="1"/>
  <c r="H30" i="8"/>
  <c r="J38" i="8"/>
  <c r="H41" i="8"/>
  <c r="J174" i="8"/>
  <c r="J183" i="8"/>
  <c r="J193" i="8"/>
  <c r="G39" i="8"/>
  <c r="G40" i="8" s="1"/>
  <c r="G41" i="8" s="1"/>
  <c r="G42" i="8" s="1"/>
  <c r="G43" i="8" s="1"/>
  <c r="G44" i="8" s="1"/>
  <c r="G45" i="8" s="1"/>
  <c r="G46" i="8" s="1"/>
  <c r="G47" i="8" s="1"/>
  <c r="G48" i="8" s="1"/>
  <c r="G49" i="8" s="1"/>
  <c r="J50" i="8"/>
  <c r="H85" i="8"/>
  <c r="C85" i="9" s="1"/>
  <c r="J114" i="8"/>
  <c r="H209" i="8"/>
  <c r="F183" i="7"/>
  <c r="F195" i="7"/>
  <c r="F207" i="7"/>
  <c r="J11" i="8"/>
  <c r="E11" i="9" s="1"/>
  <c r="J19" i="8"/>
  <c r="J22" i="8"/>
  <c r="G50" i="8"/>
  <c r="G51" i="8" s="1"/>
  <c r="G52" i="8" s="1"/>
  <c r="G53" i="8" s="1"/>
  <c r="G54" i="8" s="1"/>
  <c r="G55" i="8" s="1"/>
  <c r="G56" i="8" s="1"/>
  <c r="G57" i="8" s="1"/>
  <c r="G58" i="8" s="1"/>
  <c r="G59" i="8" s="1"/>
  <c r="G60" i="8" s="1"/>
  <c r="G61" i="8" s="1"/>
  <c r="J73" i="8"/>
  <c r="E73" i="9" s="1"/>
  <c r="J85" i="8"/>
  <c r="E85" i="9" s="1"/>
  <c r="H94" i="8"/>
  <c r="H127" i="8"/>
  <c r="C127" i="9" s="1"/>
  <c r="H130" i="8"/>
  <c r="H136" i="8"/>
  <c r="G158" i="8"/>
  <c r="G159" i="8" s="1"/>
  <c r="G160" i="8" s="1"/>
  <c r="G161" i="8" s="1"/>
  <c r="G162" i="8" s="1"/>
  <c r="G163" i="8" s="1"/>
  <c r="G164" i="8" s="1"/>
  <c r="G165" i="8" s="1"/>
  <c r="G166" i="8" s="1"/>
  <c r="G167" i="8" s="1"/>
  <c r="G168" i="8" s="1"/>
  <c r="G169" i="8" s="1"/>
  <c r="J187" i="8"/>
  <c r="J212" i="8"/>
  <c r="J27" i="8"/>
  <c r="E27" i="9" s="1"/>
  <c r="J35" i="8"/>
  <c r="E35" i="9" s="1"/>
  <c r="J76" i="8"/>
  <c r="H111" i="8"/>
  <c r="C111" i="9" s="1"/>
  <c r="I158" i="8"/>
  <c r="I159" i="8" s="1"/>
  <c r="I160" i="8" s="1"/>
  <c r="I161" i="8" s="1"/>
  <c r="I162" i="8" s="1"/>
  <c r="I163" i="8" s="1"/>
  <c r="I164" i="8" s="1"/>
  <c r="I165" i="8" s="1"/>
  <c r="I166" i="8" s="1"/>
  <c r="I167" i="8" s="1"/>
  <c r="I168" i="8" s="1"/>
  <c r="I169" i="8" s="1"/>
  <c r="D205" i="7"/>
  <c r="J3" i="8"/>
  <c r="J47" i="8"/>
  <c r="E47" i="9" s="1"/>
  <c r="J59" i="8"/>
  <c r="J94" i="8"/>
  <c r="J106" i="8"/>
  <c r="H133" i="8"/>
  <c r="C133" i="9" s="1"/>
  <c r="J136" i="8"/>
  <c r="J165" i="8"/>
  <c r="I172" i="8"/>
  <c r="I173" i="8" s="1"/>
  <c r="I174" i="8" s="1"/>
  <c r="I175" i="8" s="1"/>
  <c r="I176" i="8" s="1"/>
  <c r="I177" i="8" s="1"/>
  <c r="I178" i="8" s="1"/>
  <c r="I179" i="8" s="1"/>
  <c r="I180" i="8" s="1"/>
  <c r="I181" i="8" s="1"/>
  <c r="J200" i="8"/>
  <c r="J206" i="8"/>
  <c r="J25" i="8"/>
  <c r="H43" i="8"/>
  <c r="J53" i="8"/>
  <c r="H71" i="8"/>
  <c r="J81" i="8"/>
  <c r="J109" i="8"/>
  <c r="J128" i="8"/>
  <c r="J61" i="8"/>
  <c r="H79" i="8"/>
  <c r="J89" i="8"/>
  <c r="H107" i="8"/>
  <c r="C107" i="9" s="1"/>
  <c r="H123" i="8"/>
  <c r="C123" i="9" s="1"/>
  <c r="J142" i="8"/>
  <c r="J170" i="8"/>
  <c r="J198" i="8"/>
  <c r="E198" i="9" s="1"/>
  <c r="J51" i="8"/>
  <c r="J79" i="8"/>
  <c r="J118" i="8"/>
  <c r="J123" i="8"/>
  <c r="H129" i="8"/>
  <c r="J156" i="8"/>
  <c r="J184" i="8"/>
  <c r="J13" i="8"/>
  <c r="J41" i="8"/>
  <c r="J69" i="8"/>
  <c r="J97" i="8"/>
  <c r="E97" i="9" s="1"/>
  <c r="H137" i="8"/>
  <c r="H165" i="8"/>
  <c r="H179" i="8"/>
  <c r="H193" i="8"/>
  <c r="J207" i="8"/>
  <c r="J216" i="8"/>
  <c r="H161" i="8"/>
  <c r="C161" i="9" s="1"/>
  <c r="H175" i="8"/>
  <c r="C175" i="9" s="1"/>
  <c r="H189" i="8"/>
  <c r="H203" i="8"/>
  <c r="C203" i="9" s="1"/>
  <c r="G183" i="8"/>
  <c r="G184" i="8" s="1"/>
  <c r="G185" i="8" s="1"/>
  <c r="G186" i="8" s="1"/>
  <c r="G187" i="8" s="1"/>
  <c r="G188" i="8" s="1"/>
  <c r="G189" i="8" s="1"/>
  <c r="G190" i="8" s="1"/>
  <c r="G191" i="8" s="1"/>
  <c r="G192" i="8" s="1"/>
  <c r="G193" i="8" s="1"/>
  <c r="E185" i="9" l="1"/>
  <c r="G185" i="9"/>
  <c r="G197" i="9"/>
  <c r="G119" i="9"/>
  <c r="C192" i="9"/>
  <c r="G192" i="9"/>
  <c r="E192" i="9"/>
  <c r="E91" i="9"/>
  <c r="G91" i="9"/>
  <c r="C213" i="9"/>
  <c r="G213" i="9"/>
  <c r="C129" i="9"/>
  <c r="G129" i="9"/>
  <c r="E187" i="9"/>
  <c r="G187" i="9"/>
  <c r="E189" i="9"/>
  <c r="C189" i="9"/>
  <c r="G189" i="9"/>
  <c r="G147" i="9"/>
  <c r="E157" i="9"/>
  <c r="G157" i="9"/>
  <c r="G201" i="9"/>
  <c r="E178" i="9"/>
  <c r="G178" i="9"/>
  <c r="C23" i="9"/>
  <c r="E23" i="9"/>
  <c r="G23" i="9"/>
  <c r="G36" i="9"/>
  <c r="E36" i="9"/>
  <c r="G126" i="9"/>
  <c r="E156" i="9"/>
  <c r="C156" i="9"/>
  <c r="G156" i="9"/>
  <c r="H5" i="8"/>
  <c r="C5" i="9" s="1"/>
  <c r="E14" i="9"/>
  <c r="C14" i="9"/>
  <c r="G14" i="9"/>
  <c r="E8" i="9"/>
  <c r="G8" i="9"/>
  <c r="H154" i="8"/>
  <c r="G211" i="9"/>
  <c r="E211" i="9"/>
  <c r="H177" i="8"/>
  <c r="C177" i="9" s="1"/>
  <c r="H212" i="8"/>
  <c r="C212" i="9" s="1"/>
  <c r="H35" i="8"/>
  <c r="C35" i="9" s="1"/>
  <c r="H74" i="8"/>
  <c r="C74" i="9" s="1"/>
  <c r="E44" i="9"/>
  <c r="C44" i="9"/>
  <c r="G44" i="9"/>
  <c r="I132" i="7"/>
  <c r="G163" i="9"/>
  <c r="H173" i="8"/>
  <c r="H57" i="8"/>
  <c r="H149" i="8"/>
  <c r="C149" i="9" s="1"/>
  <c r="H151" i="8"/>
  <c r="C151" i="9" s="1"/>
  <c r="C104" i="9"/>
  <c r="G104" i="9"/>
  <c r="E104" i="9"/>
  <c r="H206" i="8"/>
  <c r="C206" i="9" s="1"/>
  <c r="H167" i="8"/>
  <c r="C167" i="9" s="1"/>
  <c r="G50" i="9"/>
  <c r="E50" i="9"/>
  <c r="C166" i="9"/>
  <c r="G166" i="9"/>
  <c r="G5" i="9"/>
  <c r="E5" i="9"/>
  <c r="H20" i="8"/>
  <c r="H128" i="8"/>
  <c r="C128" i="9" s="1"/>
  <c r="H4" i="8"/>
  <c r="C4" i="9" s="1"/>
  <c r="H42" i="8"/>
  <c r="C42" i="9" s="1"/>
  <c r="G182" i="9"/>
  <c r="E182" i="9"/>
  <c r="C182" i="9"/>
  <c r="G190" i="9"/>
  <c r="E32" i="9"/>
  <c r="G32" i="9"/>
  <c r="E60" i="9"/>
  <c r="C60" i="9"/>
  <c r="G60" i="9"/>
  <c r="G120" i="9"/>
  <c r="E120" i="9"/>
  <c r="C120" i="9"/>
  <c r="G196" i="9"/>
  <c r="E196" i="9"/>
  <c r="G2" i="9"/>
  <c r="E2" i="9"/>
  <c r="G62" i="9"/>
  <c r="E62" i="9"/>
  <c r="C122" i="9"/>
  <c r="G122" i="9"/>
  <c r="E122" i="9"/>
  <c r="E150" i="9"/>
  <c r="G150" i="9"/>
  <c r="C112" i="9"/>
  <c r="E112" i="9"/>
  <c r="G112" i="9"/>
  <c r="G208" i="9"/>
  <c r="G4" i="9"/>
  <c r="E4" i="9"/>
  <c r="G64" i="9"/>
  <c r="C64" i="9"/>
  <c r="E64" i="9"/>
  <c r="E124" i="9"/>
  <c r="C124" i="9"/>
  <c r="G124" i="9"/>
  <c r="C188" i="9"/>
  <c r="G188" i="9"/>
  <c r="E188" i="9"/>
  <c r="E71" i="9"/>
  <c r="C71" i="9"/>
  <c r="G71" i="9"/>
  <c r="C53" i="9"/>
  <c r="E53" i="9"/>
  <c r="G53" i="9"/>
  <c r="E6" i="9"/>
  <c r="G6" i="9"/>
  <c r="C6" i="9"/>
  <c r="G38" i="9"/>
  <c r="E38" i="9"/>
  <c r="G94" i="9"/>
  <c r="E94" i="9"/>
  <c r="C94" i="9"/>
  <c r="G200" i="9"/>
  <c r="E200" i="9"/>
  <c r="G69" i="9"/>
  <c r="C69" i="9"/>
  <c r="E69" i="9"/>
  <c r="H34" i="8"/>
  <c r="C34" i="9" s="1"/>
  <c r="H215" i="8"/>
  <c r="C215" i="9" s="1"/>
  <c r="H205" i="8"/>
  <c r="H91" i="8"/>
  <c r="C91" i="9" s="1"/>
  <c r="H19" i="8"/>
  <c r="C19" i="9" s="1"/>
  <c r="H73" i="8"/>
  <c r="C73" i="9" s="1"/>
  <c r="H38" i="8"/>
  <c r="C38" i="9" s="1"/>
  <c r="H192" i="8"/>
  <c r="C165" i="9"/>
  <c r="G165" i="9"/>
  <c r="E165" i="9"/>
  <c r="H88" i="8"/>
  <c r="E40" i="9"/>
  <c r="G40" i="9"/>
  <c r="C40" i="9"/>
  <c r="G68" i="9"/>
  <c r="C68" i="9"/>
  <c r="E96" i="9"/>
  <c r="G96" i="9"/>
  <c r="G212" i="9"/>
  <c r="E212" i="9"/>
  <c r="G41" i="9"/>
  <c r="E41" i="9"/>
  <c r="C41" i="9"/>
  <c r="H201" i="8"/>
  <c r="C201" i="9" s="1"/>
  <c r="H87" i="8"/>
  <c r="C87" i="9" s="1"/>
  <c r="H97" i="8"/>
  <c r="C97" i="9" s="1"/>
  <c r="H51" i="8"/>
  <c r="C51" i="9" s="1"/>
  <c r="H15" i="8"/>
  <c r="C15" i="9" s="1"/>
  <c r="H11" i="8"/>
  <c r="C11" i="9" s="1"/>
  <c r="H81" i="8"/>
  <c r="C81" i="9" s="1"/>
  <c r="E42" i="9"/>
  <c r="G42" i="9"/>
  <c r="G130" i="9"/>
  <c r="C130" i="9"/>
  <c r="G158" i="9"/>
  <c r="E158" i="9"/>
  <c r="G210" i="9"/>
  <c r="E210" i="9"/>
  <c r="H53" i="8"/>
  <c r="E179" i="9"/>
  <c r="C179" i="9"/>
  <c r="G179" i="9"/>
  <c r="E25" i="9"/>
  <c r="G25" i="9"/>
  <c r="C137" i="9"/>
  <c r="E137" i="9"/>
  <c r="G137" i="9"/>
  <c r="H63" i="8"/>
  <c r="C63" i="9" s="1"/>
  <c r="E100" i="9"/>
  <c r="G100" i="9"/>
  <c r="C100" i="9"/>
  <c r="E108" i="9"/>
  <c r="G108" i="9"/>
  <c r="H122" i="8"/>
  <c r="H163" i="8"/>
  <c r="C163" i="9" s="1"/>
  <c r="H59" i="8"/>
  <c r="C59" i="9" s="1"/>
  <c r="H69" i="8"/>
  <c r="H195" i="8"/>
  <c r="C195" i="9" s="1"/>
  <c r="H33" i="8"/>
  <c r="H103" i="8"/>
  <c r="C103" i="9" s="1"/>
  <c r="H58" i="8"/>
  <c r="G217" i="9"/>
  <c r="C217" i="9"/>
  <c r="H50" i="8"/>
  <c r="C50" i="9" s="1"/>
  <c r="E18" i="9"/>
  <c r="G18" i="9"/>
  <c r="C18" i="9"/>
  <c r="G74" i="9"/>
  <c r="G134" i="9"/>
  <c r="E134" i="9"/>
  <c r="C134" i="9"/>
  <c r="C162" i="9"/>
  <c r="E162" i="9"/>
  <c r="G162" i="9"/>
  <c r="H116" i="8"/>
  <c r="C116" i="9" s="1"/>
  <c r="E29" i="9"/>
  <c r="G29" i="9"/>
  <c r="H159" i="8"/>
  <c r="C159" i="9" s="1"/>
  <c r="H25" i="8"/>
  <c r="C25" i="9" s="1"/>
  <c r="H200" i="8"/>
  <c r="C200" i="9" s="1"/>
  <c r="H47" i="8"/>
  <c r="C47" i="9" s="1"/>
  <c r="H190" i="8"/>
  <c r="C190" i="9" s="1"/>
  <c r="H86" i="8"/>
  <c r="H185" i="8"/>
  <c r="C185" i="9" s="1"/>
  <c r="I20" i="7"/>
  <c r="E76" i="9"/>
  <c r="G76" i="9"/>
  <c r="E136" i="9"/>
  <c r="C136" i="9"/>
  <c r="G136" i="9"/>
  <c r="E164" i="9"/>
  <c r="C164" i="9"/>
  <c r="G164" i="9"/>
  <c r="H9" i="8"/>
  <c r="C9" i="9" s="1"/>
  <c r="H145" i="8"/>
  <c r="C145" i="9" s="1"/>
  <c r="H135" i="8"/>
  <c r="C135" i="9" s="1"/>
  <c r="H31" i="8"/>
  <c r="C31" i="9" s="1"/>
  <c r="H178" i="8"/>
  <c r="C178" i="9" s="1"/>
  <c r="E22" i="9"/>
  <c r="G22" i="9"/>
  <c r="C22" i="9"/>
  <c r="G78" i="9"/>
  <c r="E78" i="9"/>
  <c r="C78" i="9"/>
  <c r="G106" i="9"/>
  <c r="E106" i="9"/>
  <c r="E138" i="9"/>
  <c r="C138" i="9"/>
  <c r="G138" i="9"/>
  <c r="H131" i="8"/>
  <c r="C131" i="9" s="1"/>
  <c r="H121" i="8"/>
  <c r="C121" i="9" s="1"/>
  <c r="H184" i="8"/>
  <c r="C184" i="9" s="1"/>
  <c r="H139" i="8"/>
  <c r="C139" i="9" s="1"/>
  <c r="I205" i="7"/>
  <c r="H21" i="8"/>
  <c r="C21" i="9" s="1"/>
  <c r="H17" i="8"/>
  <c r="H170" i="8"/>
  <c r="E81" i="9"/>
  <c r="G81" i="9"/>
  <c r="H13" i="8"/>
  <c r="C13" i="9" s="1"/>
  <c r="G24" i="9"/>
  <c r="C24" i="9"/>
  <c r="E24" i="9"/>
  <c r="G52" i="9"/>
  <c r="E52" i="9"/>
  <c r="C52" i="9"/>
  <c r="C80" i="9"/>
  <c r="G80" i="9"/>
  <c r="E80" i="9"/>
  <c r="E110" i="9"/>
  <c r="G110" i="9"/>
  <c r="G140" i="9"/>
  <c r="E140" i="9"/>
  <c r="C140" i="9"/>
  <c r="G168" i="9"/>
  <c r="E168" i="9"/>
  <c r="C168" i="9"/>
  <c r="H70" i="8"/>
  <c r="C70" i="9" s="1"/>
  <c r="E145" i="9"/>
  <c r="G145" i="9"/>
  <c r="H12" i="8"/>
  <c r="J205" i="8"/>
  <c r="J191" i="8"/>
  <c r="E191" i="9" s="1"/>
  <c r="J177" i="8"/>
  <c r="E177" i="9" s="1"/>
  <c r="J163" i="8"/>
  <c r="E163" i="9" s="1"/>
  <c r="J149" i="8"/>
  <c r="E149" i="9" s="1"/>
  <c r="J135" i="8"/>
  <c r="E135" i="9" s="1"/>
  <c r="J121" i="8"/>
  <c r="E121" i="9" s="1"/>
  <c r="J209" i="8"/>
  <c r="E209" i="9" s="1"/>
  <c r="J201" i="8"/>
  <c r="E201" i="9" s="1"/>
  <c r="J131" i="8"/>
  <c r="E131" i="9" s="1"/>
  <c r="J147" i="8"/>
  <c r="E147" i="9" s="1"/>
  <c r="J190" i="8"/>
  <c r="E190" i="9" s="1"/>
  <c r="J148" i="8"/>
  <c r="J138" i="8"/>
  <c r="J180" i="8"/>
  <c r="E180" i="9" s="1"/>
  <c r="J102" i="8"/>
  <c r="J64" i="8"/>
  <c r="J196" i="8"/>
  <c r="J161" i="8"/>
  <c r="E161" i="9" s="1"/>
  <c r="J199" i="8"/>
  <c r="J154" i="8"/>
  <c r="E154" i="9" s="1"/>
  <c r="J141" i="8"/>
  <c r="E141" i="9" s="1"/>
  <c r="J129" i="8"/>
  <c r="E129" i="9" s="1"/>
  <c r="J126" i="8"/>
  <c r="E126" i="9" s="1"/>
  <c r="J46" i="8"/>
  <c r="E46" i="9" s="1"/>
  <c r="J208" i="8"/>
  <c r="E208" i="9" s="1"/>
  <c r="J110" i="8"/>
  <c r="J189" i="8"/>
  <c r="J176" i="8"/>
  <c r="E176" i="9" s="1"/>
  <c r="J26" i="8"/>
  <c r="J175" i="8"/>
  <c r="E175" i="9" s="1"/>
  <c r="J171" i="8"/>
  <c r="E171" i="9" s="1"/>
  <c r="J168" i="8"/>
  <c r="J54" i="8"/>
  <c r="J182" i="8"/>
  <c r="J127" i="8"/>
  <c r="E127" i="9" s="1"/>
  <c r="J130" i="8"/>
  <c r="E130" i="9" s="1"/>
  <c r="J88" i="8"/>
  <c r="E88" i="9" s="1"/>
  <c r="J74" i="8"/>
  <c r="E74" i="9" s="1"/>
  <c r="J217" i="8"/>
  <c r="E217" i="9" s="1"/>
  <c r="J210" i="8"/>
  <c r="J111" i="8"/>
  <c r="E111" i="9" s="1"/>
  <c r="J62" i="8"/>
  <c r="J100" i="8"/>
  <c r="J92" i="8"/>
  <c r="J203" i="8"/>
  <c r="E203" i="9" s="1"/>
  <c r="J162" i="8"/>
  <c r="J152" i="8"/>
  <c r="E152" i="9" s="1"/>
  <c r="J30" i="8"/>
  <c r="J119" i="8"/>
  <c r="E119" i="9" s="1"/>
  <c r="J133" i="8"/>
  <c r="E133" i="9" s="1"/>
  <c r="J166" i="8"/>
  <c r="E166" i="9" s="1"/>
  <c r="J68" i="8"/>
  <c r="E68" i="9" s="1"/>
  <c r="J194" i="8"/>
  <c r="E194" i="9" s="1"/>
  <c r="J28" i="8"/>
  <c r="J213" i="8"/>
  <c r="E213" i="9" s="1"/>
  <c r="J82" i="8"/>
  <c r="E82" i="9" s="1"/>
  <c r="J124" i="8"/>
  <c r="J44" i="8"/>
  <c r="J14" i="8"/>
  <c r="J4" i="8"/>
  <c r="J197" i="8"/>
  <c r="E197" i="9" s="1"/>
  <c r="C88" i="9"/>
  <c r="G88" i="9"/>
  <c r="C10" i="9"/>
  <c r="G10" i="9"/>
  <c r="E10" i="9"/>
  <c r="C90" i="9"/>
  <c r="E90" i="9"/>
  <c r="G90" i="9"/>
  <c r="G13" i="9"/>
  <c r="E13" i="9"/>
  <c r="G152" i="9"/>
  <c r="E66" i="9"/>
  <c r="G66" i="9"/>
  <c r="C66" i="9"/>
  <c r="H210" i="8"/>
  <c r="C210" i="9" s="1"/>
  <c r="H196" i="8"/>
  <c r="C196" i="9" s="1"/>
  <c r="H182" i="8"/>
  <c r="H168" i="8"/>
  <c r="H126" i="8"/>
  <c r="C126" i="9" s="1"/>
  <c r="H112" i="8"/>
  <c r="H204" i="8"/>
  <c r="C204" i="9" s="1"/>
  <c r="H134" i="8"/>
  <c r="H84" i="8"/>
  <c r="C84" i="9" s="1"/>
  <c r="H56" i="8"/>
  <c r="H124" i="8"/>
  <c r="H82" i="8"/>
  <c r="C82" i="9" s="1"/>
  <c r="H44" i="8"/>
  <c r="H148" i="8"/>
  <c r="C148" i="9" s="1"/>
  <c r="H16" i="8"/>
  <c r="C16" i="9" s="1"/>
  <c r="H8" i="8"/>
  <c r="C8" i="9" s="1"/>
  <c r="H180" i="8"/>
  <c r="C180" i="9" s="1"/>
  <c r="H132" i="8"/>
  <c r="H108" i="8"/>
  <c r="C108" i="9" s="1"/>
  <c r="H64" i="8"/>
  <c r="H202" i="8"/>
  <c r="H138" i="8"/>
  <c r="H106" i="8"/>
  <c r="C106" i="9" s="1"/>
  <c r="H14" i="8"/>
  <c r="H208" i="8"/>
  <c r="C208" i="9" s="1"/>
  <c r="H80" i="8"/>
  <c r="H36" i="8"/>
  <c r="C36" i="9" s="1"/>
  <c r="H62" i="8"/>
  <c r="C62" i="9" s="1"/>
  <c r="H54" i="8"/>
  <c r="H152" i="8"/>
  <c r="C152" i="9" s="1"/>
  <c r="H22" i="8"/>
  <c r="H92" i="8"/>
  <c r="H6" i="8"/>
  <c r="H166" i="8"/>
  <c r="H72" i="8"/>
  <c r="H118" i="8"/>
  <c r="C118" i="9" s="1"/>
  <c r="H68" i="8"/>
  <c r="H28" i="8"/>
  <c r="H216" i="8"/>
  <c r="H48" i="8"/>
  <c r="H110" i="8"/>
  <c r="C110" i="9" s="1"/>
  <c r="H194" i="8"/>
  <c r="H150" i="8"/>
  <c r="C150" i="9" s="1"/>
  <c r="H146" i="8"/>
  <c r="C146" i="9" s="1"/>
  <c r="H100" i="8"/>
  <c r="G128" i="9"/>
  <c r="E128" i="9"/>
  <c r="H101" i="8"/>
  <c r="C17" i="9"/>
  <c r="E17" i="9"/>
  <c r="G17" i="9"/>
  <c r="G70" i="9"/>
  <c r="E70" i="9"/>
  <c r="H187" i="8"/>
  <c r="C187" i="9" s="1"/>
  <c r="H75" i="8"/>
  <c r="C75" i="9" s="1"/>
  <c r="H77" i="8"/>
  <c r="C77" i="9" s="1"/>
  <c r="G16" i="9"/>
  <c r="E16" i="9"/>
  <c r="I160" i="7"/>
  <c r="H125" i="8"/>
  <c r="C125" i="9" s="1"/>
  <c r="G102" i="9"/>
  <c r="E102" i="9"/>
  <c r="H197" i="8"/>
  <c r="C197" i="9" s="1"/>
  <c r="C109" i="9"/>
  <c r="G109" i="9"/>
  <c r="E109" i="9"/>
  <c r="I48" i="7"/>
  <c r="G31" i="9"/>
  <c r="E31" i="9"/>
  <c r="H117" i="8"/>
  <c r="H3" i="8"/>
  <c r="C3" i="9" s="1"/>
  <c r="H171" i="8"/>
  <c r="C171" i="9" s="1"/>
  <c r="H7" i="8"/>
  <c r="H37" i="8"/>
  <c r="C37" i="9" s="1"/>
  <c r="C193" i="9"/>
  <c r="E193" i="9"/>
  <c r="G193" i="9"/>
  <c r="E54" i="9"/>
  <c r="G54" i="9"/>
  <c r="C54" i="9"/>
  <c r="I142" i="7"/>
  <c r="G99" i="9"/>
  <c r="E89" i="9"/>
  <c r="G89" i="9"/>
  <c r="H156" i="8"/>
  <c r="H162" i="8"/>
  <c r="J145" i="8"/>
  <c r="J99" i="8"/>
  <c r="E99" i="9" s="1"/>
  <c r="J105" i="8"/>
  <c r="E105" i="9" s="1"/>
  <c r="H93" i="8"/>
  <c r="C93" i="9" s="1"/>
  <c r="H157" i="8"/>
  <c r="C157" i="9" s="1"/>
  <c r="H119" i="8"/>
  <c r="C119" i="9" s="1"/>
  <c r="H186" i="8"/>
  <c r="C186" i="9" s="1"/>
  <c r="J9" i="8"/>
  <c r="E9" i="9" s="1"/>
  <c r="H66" i="8"/>
  <c r="J34" i="8"/>
  <c r="I7" i="7"/>
  <c r="G184" i="9"/>
  <c r="E184" i="9"/>
  <c r="G28" i="9"/>
  <c r="E28" i="9"/>
  <c r="C28" i="9"/>
  <c r="G56" i="9"/>
  <c r="E56" i="9"/>
  <c r="C56" i="9"/>
  <c r="G84" i="9"/>
  <c r="E84" i="9"/>
  <c r="E116" i="9"/>
  <c r="G116" i="9"/>
  <c r="G144" i="9"/>
  <c r="E144" i="9"/>
  <c r="C144" i="9"/>
  <c r="I202" i="7"/>
  <c r="H23" i="8"/>
  <c r="H39" i="8"/>
  <c r="C39" i="9" s="1"/>
  <c r="C43" i="9"/>
  <c r="E43" i="9"/>
  <c r="G43" i="9"/>
  <c r="J139" i="8"/>
  <c r="E139" i="9" s="1"/>
  <c r="G51" i="9"/>
  <c r="E51" i="9"/>
  <c r="H147" i="8"/>
  <c r="C147" i="9" s="1"/>
  <c r="G148" i="9"/>
  <c r="E148" i="9"/>
  <c r="G34" i="9"/>
  <c r="E34" i="9"/>
  <c r="C101" i="9"/>
  <c r="E101" i="9"/>
  <c r="G101" i="9"/>
  <c r="C92" i="9"/>
  <c r="E92" i="9"/>
  <c r="G92" i="9"/>
  <c r="G154" i="9"/>
  <c r="C154" i="9"/>
  <c r="E199" i="9"/>
  <c r="G199" i="9"/>
  <c r="C199" i="9"/>
  <c r="G55" i="9"/>
  <c r="E55" i="9"/>
  <c r="C55" i="9"/>
  <c r="G79" i="9"/>
  <c r="E79" i="9"/>
  <c r="C79" i="9"/>
  <c r="G61" i="9"/>
  <c r="E61" i="9"/>
  <c r="C61" i="9"/>
  <c r="G209" i="9"/>
  <c r="C209" i="9"/>
  <c r="G12" i="9"/>
  <c r="E12" i="9"/>
  <c r="C12" i="9"/>
  <c r="H2" i="8"/>
  <c r="C2" i="9" s="1"/>
  <c r="H191" i="8"/>
  <c r="C191" i="9" s="1"/>
  <c r="H89" i="8"/>
  <c r="C89" i="9" s="1"/>
  <c r="H115" i="8"/>
  <c r="C115" i="9" s="1"/>
  <c r="E98" i="9"/>
  <c r="C98" i="9"/>
  <c r="G98" i="9"/>
  <c r="C173" i="9"/>
  <c r="G173" i="9"/>
  <c r="E173" i="9"/>
  <c r="C72" i="9"/>
  <c r="E72" i="9"/>
  <c r="G72" i="9"/>
  <c r="G117" i="9"/>
  <c r="E117" i="9"/>
  <c r="C117" i="9"/>
  <c r="C46" i="9"/>
  <c r="G46" i="9"/>
  <c r="H45" i="8"/>
  <c r="C45" i="9" s="1"/>
  <c r="H78" i="8"/>
  <c r="H160" i="8"/>
  <c r="H181" i="8"/>
  <c r="C181" i="9" s="1"/>
  <c r="H183" i="8"/>
  <c r="C183" i="9" s="1"/>
  <c r="G15" i="9"/>
  <c r="E15" i="9"/>
  <c r="H32" i="8"/>
  <c r="C32" i="9" s="1"/>
  <c r="H155" i="8"/>
  <c r="C155" i="9" s="1"/>
  <c r="H158" i="8"/>
  <c r="C158" i="9" s="1"/>
  <c r="H105" i="8"/>
  <c r="C105" i="9" s="1"/>
  <c r="E26" i="9"/>
  <c r="G26" i="9"/>
  <c r="C26" i="9"/>
  <c r="G82" i="9"/>
  <c r="I114" i="7"/>
  <c r="E170" i="9"/>
  <c r="C170" i="9"/>
  <c r="G170" i="9"/>
  <c r="H46" i="8"/>
  <c r="H49" i="8"/>
  <c r="C49" i="9" s="1"/>
  <c r="C57" i="9"/>
  <c r="G57" i="9"/>
  <c r="E57" i="9"/>
  <c r="H213" i="8"/>
  <c r="H217" i="8"/>
  <c r="H199" i="8"/>
  <c r="H207" i="8"/>
  <c r="C207" i="9" s="1"/>
  <c r="H99" i="8"/>
  <c r="C99" i="9" s="1"/>
  <c r="J155" i="8"/>
  <c r="E155" i="9" s="1"/>
  <c r="J158" i="8"/>
  <c r="H142" i="8"/>
  <c r="J55" i="8"/>
  <c r="H102" i="8"/>
  <c r="C102" i="9" s="1"/>
  <c r="H67" i="8"/>
  <c r="C67" i="9" s="1"/>
  <c r="C194" i="9"/>
  <c r="G194" i="9"/>
  <c r="H120" i="8"/>
  <c r="H95" i="8"/>
  <c r="C95" i="9" s="1"/>
  <c r="J157" i="8"/>
  <c r="H96" i="8"/>
  <c r="C96" i="9" s="1"/>
  <c r="J45" i="8"/>
  <c r="E45" i="9" s="1"/>
  <c r="H10" i="8"/>
  <c r="H211" i="8"/>
  <c r="C211" i="9" s="1"/>
  <c r="I216" i="7"/>
  <c r="I30" i="7"/>
  <c r="I58" i="7"/>
  <c r="I86" i="7"/>
  <c r="E118" i="9"/>
  <c r="G118" i="9"/>
  <c r="E146" i="9"/>
  <c r="G146" i="9"/>
  <c r="G214" i="9"/>
  <c r="C214" i="9"/>
  <c r="J214" i="8"/>
  <c r="E214" i="9" s="1"/>
  <c r="H29" i="8"/>
  <c r="C29" i="9" s="1"/>
  <c r="E33" i="9"/>
  <c r="G33" i="9"/>
  <c r="C33" i="9"/>
  <c r="H76" i="8"/>
  <c r="C76" i="9" s="1"/>
  <c r="H176" i="8"/>
  <c r="C176" i="9" s="1"/>
  <c r="G135" i="9"/>
  <c r="H90" i="8"/>
  <c r="J42" i="8"/>
  <c r="H169" i="8"/>
  <c r="C169" i="9" s="1"/>
  <c r="G132" i="9" l="1"/>
  <c r="C132" i="9"/>
  <c r="E132" i="9"/>
  <c r="G48" i="9"/>
  <c r="E48" i="9"/>
  <c r="C48" i="9"/>
  <c r="G86" i="9"/>
  <c r="E86" i="9"/>
  <c r="C86" i="9"/>
  <c r="G30" i="9"/>
  <c r="E30" i="9"/>
  <c r="C30" i="9"/>
  <c r="E114" i="9"/>
  <c r="G114" i="9"/>
  <c r="C114" i="9"/>
  <c r="C58" i="9"/>
  <c r="E58" i="9"/>
  <c r="G58" i="9"/>
  <c r="C216" i="9"/>
  <c r="E216" i="9"/>
  <c r="G216" i="9"/>
  <c r="E7" i="9"/>
  <c r="G7" i="9"/>
  <c r="C7" i="9"/>
  <c r="G160" i="9"/>
  <c r="E160" i="9"/>
  <c r="C160" i="9"/>
  <c r="C205" i="9"/>
  <c r="G205" i="9"/>
  <c r="E205" i="9"/>
  <c r="C20" i="9"/>
  <c r="E20" i="9"/>
  <c r="G20" i="9"/>
  <c r="C142" i="9"/>
  <c r="E142" i="9"/>
  <c r="G142" i="9"/>
  <c r="C202" i="9"/>
  <c r="E202" i="9"/>
  <c r="G202" i="9"/>
</calcChain>
</file>

<file path=xl/sharedStrings.xml><?xml version="1.0" encoding="utf-8"?>
<sst xmlns="http://schemas.openxmlformats.org/spreadsheetml/2006/main" count="88" uniqueCount="67">
  <si>
    <t>Green tabs are raw data inputs</t>
  </si>
  <si>
    <t>Yellow tabs create transformation variables</t>
  </si>
  <si>
    <t>Red tab is the calculation of the SAE variables</t>
  </si>
  <si>
    <t>'Check' tab ensures calculated variables match values found on the 'Data' tab of previously submitted Excel files</t>
  </si>
  <si>
    <t>Year</t>
  </si>
  <si>
    <t>Month</t>
  </si>
  <si>
    <t>GDP</t>
  </si>
  <si>
    <t>CPI</t>
  </si>
  <si>
    <t>RPI</t>
  </si>
  <si>
    <t>Pop</t>
  </si>
  <si>
    <t>Emp</t>
  </si>
  <si>
    <t>PerCap_Inc</t>
  </si>
  <si>
    <t>PersInc</t>
  </si>
  <si>
    <t>AvgDB</t>
  </si>
  <si>
    <t>HDD8</t>
  </si>
  <si>
    <t>HDD10</t>
  </si>
  <si>
    <t>HDD13</t>
  </si>
  <si>
    <t>HDD18</t>
  </si>
  <si>
    <t>HDD21</t>
  </si>
  <si>
    <t>CDD15</t>
  </si>
  <si>
    <t>CDD18</t>
  </si>
  <si>
    <t>CDD21</t>
  </si>
  <si>
    <t>NHDD8</t>
  </si>
  <si>
    <t>NHDD10</t>
  </si>
  <si>
    <t>NHDD13</t>
  </si>
  <si>
    <t>NHDD18</t>
  </si>
  <si>
    <t>NHDD21</t>
  </si>
  <si>
    <t>NCDD15</t>
  </si>
  <si>
    <t>NCDD18</t>
  </si>
  <si>
    <t>NCDD21</t>
  </si>
  <si>
    <t>Heat</t>
  </si>
  <si>
    <t>Cool</t>
  </si>
  <si>
    <t>Vent</t>
  </si>
  <si>
    <t>EWHeat</t>
  </si>
  <si>
    <t>Cooking</t>
  </si>
  <si>
    <t>Refrig</t>
  </si>
  <si>
    <t>Light</t>
  </si>
  <si>
    <t>Office</t>
  </si>
  <si>
    <t>Misc</t>
  </si>
  <si>
    <t>Base</t>
  </si>
  <si>
    <t>Total</t>
  </si>
  <si>
    <t xml:space="preserve"> KWh per SqFt</t>
  </si>
  <si>
    <t>ECook</t>
  </si>
  <si>
    <t>Ref1</t>
  </si>
  <si>
    <t>Ref2</t>
  </si>
  <si>
    <t>Frz</t>
  </si>
  <si>
    <t>Dish</t>
  </si>
  <si>
    <t>CWash</t>
  </si>
  <si>
    <t>EDry</t>
  </si>
  <si>
    <t>TV</t>
  </si>
  <si>
    <t>PopIdx</t>
  </si>
  <si>
    <t>EmpIdx</t>
  </si>
  <si>
    <t>GDPIdx</t>
  </si>
  <si>
    <t>ComVar</t>
  </si>
  <si>
    <t>Days</t>
  </si>
  <si>
    <t>Days_Idx</t>
  </si>
  <si>
    <t>HDD13YTD</t>
  </si>
  <si>
    <t>HDD13Idx</t>
  </si>
  <si>
    <t>CDD18YTD</t>
  </si>
  <si>
    <t>CDD18Idx</t>
  </si>
  <si>
    <t xml:space="preserve">                         </t>
  </si>
  <si>
    <t>HeatUse</t>
  </si>
  <si>
    <t>XHeat</t>
  </si>
  <si>
    <t>CoolUse</t>
  </si>
  <si>
    <t>XCool</t>
  </si>
  <si>
    <t>OtherUse</t>
  </si>
  <si>
    <t>XOther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</si>
</sst>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\-#,##0.00"/>
    <numFmt numFmtId="165" formatCode="#,##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color rgb="FFFF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0" borderId="0" xfId="0" applyFont="1"/>
    <xf numFmtId="0" fontId="2" fillId="0" borderId="0" xfId="0" quotePrefix="1" applyFont="1"/>
    <xf numFmtId="4" fontId="2" fillId="0" borderId="0" xfId="0" applyNumberFormat="1" applyFont="1"/>
    <xf numFmtId="0" fontId="3" fillId="0" borderId="0" xfId="0" applyFont="1"/>
    <xf numFmtId="164" fontId="2" fillId="0" borderId="0" xfId="0" applyNumberFormat="1" applyFont="1"/>
    <xf numFmtId="165" fontId="2" fillId="0" borderId="0" xfId="0" applyNumberFormat="1" applyFont="1"/>
    <xf numFmtId="3" fontId="2" fillId="0" borderId="0" xfId="0" applyNumberFormat="1" applyFont="1"/>
    <xf numFmtId="2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" spans="1:1" x14ac:dyDescent="0.25">
      <c r="A2" s="1" t="s">
        <v>0</v>
      </c>
    </row>
    <row r="3" spans="1:1" x14ac:dyDescent="0.25">
      <c r="A3" s="1" t="s">
        <v>1</v>
      </c>
    </row>
    <row r="4" spans="1:1" x14ac:dyDescent="0.25">
      <c r="A4" s="1" t="s">
        <v>2</v>
      </c>
    </row>
    <row r="5" spans="1:1" x14ac:dyDescent="0.25">
      <c r="A5" s="2" t="s">
        <v>3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E2EFD9"/>
  </sheetPr>
  <dimension ref="A1:I1000"/>
  <sheetViews>
    <sheetView workbookViewId="0"/>
  </sheetViews>
  <sheetFormatPr defaultColWidth="14.42578125" defaultRowHeight="15" customHeight="1" x14ac:dyDescent="0.25"/>
  <cols>
    <col min="1" max="2" width="8.7109375" customWidth="1"/>
    <col min="3" max="3" width="10.140625" customWidth="1"/>
    <col min="4" max="7" width="8.7109375" customWidth="1"/>
    <col min="8" max="8" width="10.42578125" customWidth="1"/>
    <col min="9" max="9" width="9.85546875" customWidth="1"/>
    <col min="10" max="26" width="8.7109375" customWidth="1"/>
  </cols>
  <sheetData>
    <row r="1" spans="1:9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</row>
    <row r="2" spans="1:9" x14ac:dyDescent="0.25">
      <c r="A2" s="1">
        <v>2013</v>
      </c>
      <c r="B2" s="1">
        <v>1</v>
      </c>
      <c r="C2" s="3">
        <v>70058.115399999995</v>
      </c>
      <c r="D2" s="1">
        <v>1.2215560000000001</v>
      </c>
      <c r="E2" s="3">
        <v>49715.922703999997</v>
      </c>
      <c r="F2" s="3">
        <v>1363.9611769999999</v>
      </c>
      <c r="G2" s="1">
        <v>711.96889199999998</v>
      </c>
      <c r="H2" s="3">
        <v>36449.661143999998</v>
      </c>
      <c r="I2" s="3">
        <v>60730.761633000002</v>
      </c>
    </row>
    <row r="3" spans="1:9" x14ac:dyDescent="0.25">
      <c r="A3" s="1">
        <v>2013</v>
      </c>
      <c r="B3" s="1">
        <v>2</v>
      </c>
      <c r="C3" s="3">
        <v>70075.733800000002</v>
      </c>
      <c r="D3" s="1">
        <v>1.2236670000000001</v>
      </c>
      <c r="E3" s="3">
        <v>49994.362271999998</v>
      </c>
      <c r="F3" s="3">
        <v>1364.9667199999999</v>
      </c>
      <c r="G3" s="1">
        <v>707.95419200000003</v>
      </c>
      <c r="H3" s="3">
        <v>36626.799422999997</v>
      </c>
      <c r="I3" s="3">
        <v>61176.434800000003</v>
      </c>
    </row>
    <row r="4" spans="1:9" x14ac:dyDescent="0.25">
      <c r="A4" s="1">
        <v>2013</v>
      </c>
      <c r="B4" s="1">
        <v>3</v>
      </c>
      <c r="C4" s="3">
        <v>70147.206867000001</v>
      </c>
      <c r="D4" s="1">
        <v>1.225444</v>
      </c>
      <c r="E4" s="3">
        <v>50049.345362</v>
      </c>
      <c r="F4" s="3">
        <v>1365.9733229999999</v>
      </c>
      <c r="G4" s="1">
        <v>703.01838899999996</v>
      </c>
      <c r="H4" s="3">
        <v>36640.060613000001</v>
      </c>
      <c r="I4" s="3">
        <v>61332.692332999999</v>
      </c>
    </row>
    <row r="5" spans="1:9" x14ac:dyDescent="0.25">
      <c r="A5" s="1">
        <v>2013</v>
      </c>
      <c r="B5" s="1">
        <v>4</v>
      </c>
      <c r="C5" s="3">
        <v>70218.679933000007</v>
      </c>
      <c r="D5" s="1">
        <v>1.227222</v>
      </c>
      <c r="E5" s="3">
        <v>50104.169153000003</v>
      </c>
      <c r="F5" s="3">
        <v>1366.9799270000001</v>
      </c>
      <c r="G5" s="1">
        <v>698.08258699999999</v>
      </c>
      <c r="H5" s="3">
        <v>36653.185739</v>
      </c>
      <c r="I5" s="3">
        <v>61488.949867000003</v>
      </c>
    </row>
    <row r="6" spans="1:9" x14ac:dyDescent="0.25">
      <c r="A6" s="1">
        <v>2013</v>
      </c>
      <c r="B6" s="1">
        <v>5</v>
      </c>
      <c r="C6" s="3">
        <v>70290.153000000006</v>
      </c>
      <c r="D6" s="1">
        <v>1.2290000000000001</v>
      </c>
      <c r="E6" s="3">
        <v>50158.834337</v>
      </c>
      <c r="F6" s="3">
        <v>1367.9865299999999</v>
      </c>
      <c r="G6" s="1">
        <v>693.14678400000003</v>
      </c>
      <c r="H6" s="3">
        <v>36666.175606999997</v>
      </c>
      <c r="I6" s="3">
        <v>61645.207399999999</v>
      </c>
    </row>
    <row r="7" spans="1:9" x14ac:dyDescent="0.25">
      <c r="A7" s="1">
        <v>2013</v>
      </c>
      <c r="B7" s="1">
        <v>6</v>
      </c>
      <c r="C7" s="3">
        <v>70385.512466999993</v>
      </c>
      <c r="D7" s="1">
        <v>1.2302219999999999</v>
      </c>
      <c r="E7" s="3">
        <v>50193.639704000001</v>
      </c>
      <c r="F7" s="3">
        <v>1369.03727</v>
      </c>
      <c r="G7" s="1">
        <v>694.780935</v>
      </c>
      <c r="H7" s="3">
        <v>36663.457455000003</v>
      </c>
      <c r="I7" s="3">
        <v>61749.331033000002</v>
      </c>
    </row>
    <row r="8" spans="1:9" x14ac:dyDescent="0.25">
      <c r="A8" s="1">
        <v>2013</v>
      </c>
      <c r="B8" s="1">
        <v>7</v>
      </c>
      <c r="C8" s="3">
        <v>70480.871933000002</v>
      </c>
      <c r="D8" s="1">
        <v>1.231444</v>
      </c>
      <c r="E8" s="3">
        <v>50228.375980999997</v>
      </c>
      <c r="F8" s="3">
        <v>1370.0880099999999</v>
      </c>
      <c r="G8" s="1">
        <v>696.41508599999997</v>
      </c>
      <c r="H8" s="3">
        <v>36660.693046</v>
      </c>
      <c r="I8" s="3">
        <v>61853.454666999998</v>
      </c>
    </row>
    <row r="9" spans="1:9" x14ac:dyDescent="0.25">
      <c r="A9" s="1">
        <v>2013</v>
      </c>
      <c r="B9" s="1">
        <v>8</v>
      </c>
      <c r="C9" s="3">
        <v>70576.231400000004</v>
      </c>
      <c r="D9" s="1">
        <v>1.232667</v>
      </c>
      <c r="E9" s="3">
        <v>50263.043374000001</v>
      </c>
      <c r="F9" s="3">
        <v>1371.1387500000001</v>
      </c>
      <c r="G9" s="1">
        <v>698.04923699999995</v>
      </c>
      <c r="H9" s="3">
        <v>36657.882635000002</v>
      </c>
      <c r="I9" s="3">
        <v>61957.578300000001</v>
      </c>
    </row>
    <row r="10" spans="1:9" x14ac:dyDescent="0.25">
      <c r="A10" s="1">
        <v>2013</v>
      </c>
      <c r="B10" s="1">
        <v>9</v>
      </c>
      <c r="C10" s="3">
        <v>70597.801600000006</v>
      </c>
      <c r="D10" s="1">
        <v>1.2316670000000001</v>
      </c>
      <c r="E10" s="3">
        <v>50453.480486</v>
      </c>
      <c r="F10" s="3">
        <v>1372.1302499999999</v>
      </c>
      <c r="G10" s="1">
        <v>698.41608699999995</v>
      </c>
      <c r="H10" s="3">
        <v>36770.183067999998</v>
      </c>
      <c r="I10" s="3">
        <v>62141.870300000002</v>
      </c>
    </row>
    <row r="11" spans="1:9" x14ac:dyDescent="0.25">
      <c r="A11" s="1">
        <v>2013</v>
      </c>
      <c r="B11" s="1">
        <v>10</v>
      </c>
      <c r="C11" s="3">
        <v>70619.371799999994</v>
      </c>
      <c r="D11" s="1">
        <v>1.230667</v>
      </c>
      <c r="E11" s="3">
        <v>50644.227083999998</v>
      </c>
      <c r="F11" s="3">
        <v>1373.12175</v>
      </c>
      <c r="G11" s="1">
        <v>698.78293699999995</v>
      </c>
      <c r="H11" s="3">
        <v>36882.546711000003</v>
      </c>
      <c r="I11" s="3">
        <v>62326.162300000004</v>
      </c>
    </row>
    <row r="12" spans="1:9" x14ac:dyDescent="0.25">
      <c r="A12" s="1">
        <v>2013</v>
      </c>
      <c r="B12" s="1">
        <v>11</v>
      </c>
      <c r="C12" s="3">
        <v>70640.941999999995</v>
      </c>
      <c r="D12" s="1">
        <v>1.2296670000000001</v>
      </c>
      <c r="E12" s="3">
        <v>50835.283923000003</v>
      </c>
      <c r="F12" s="3">
        <v>1374.1132500000001</v>
      </c>
      <c r="G12" s="1">
        <v>699.14978699999995</v>
      </c>
      <c r="H12" s="3">
        <v>36994.973975000001</v>
      </c>
      <c r="I12" s="3">
        <v>62510.454299999998</v>
      </c>
    </row>
    <row r="13" spans="1:9" x14ac:dyDescent="0.25">
      <c r="A13" s="1">
        <v>2013</v>
      </c>
      <c r="B13" s="1">
        <v>12</v>
      </c>
      <c r="C13" s="3">
        <v>70596.778732999999</v>
      </c>
      <c r="D13" s="1">
        <v>1.2330000000000001</v>
      </c>
      <c r="E13" s="3">
        <v>50552.789266</v>
      </c>
      <c r="F13" s="3">
        <v>1375.088583</v>
      </c>
      <c r="G13" s="1">
        <v>700.98314300000004</v>
      </c>
      <c r="H13" s="3">
        <v>36763.296473000002</v>
      </c>
      <c r="I13" s="3">
        <v>62331.589333000004</v>
      </c>
    </row>
    <row r="14" spans="1:9" x14ac:dyDescent="0.25">
      <c r="A14" s="1">
        <v>2014</v>
      </c>
      <c r="B14" s="1">
        <v>1</v>
      </c>
      <c r="C14" s="3">
        <v>70552.615466999996</v>
      </c>
      <c r="D14" s="1">
        <v>1.2363329999999999</v>
      </c>
      <c r="E14" s="3">
        <v>50271.817902000003</v>
      </c>
      <c r="F14" s="3">
        <v>1376.0639169999999</v>
      </c>
      <c r="G14" s="1">
        <v>702.81650000000002</v>
      </c>
      <c r="H14" s="3">
        <v>36533.054383000002</v>
      </c>
      <c r="I14" s="3">
        <v>62152.724367000003</v>
      </c>
    </row>
    <row r="15" spans="1:9" x14ac:dyDescent="0.25">
      <c r="A15" s="1">
        <v>2014</v>
      </c>
      <c r="B15" s="1">
        <v>2</v>
      </c>
      <c r="C15" s="3">
        <v>70508.4522</v>
      </c>
      <c r="D15" s="1">
        <v>1.2396670000000001</v>
      </c>
      <c r="E15" s="3">
        <v>49992.357541999998</v>
      </c>
      <c r="F15" s="3">
        <v>1377.03925</v>
      </c>
      <c r="G15" s="1">
        <v>704.649856</v>
      </c>
      <c r="H15" s="3">
        <v>36304.235731000001</v>
      </c>
      <c r="I15" s="3">
        <v>61973.859400000001</v>
      </c>
    </row>
    <row r="16" spans="1:9" x14ac:dyDescent="0.25">
      <c r="A16" s="1">
        <v>2014</v>
      </c>
      <c r="B16" s="1">
        <v>3</v>
      </c>
      <c r="C16" s="3">
        <v>70649.917533</v>
      </c>
      <c r="D16" s="1">
        <v>1.245889</v>
      </c>
      <c r="E16" s="3">
        <v>49794.650334999998</v>
      </c>
      <c r="F16" s="3">
        <v>1377.998417</v>
      </c>
      <c r="G16" s="1">
        <v>704.94992000000002</v>
      </c>
      <c r="H16" s="3">
        <v>36135.491690000003</v>
      </c>
      <c r="I16" s="3">
        <v>62038.601632999998</v>
      </c>
    </row>
    <row r="17" spans="1:9" x14ac:dyDescent="0.25">
      <c r="A17" s="1">
        <v>2014</v>
      </c>
      <c r="B17" s="1">
        <v>4</v>
      </c>
      <c r="C17" s="3">
        <v>70791.382866999993</v>
      </c>
      <c r="D17" s="1">
        <v>1.252111</v>
      </c>
      <c r="E17" s="3">
        <v>49598.908092999998</v>
      </c>
      <c r="F17" s="3">
        <v>1378.9575830000001</v>
      </c>
      <c r="G17" s="1">
        <v>705.24998400000004</v>
      </c>
      <c r="H17" s="3">
        <v>35968.407361999998</v>
      </c>
      <c r="I17" s="3">
        <v>62103.343867000003</v>
      </c>
    </row>
    <row r="18" spans="1:9" x14ac:dyDescent="0.25">
      <c r="A18" s="1">
        <v>2014</v>
      </c>
      <c r="B18" s="1">
        <v>5</v>
      </c>
      <c r="C18" s="3">
        <v>70932.848199999993</v>
      </c>
      <c r="D18" s="1">
        <v>1.2583329999999999</v>
      </c>
      <c r="E18" s="3">
        <v>49405.101667000003</v>
      </c>
      <c r="F18" s="3">
        <v>1379.9167500000001</v>
      </c>
      <c r="G18" s="1">
        <v>705.55004799999995</v>
      </c>
      <c r="H18" s="3">
        <v>35802.958162000003</v>
      </c>
      <c r="I18" s="3">
        <v>62168.0861</v>
      </c>
    </row>
    <row r="19" spans="1:9" x14ac:dyDescent="0.25">
      <c r="A19" s="1">
        <v>2014</v>
      </c>
      <c r="B19" s="1">
        <v>6</v>
      </c>
      <c r="C19" s="3">
        <v>71176.804566999999</v>
      </c>
      <c r="D19" s="1">
        <v>1.258778</v>
      </c>
      <c r="E19" s="3">
        <v>49466.768232000002</v>
      </c>
      <c r="F19" s="3">
        <v>1380.3202699999999</v>
      </c>
      <c r="G19" s="1">
        <v>705.24998400000004</v>
      </c>
      <c r="H19" s="3">
        <v>35837.167146</v>
      </c>
      <c r="I19" s="3">
        <v>62267.668532999996</v>
      </c>
    </row>
    <row r="20" spans="1:9" x14ac:dyDescent="0.25">
      <c r="A20" s="1">
        <v>2014</v>
      </c>
      <c r="B20" s="1">
        <v>7</v>
      </c>
      <c r="C20" s="3">
        <v>71420.760932999998</v>
      </c>
      <c r="D20" s="1">
        <v>1.2592220000000001</v>
      </c>
      <c r="E20" s="3">
        <v>49528.391264999998</v>
      </c>
      <c r="F20" s="3">
        <v>1380.72379</v>
      </c>
      <c r="G20" s="1">
        <v>704.94992000000002</v>
      </c>
      <c r="H20" s="3">
        <v>35871.324608000003</v>
      </c>
      <c r="I20" s="3">
        <v>62367.250967</v>
      </c>
    </row>
    <row r="21" spans="1:9" ht="15.75" customHeight="1" x14ac:dyDescent="0.25">
      <c r="A21" s="1">
        <v>2014</v>
      </c>
      <c r="B21" s="1">
        <v>8</v>
      </c>
      <c r="C21" s="3">
        <v>71664.717300000004</v>
      </c>
      <c r="D21" s="1">
        <v>1.2596670000000001</v>
      </c>
      <c r="E21" s="3">
        <v>49589.970813</v>
      </c>
      <c r="F21" s="3">
        <v>1381.1273100000001</v>
      </c>
      <c r="G21" s="1">
        <v>704.649856</v>
      </c>
      <c r="H21" s="3">
        <v>35905.430625000001</v>
      </c>
      <c r="I21" s="3">
        <v>62466.833400000003</v>
      </c>
    </row>
    <row r="22" spans="1:9" ht="15.75" customHeight="1" x14ac:dyDescent="0.25">
      <c r="A22" s="1">
        <v>2014</v>
      </c>
      <c r="B22" s="1">
        <v>9</v>
      </c>
      <c r="C22" s="3">
        <v>71773.094867000007</v>
      </c>
      <c r="D22" s="1">
        <v>1.257889</v>
      </c>
      <c r="E22" s="3">
        <v>49676.45852</v>
      </c>
      <c r="F22" s="3">
        <v>1382.269937</v>
      </c>
      <c r="G22" s="1">
        <v>705.24998400000004</v>
      </c>
      <c r="H22" s="3">
        <v>35938.319428000003</v>
      </c>
      <c r="I22" s="3">
        <v>62487.465267</v>
      </c>
    </row>
    <row r="23" spans="1:9" ht="15.75" customHeight="1" x14ac:dyDescent="0.25">
      <c r="A23" s="1">
        <v>2014</v>
      </c>
      <c r="B23" s="1">
        <v>10</v>
      </c>
      <c r="C23" s="3">
        <v>71881.472433000003</v>
      </c>
      <c r="D23" s="1">
        <v>1.256111</v>
      </c>
      <c r="E23" s="3">
        <v>49763.191038999998</v>
      </c>
      <c r="F23" s="3">
        <v>1383.4125630000001</v>
      </c>
      <c r="G23" s="1">
        <v>705.85011099999997</v>
      </c>
      <c r="H23" s="3">
        <v>35971.330865999997</v>
      </c>
      <c r="I23" s="3">
        <v>62508.097133000003</v>
      </c>
    </row>
    <row r="24" spans="1:9" ht="15.75" customHeight="1" x14ac:dyDescent="0.25">
      <c r="A24" s="1">
        <v>2014</v>
      </c>
      <c r="B24" s="1">
        <v>11</v>
      </c>
      <c r="C24" s="3">
        <v>71989.850000000006</v>
      </c>
      <c r="D24" s="1">
        <v>1.2543329999999999</v>
      </c>
      <c r="E24" s="3">
        <v>49850.169412000003</v>
      </c>
      <c r="F24" s="3">
        <v>1384.55519</v>
      </c>
      <c r="G24" s="1">
        <v>706.45023900000001</v>
      </c>
      <c r="H24" s="3">
        <v>36004.465385000003</v>
      </c>
      <c r="I24" s="3">
        <v>62528.728999999999</v>
      </c>
    </row>
    <row r="25" spans="1:9" ht="15.75" customHeight="1" x14ac:dyDescent="0.25">
      <c r="A25" s="1">
        <v>2014</v>
      </c>
      <c r="B25" s="1">
        <v>12</v>
      </c>
      <c r="C25" s="3">
        <v>72129.647933</v>
      </c>
      <c r="D25" s="1">
        <v>1.254111</v>
      </c>
      <c r="E25" s="3">
        <v>49990.730035</v>
      </c>
      <c r="F25" s="3">
        <v>1385.89744</v>
      </c>
      <c r="G25" s="1">
        <v>705.70915000000002</v>
      </c>
      <c r="H25" s="3">
        <v>36071.016939000001</v>
      </c>
      <c r="I25" s="3">
        <v>62693.929932999999</v>
      </c>
    </row>
    <row r="26" spans="1:9" ht="15.75" customHeight="1" x14ac:dyDescent="0.25">
      <c r="A26" s="1">
        <v>2015</v>
      </c>
      <c r="B26" s="1">
        <v>1</v>
      </c>
      <c r="C26" s="3">
        <v>72269.445867000002</v>
      </c>
      <c r="D26" s="1">
        <v>1.253889</v>
      </c>
      <c r="E26" s="3">
        <v>50131.340477999998</v>
      </c>
      <c r="F26" s="3">
        <v>1387.2396900000001</v>
      </c>
      <c r="G26" s="1">
        <v>704.96806100000003</v>
      </c>
      <c r="H26" s="3">
        <v>36137.475620999998</v>
      </c>
      <c r="I26" s="3">
        <v>62859.130867</v>
      </c>
    </row>
    <row r="27" spans="1:9" ht="15.75" customHeight="1" x14ac:dyDescent="0.25">
      <c r="A27" s="1">
        <v>2015</v>
      </c>
      <c r="B27" s="1">
        <v>2</v>
      </c>
      <c r="C27" s="3">
        <v>72409.243799999997</v>
      </c>
      <c r="D27" s="1">
        <v>1.2536670000000001</v>
      </c>
      <c r="E27" s="3">
        <v>50272.000769999999</v>
      </c>
      <c r="F27" s="3">
        <v>1388.58194</v>
      </c>
      <c r="G27" s="1">
        <v>704.22697200000005</v>
      </c>
      <c r="H27" s="3">
        <v>36203.841719999997</v>
      </c>
      <c r="I27" s="3">
        <v>63024.3318</v>
      </c>
    </row>
    <row r="28" spans="1:9" ht="15.75" customHeight="1" x14ac:dyDescent="0.25">
      <c r="A28" s="1">
        <v>2015</v>
      </c>
      <c r="B28" s="1">
        <v>3</v>
      </c>
      <c r="C28" s="3">
        <v>72528.565300000002</v>
      </c>
      <c r="D28" s="1">
        <v>1.2583329999999999</v>
      </c>
      <c r="E28" s="3">
        <v>50390.981058999998</v>
      </c>
      <c r="F28" s="3">
        <v>1390.1238129999999</v>
      </c>
      <c r="G28" s="1">
        <v>705.12649599999997</v>
      </c>
      <c r="H28" s="3">
        <v>36249.275478000003</v>
      </c>
      <c r="I28" s="3">
        <v>63408.651333000002</v>
      </c>
    </row>
    <row r="29" spans="1:9" ht="15.75" customHeight="1" x14ac:dyDescent="0.25">
      <c r="A29" s="1">
        <v>2015</v>
      </c>
      <c r="B29" s="1">
        <v>4</v>
      </c>
      <c r="C29" s="3">
        <v>72647.886799999993</v>
      </c>
      <c r="D29" s="1">
        <v>1.2629999999999999</v>
      </c>
      <c r="E29" s="3">
        <v>50509.082105000001</v>
      </c>
      <c r="F29" s="3">
        <v>1391.6656869999999</v>
      </c>
      <c r="G29" s="1">
        <v>706.02601900000002</v>
      </c>
      <c r="H29" s="3">
        <v>36293.976771000001</v>
      </c>
      <c r="I29" s="3">
        <v>63792.970867000004</v>
      </c>
    </row>
    <row r="30" spans="1:9" ht="15.75" customHeight="1" x14ac:dyDescent="0.25">
      <c r="A30" s="1">
        <v>2015</v>
      </c>
      <c r="B30" s="1">
        <v>5</v>
      </c>
      <c r="C30" s="3">
        <v>72767.208299999998</v>
      </c>
      <c r="D30" s="1">
        <v>1.2676670000000001</v>
      </c>
      <c r="E30" s="3">
        <v>50626.313619</v>
      </c>
      <c r="F30" s="3">
        <v>1393.2075600000001</v>
      </c>
      <c r="G30" s="1">
        <v>706.92554299999995</v>
      </c>
      <c r="H30" s="3">
        <v>36337.954999000001</v>
      </c>
      <c r="I30" s="3">
        <v>64177.290399999998</v>
      </c>
    </row>
    <row r="31" spans="1:9" ht="15.75" customHeight="1" x14ac:dyDescent="0.25">
      <c r="A31" s="1">
        <v>2015</v>
      </c>
      <c r="B31" s="1">
        <v>6</v>
      </c>
      <c r="C31" s="3">
        <v>72768.929633000007</v>
      </c>
      <c r="D31" s="1">
        <v>1.2689999999999999</v>
      </c>
      <c r="E31" s="3">
        <v>50782.383791</v>
      </c>
      <c r="F31" s="3">
        <v>1395.0074999999999</v>
      </c>
      <c r="G31" s="1">
        <v>707.99164499999995</v>
      </c>
      <c r="H31" s="3">
        <v>36402.946788000001</v>
      </c>
      <c r="I31" s="3">
        <v>64442.845200000003</v>
      </c>
    </row>
    <row r="32" spans="1:9" ht="15.75" customHeight="1" x14ac:dyDescent="0.25">
      <c r="A32" s="1">
        <v>2015</v>
      </c>
      <c r="B32" s="1">
        <v>7</v>
      </c>
      <c r="C32" s="3">
        <v>72770.650966999994</v>
      </c>
      <c r="D32" s="1">
        <v>1.2703329999999999</v>
      </c>
      <c r="E32" s="3">
        <v>50938.126342000003</v>
      </c>
      <c r="F32" s="3">
        <v>1396.80744</v>
      </c>
      <c r="G32" s="1">
        <v>709.05774699999995</v>
      </c>
      <c r="H32" s="3">
        <v>36467.536528999997</v>
      </c>
      <c r="I32" s="3">
        <v>64708.4</v>
      </c>
    </row>
    <row r="33" spans="1:9" ht="15.75" customHeight="1" x14ac:dyDescent="0.25">
      <c r="A33" s="1">
        <v>2015</v>
      </c>
      <c r="B33" s="1">
        <v>8</v>
      </c>
      <c r="C33" s="3">
        <v>72772.372300000003</v>
      </c>
      <c r="D33" s="1">
        <v>1.2716670000000001</v>
      </c>
      <c r="E33" s="3">
        <v>51093.542304000002</v>
      </c>
      <c r="F33" s="3">
        <v>1398.6073799999999</v>
      </c>
      <c r="G33" s="1">
        <v>710.12384899999995</v>
      </c>
      <c r="H33" s="3">
        <v>36531.726512000001</v>
      </c>
      <c r="I33" s="3">
        <v>64973.9548</v>
      </c>
    </row>
    <row r="34" spans="1:9" ht="15.75" customHeight="1" x14ac:dyDescent="0.25">
      <c r="A34" s="1">
        <v>2015</v>
      </c>
      <c r="B34" s="1">
        <v>9</v>
      </c>
      <c r="C34" s="3">
        <v>72893.294666999995</v>
      </c>
      <c r="D34" s="1">
        <v>1.269889</v>
      </c>
      <c r="E34" s="3">
        <v>51420.795484000002</v>
      </c>
      <c r="F34" s="3">
        <v>1400.52513</v>
      </c>
      <c r="G34" s="1">
        <v>710.25711200000001</v>
      </c>
      <c r="H34" s="3">
        <v>36715.367959000003</v>
      </c>
      <c r="I34" s="3">
        <v>65298.696900000003</v>
      </c>
    </row>
    <row r="35" spans="1:9" ht="15.75" customHeight="1" x14ac:dyDescent="0.25">
      <c r="A35" s="1">
        <v>2015</v>
      </c>
      <c r="B35" s="1">
        <v>10</v>
      </c>
      <c r="C35" s="3">
        <v>73014.217032999994</v>
      </c>
      <c r="D35" s="1">
        <v>1.268111</v>
      </c>
      <c r="E35" s="3">
        <v>51748.966224000003</v>
      </c>
      <c r="F35" s="3">
        <v>1402.4428800000001</v>
      </c>
      <c r="G35" s="1">
        <v>710.39037399999995</v>
      </c>
      <c r="H35" s="3">
        <v>36899.161429</v>
      </c>
      <c r="I35" s="3">
        <v>65623.438999999998</v>
      </c>
    </row>
    <row r="36" spans="1:9" ht="15.75" customHeight="1" x14ac:dyDescent="0.25">
      <c r="A36" s="1">
        <v>2015</v>
      </c>
      <c r="B36" s="1">
        <v>11</v>
      </c>
      <c r="C36" s="3">
        <v>73135.1394</v>
      </c>
      <c r="D36" s="1">
        <v>1.2663329999999999</v>
      </c>
      <c r="E36" s="3">
        <v>52078.058388999998</v>
      </c>
      <c r="F36" s="3">
        <v>1404.3606299999999</v>
      </c>
      <c r="G36" s="1">
        <v>710.52363700000001</v>
      </c>
      <c r="H36" s="3">
        <v>37083.109050999999</v>
      </c>
      <c r="I36" s="3">
        <v>65948.181100000002</v>
      </c>
    </row>
    <row r="37" spans="1:9" ht="15.75" customHeight="1" x14ac:dyDescent="0.25">
      <c r="A37" s="1">
        <v>2015</v>
      </c>
      <c r="B37" s="1">
        <v>12</v>
      </c>
      <c r="C37" s="3">
        <v>73460.574533000006</v>
      </c>
      <c r="D37" s="1">
        <v>1.267333</v>
      </c>
      <c r="E37" s="3">
        <v>51919.463260999997</v>
      </c>
      <c r="F37" s="3">
        <v>1406.45463</v>
      </c>
      <c r="G37" s="1">
        <v>711.11607400000003</v>
      </c>
      <c r="H37" s="3">
        <v>36915.135514000001</v>
      </c>
      <c r="I37" s="3">
        <v>65799.266266999999</v>
      </c>
    </row>
    <row r="38" spans="1:9" ht="15.75" customHeight="1" x14ac:dyDescent="0.25">
      <c r="A38" s="1">
        <v>2016</v>
      </c>
      <c r="B38" s="1">
        <v>1</v>
      </c>
      <c r="C38" s="3">
        <v>73786.009667000006</v>
      </c>
      <c r="D38" s="1">
        <v>1.2683329999999999</v>
      </c>
      <c r="E38" s="3">
        <v>51761.118218000003</v>
      </c>
      <c r="F38" s="3">
        <v>1408.54863</v>
      </c>
      <c r="G38" s="1">
        <v>711.70851200000004</v>
      </c>
      <c r="H38" s="3">
        <v>36747.838956</v>
      </c>
      <c r="I38" s="3">
        <v>65650.351433000003</v>
      </c>
    </row>
    <row r="39" spans="1:9" ht="15.75" customHeight="1" x14ac:dyDescent="0.25">
      <c r="A39" s="1">
        <v>2016</v>
      </c>
      <c r="B39" s="1">
        <v>2</v>
      </c>
      <c r="C39" s="3">
        <v>74111.444799999997</v>
      </c>
      <c r="D39" s="1">
        <v>1.269333</v>
      </c>
      <c r="E39" s="3">
        <v>51603.022666999997</v>
      </c>
      <c r="F39" s="3">
        <v>1410.6426300000001</v>
      </c>
      <c r="G39" s="1">
        <v>712.30094899999995</v>
      </c>
      <c r="H39" s="3">
        <v>36581.215943000003</v>
      </c>
      <c r="I39" s="3">
        <v>65501.436600000001</v>
      </c>
    </row>
    <row r="40" spans="1:9" ht="15.75" customHeight="1" x14ac:dyDescent="0.25">
      <c r="A40" s="1">
        <v>2016</v>
      </c>
      <c r="B40" s="1">
        <v>3</v>
      </c>
      <c r="C40" s="3">
        <v>74210.623533000005</v>
      </c>
      <c r="D40" s="1">
        <v>1.274667</v>
      </c>
      <c r="E40" s="3">
        <v>51584.613235999997</v>
      </c>
      <c r="F40" s="3">
        <v>1412.9128800000001</v>
      </c>
      <c r="G40" s="1">
        <v>714.10069899999996</v>
      </c>
      <c r="H40" s="3">
        <v>36509.408305999998</v>
      </c>
      <c r="I40" s="3">
        <v>65753.186833</v>
      </c>
    </row>
    <row r="41" spans="1:9" ht="15.75" customHeight="1" x14ac:dyDescent="0.25">
      <c r="A41" s="1">
        <v>2016</v>
      </c>
      <c r="B41" s="1">
        <v>4</v>
      </c>
      <c r="C41" s="3">
        <v>74309.802267000006</v>
      </c>
      <c r="D41" s="1">
        <v>1.28</v>
      </c>
      <c r="E41" s="3">
        <v>51566.357217999997</v>
      </c>
      <c r="F41" s="3">
        <v>1415.1831299999999</v>
      </c>
      <c r="G41" s="1">
        <v>715.90044799999998</v>
      </c>
      <c r="H41" s="3">
        <v>36437.939461000002</v>
      </c>
      <c r="I41" s="3">
        <v>66004.937067000006</v>
      </c>
    </row>
    <row r="42" spans="1:9" ht="15.75" customHeight="1" x14ac:dyDescent="0.25">
      <c r="A42" s="1">
        <v>2016</v>
      </c>
      <c r="B42" s="1">
        <v>5</v>
      </c>
      <c r="C42" s="3">
        <v>74408.981</v>
      </c>
      <c r="D42" s="1">
        <v>1.2853330000000001</v>
      </c>
      <c r="E42" s="3">
        <v>51548.252700999998</v>
      </c>
      <c r="F42" s="3">
        <v>1417.4533799999999</v>
      </c>
      <c r="G42" s="1">
        <v>717.700198</v>
      </c>
      <c r="H42" s="3">
        <v>36366.806434999999</v>
      </c>
      <c r="I42" s="3">
        <v>66256.687300000005</v>
      </c>
    </row>
    <row r="43" spans="1:9" ht="15.75" customHeight="1" x14ac:dyDescent="0.25">
      <c r="A43" s="1">
        <v>2016</v>
      </c>
      <c r="B43" s="1">
        <v>6</v>
      </c>
      <c r="C43" s="3">
        <v>74440.306733000005</v>
      </c>
      <c r="D43" s="1">
        <v>1.2849999999999999</v>
      </c>
      <c r="E43" s="3">
        <v>51710.743843999997</v>
      </c>
      <c r="F43" s="3">
        <v>1420.347223</v>
      </c>
      <c r="G43" s="1">
        <v>718.83337400000005</v>
      </c>
      <c r="H43" s="3">
        <v>36407.114396999998</v>
      </c>
      <c r="I43" s="3">
        <v>66448.305666999993</v>
      </c>
    </row>
    <row r="44" spans="1:9" ht="15.75" customHeight="1" x14ac:dyDescent="0.25">
      <c r="A44" s="1">
        <v>2016</v>
      </c>
      <c r="B44" s="1">
        <v>7</v>
      </c>
      <c r="C44" s="3">
        <v>74471.632467000003</v>
      </c>
      <c r="D44" s="1">
        <v>1.284667</v>
      </c>
      <c r="E44" s="3">
        <v>51873.319308999999</v>
      </c>
      <c r="F44" s="3">
        <v>1423.2410669999999</v>
      </c>
      <c r="G44" s="1">
        <v>719.96654899999999</v>
      </c>
      <c r="H44" s="3">
        <v>36447.317691999997</v>
      </c>
      <c r="I44" s="3">
        <v>66639.924033000003</v>
      </c>
    </row>
    <row r="45" spans="1:9" ht="15.75" customHeight="1" x14ac:dyDescent="0.25">
      <c r="A45" s="1">
        <v>2016</v>
      </c>
      <c r="B45" s="1">
        <v>8</v>
      </c>
      <c r="C45" s="3">
        <v>74502.958199999994</v>
      </c>
      <c r="D45" s="1">
        <v>1.2843329999999999</v>
      </c>
      <c r="E45" s="3">
        <v>52035.979163999997</v>
      </c>
      <c r="F45" s="3">
        <v>1426.13491</v>
      </c>
      <c r="G45" s="1">
        <v>721.09972500000003</v>
      </c>
      <c r="H45" s="3">
        <v>36487.417003000002</v>
      </c>
      <c r="I45" s="3">
        <v>66831.542400000006</v>
      </c>
    </row>
    <row r="46" spans="1:9" ht="15.75" customHeight="1" x14ac:dyDescent="0.25">
      <c r="A46" s="1">
        <v>2016</v>
      </c>
      <c r="B46" s="1">
        <v>9</v>
      </c>
      <c r="C46" s="3">
        <v>74645.752332999997</v>
      </c>
      <c r="D46" s="1">
        <v>1.284222</v>
      </c>
      <c r="E46" s="3">
        <v>52233.799665999999</v>
      </c>
      <c r="F46" s="3">
        <v>1428.57872</v>
      </c>
      <c r="G46" s="1">
        <v>722.53285900000003</v>
      </c>
      <c r="H46" s="3">
        <v>36563.473146999997</v>
      </c>
      <c r="I46" s="3">
        <v>67079.806167000002</v>
      </c>
    </row>
    <row r="47" spans="1:9" ht="15.75" customHeight="1" x14ac:dyDescent="0.25">
      <c r="A47" s="1">
        <v>2016</v>
      </c>
      <c r="B47" s="1">
        <v>10</v>
      </c>
      <c r="C47" s="3">
        <v>74788.546466999993</v>
      </c>
      <c r="D47" s="1">
        <v>1.284111</v>
      </c>
      <c r="E47" s="3">
        <v>52431.654402</v>
      </c>
      <c r="F47" s="3">
        <v>1431.02253</v>
      </c>
      <c r="G47" s="1">
        <v>723.96599400000002</v>
      </c>
      <c r="H47" s="3">
        <v>36639.293444000003</v>
      </c>
      <c r="I47" s="3">
        <v>67328.069933000006</v>
      </c>
    </row>
    <row r="48" spans="1:9" ht="15.75" customHeight="1" x14ac:dyDescent="0.25">
      <c r="A48" s="1">
        <v>2016</v>
      </c>
      <c r="B48" s="1">
        <v>11</v>
      </c>
      <c r="C48" s="3">
        <v>74931.340599999996</v>
      </c>
      <c r="D48" s="1">
        <v>1.284</v>
      </c>
      <c r="E48" s="3">
        <v>52629.543380000003</v>
      </c>
      <c r="F48" s="3">
        <v>1433.4663399999999</v>
      </c>
      <c r="G48" s="1">
        <v>725.39912800000002</v>
      </c>
      <c r="H48" s="3">
        <v>36714.879109000001</v>
      </c>
      <c r="I48" s="3">
        <v>67576.333700000003</v>
      </c>
    </row>
    <row r="49" spans="1:9" ht="15.75" customHeight="1" x14ac:dyDescent="0.25">
      <c r="A49" s="1">
        <v>2016</v>
      </c>
      <c r="B49" s="1">
        <v>12</v>
      </c>
      <c r="C49" s="3">
        <v>75310.6201</v>
      </c>
      <c r="D49" s="1">
        <v>1.286778</v>
      </c>
      <c r="E49" s="3">
        <v>52885.673787</v>
      </c>
      <c r="F49" s="3">
        <v>1435.907467</v>
      </c>
      <c r="G49" s="1">
        <v>727.37480300000004</v>
      </c>
      <c r="H49" s="3">
        <v>36830.836954999999</v>
      </c>
      <c r="I49" s="3">
        <v>68052.109733000005</v>
      </c>
    </row>
    <row r="50" spans="1:9" ht="15.75" customHeight="1" x14ac:dyDescent="0.25">
      <c r="A50" s="1">
        <v>2017</v>
      </c>
      <c r="B50" s="1">
        <v>1</v>
      </c>
      <c r="C50" s="3">
        <v>75689.899600000004</v>
      </c>
      <c r="D50" s="1">
        <v>1.2895559999999999</v>
      </c>
      <c r="E50" s="3">
        <v>53140.700754999998</v>
      </c>
      <c r="F50" s="3">
        <v>1438.3485929999999</v>
      </c>
      <c r="G50" s="1">
        <v>729.35047699999996</v>
      </c>
      <c r="H50" s="3">
        <v>36945.634042999998</v>
      </c>
      <c r="I50" s="3">
        <v>68527.885767</v>
      </c>
    </row>
    <row r="51" spans="1:9" ht="15.75" customHeight="1" x14ac:dyDescent="0.25">
      <c r="A51" s="1">
        <v>2017</v>
      </c>
      <c r="B51" s="1">
        <v>2</v>
      </c>
      <c r="C51" s="3">
        <v>76069.179099999994</v>
      </c>
      <c r="D51" s="1">
        <v>1.292333</v>
      </c>
      <c r="E51" s="3">
        <v>53394.631398999998</v>
      </c>
      <c r="F51" s="3">
        <v>1440.78972</v>
      </c>
      <c r="G51" s="1">
        <v>731.32615199999998</v>
      </c>
      <c r="H51" s="3">
        <v>37059.281211000001</v>
      </c>
      <c r="I51" s="3">
        <v>69003.661800000002</v>
      </c>
    </row>
    <row r="52" spans="1:9" ht="15.75" customHeight="1" x14ac:dyDescent="0.25">
      <c r="A52" s="1">
        <v>2017</v>
      </c>
      <c r="B52" s="1">
        <v>3</v>
      </c>
      <c r="C52" s="3">
        <v>76208.203632999997</v>
      </c>
      <c r="D52" s="1">
        <v>1.2952220000000001</v>
      </c>
      <c r="E52" s="3">
        <v>53605.785526</v>
      </c>
      <c r="F52" s="3">
        <v>1443.228157</v>
      </c>
      <c r="G52" s="1">
        <v>731.459563</v>
      </c>
      <c r="H52" s="3">
        <v>37142.973741000002</v>
      </c>
      <c r="I52" s="3">
        <v>69431.404532999994</v>
      </c>
    </row>
    <row r="53" spans="1:9" ht="15.75" customHeight="1" x14ac:dyDescent="0.25">
      <c r="A53" s="1">
        <v>2017</v>
      </c>
      <c r="B53" s="1">
        <v>4</v>
      </c>
      <c r="C53" s="3">
        <v>76347.228166999994</v>
      </c>
      <c r="D53" s="1">
        <v>1.298111</v>
      </c>
      <c r="E53" s="3">
        <v>53815.999823999999</v>
      </c>
      <c r="F53" s="3">
        <v>1445.6665929999999</v>
      </c>
      <c r="G53" s="1">
        <v>731.59297400000003</v>
      </c>
      <c r="H53" s="3">
        <v>37225.733839</v>
      </c>
      <c r="I53" s="3">
        <v>69859.147266999993</v>
      </c>
    </row>
    <row r="54" spans="1:9" ht="15.75" customHeight="1" x14ac:dyDescent="0.25">
      <c r="A54" s="1">
        <v>2017</v>
      </c>
      <c r="B54" s="1">
        <v>5</v>
      </c>
      <c r="C54" s="3">
        <v>76486.252699999997</v>
      </c>
      <c r="D54" s="1">
        <v>1.3009999999999999</v>
      </c>
      <c r="E54" s="3">
        <v>54025.280552999997</v>
      </c>
      <c r="F54" s="3">
        <v>1448.1050299999999</v>
      </c>
      <c r="G54" s="1">
        <v>731.72638500000005</v>
      </c>
      <c r="H54" s="3">
        <v>37307.570538</v>
      </c>
      <c r="I54" s="3">
        <v>70286.89</v>
      </c>
    </row>
    <row r="55" spans="1:9" ht="15.75" customHeight="1" x14ac:dyDescent="0.25">
      <c r="A55" s="1">
        <v>2017</v>
      </c>
      <c r="B55" s="1">
        <v>6</v>
      </c>
      <c r="C55" s="3">
        <v>76616.493132999996</v>
      </c>
      <c r="D55" s="1">
        <v>1.300889</v>
      </c>
      <c r="E55" s="3">
        <v>54366.640259</v>
      </c>
      <c r="F55" s="3">
        <v>1450.4710930000001</v>
      </c>
      <c r="G55" s="1">
        <v>729.19157499999994</v>
      </c>
      <c r="H55" s="3">
        <v>37482.057043000001</v>
      </c>
      <c r="I55" s="3">
        <v>70724.958299999998</v>
      </c>
    </row>
    <row r="56" spans="1:9" ht="15.75" customHeight="1" x14ac:dyDescent="0.25">
      <c r="A56" s="1">
        <v>2017</v>
      </c>
      <c r="B56" s="1">
        <v>7</v>
      </c>
      <c r="C56" s="3">
        <v>76746.733567000003</v>
      </c>
      <c r="D56" s="1">
        <v>1.300778</v>
      </c>
      <c r="E56" s="3">
        <v>54708.058281999998</v>
      </c>
      <c r="F56" s="3">
        <v>1452.8371569999999</v>
      </c>
      <c r="G56" s="1">
        <v>726.65676399999995</v>
      </c>
      <c r="H56" s="3">
        <v>37656.015356000004</v>
      </c>
      <c r="I56" s="3">
        <v>71163.026599999997</v>
      </c>
    </row>
    <row r="57" spans="1:9" ht="15.75" customHeight="1" x14ac:dyDescent="0.25">
      <c r="A57" s="1">
        <v>2017</v>
      </c>
      <c r="B57" s="1">
        <v>8</v>
      </c>
      <c r="C57" s="3">
        <v>76876.974000000002</v>
      </c>
      <c r="D57" s="1">
        <v>1.300667</v>
      </c>
      <c r="E57" s="3">
        <v>55049.534635999997</v>
      </c>
      <c r="F57" s="3">
        <v>1455.2032200000001</v>
      </c>
      <c r="G57" s="1">
        <v>724.12195399999996</v>
      </c>
      <c r="H57" s="3">
        <v>37829.448065999997</v>
      </c>
      <c r="I57" s="3">
        <v>71601.094899999996</v>
      </c>
    </row>
    <row r="58" spans="1:9" ht="15.75" customHeight="1" x14ac:dyDescent="0.25">
      <c r="A58" s="1">
        <v>2017</v>
      </c>
      <c r="B58" s="1">
        <v>9</v>
      </c>
      <c r="C58" s="3">
        <v>77008.025433000003</v>
      </c>
      <c r="D58" s="1">
        <v>1.3016669999999999</v>
      </c>
      <c r="E58" s="3">
        <v>55368.544979999999</v>
      </c>
      <c r="F58" s="3">
        <v>1457.6641569999999</v>
      </c>
      <c r="G58" s="1">
        <v>726.15647300000001</v>
      </c>
      <c r="H58" s="3">
        <v>37984.431960000002</v>
      </c>
      <c r="I58" s="3">
        <v>72071.389567000006</v>
      </c>
    </row>
    <row r="59" spans="1:9" ht="15.75" customHeight="1" x14ac:dyDescent="0.25">
      <c r="A59" s="1">
        <v>2017</v>
      </c>
      <c r="B59" s="1">
        <v>10</v>
      </c>
      <c r="C59" s="3">
        <v>77139.076866999996</v>
      </c>
      <c r="D59" s="1">
        <v>1.302667</v>
      </c>
      <c r="E59" s="3">
        <v>55687.065542999997</v>
      </c>
      <c r="F59" s="3">
        <v>1460.1250930000001</v>
      </c>
      <c r="G59" s="1">
        <v>728.19099100000005</v>
      </c>
      <c r="H59" s="3">
        <v>38138.557989000001</v>
      </c>
      <c r="I59" s="3">
        <v>72541.684233000007</v>
      </c>
    </row>
    <row r="60" spans="1:9" ht="15.75" customHeight="1" x14ac:dyDescent="0.25">
      <c r="A60" s="1">
        <v>2017</v>
      </c>
      <c r="B60" s="1">
        <v>11</v>
      </c>
      <c r="C60" s="3">
        <v>77270.128299999997</v>
      </c>
      <c r="D60" s="1">
        <v>1.3036669999999999</v>
      </c>
      <c r="E60" s="3">
        <v>56005.097453000002</v>
      </c>
      <c r="F60" s="3">
        <v>1462.5860299999999</v>
      </c>
      <c r="G60" s="1">
        <v>730.22550999999999</v>
      </c>
      <c r="H60" s="3">
        <v>38291.831252999997</v>
      </c>
      <c r="I60" s="3">
        <v>73011.978900000002</v>
      </c>
    </row>
    <row r="61" spans="1:9" ht="15.75" customHeight="1" x14ac:dyDescent="0.25">
      <c r="A61" s="1">
        <v>2017</v>
      </c>
      <c r="B61" s="1">
        <v>12</v>
      </c>
      <c r="C61" s="3">
        <v>77822.906499999997</v>
      </c>
      <c r="D61" s="1">
        <v>1.3092220000000001</v>
      </c>
      <c r="E61" s="3">
        <v>55890.165953999996</v>
      </c>
      <c r="F61" s="3">
        <v>1465.0721570000001</v>
      </c>
      <c r="G61" s="1">
        <v>733.90725399999997</v>
      </c>
      <c r="H61" s="3">
        <v>38148.404977999999</v>
      </c>
      <c r="I61" s="3">
        <v>73172.647333000001</v>
      </c>
    </row>
    <row r="62" spans="1:9" ht="15.75" customHeight="1" x14ac:dyDescent="0.25">
      <c r="A62" s="1">
        <v>2018</v>
      </c>
      <c r="B62" s="1">
        <v>1</v>
      </c>
      <c r="C62" s="3">
        <v>78375.684699999998</v>
      </c>
      <c r="D62" s="1">
        <v>1.314778</v>
      </c>
      <c r="E62" s="3">
        <v>55776.205735000003</v>
      </c>
      <c r="F62" s="3">
        <v>1467.5582830000001</v>
      </c>
      <c r="G62" s="1">
        <v>737.58899899999994</v>
      </c>
      <c r="H62" s="3">
        <v>38006.126480999999</v>
      </c>
      <c r="I62" s="3">
        <v>73333.315766999993</v>
      </c>
    </row>
    <row r="63" spans="1:9" ht="15.75" customHeight="1" x14ac:dyDescent="0.25">
      <c r="A63" s="1">
        <v>2018</v>
      </c>
      <c r="B63" s="1">
        <v>2</v>
      </c>
      <c r="C63" s="3">
        <v>78928.462899999999</v>
      </c>
      <c r="D63" s="1">
        <v>1.320333</v>
      </c>
      <c r="E63" s="3">
        <v>55663.204532999996</v>
      </c>
      <c r="F63" s="3">
        <v>1470.04441</v>
      </c>
      <c r="G63" s="1">
        <v>741.27074300000004</v>
      </c>
      <c r="H63" s="3">
        <v>37864.981597999998</v>
      </c>
      <c r="I63" s="3">
        <v>73493.984200000006</v>
      </c>
    </row>
    <row r="64" spans="1:9" ht="15.75" customHeight="1" x14ac:dyDescent="0.25">
      <c r="A64" s="1">
        <v>2018</v>
      </c>
      <c r="B64" s="1">
        <v>3</v>
      </c>
      <c r="C64" s="3">
        <v>79051.700200000007</v>
      </c>
      <c r="D64" s="1">
        <v>1.3240000000000001</v>
      </c>
      <c r="E64" s="3">
        <v>55555.586192000002</v>
      </c>
      <c r="F64" s="3">
        <v>1472.5557200000001</v>
      </c>
      <c r="G64" s="1">
        <v>744.473209</v>
      </c>
      <c r="H64" s="3">
        <v>37727.323617000002</v>
      </c>
      <c r="I64" s="3">
        <v>73555.595933000004</v>
      </c>
    </row>
    <row r="65" spans="1:9" ht="15.75" customHeight="1" x14ac:dyDescent="0.25">
      <c r="A65" s="1">
        <v>2018</v>
      </c>
      <c r="B65" s="1">
        <v>4</v>
      </c>
      <c r="C65" s="3">
        <v>79174.9375</v>
      </c>
      <c r="D65" s="1">
        <v>1.3276669999999999</v>
      </c>
      <c r="E65" s="3">
        <v>55448.562277999998</v>
      </c>
      <c r="F65" s="3">
        <v>1475.0670299999999</v>
      </c>
      <c r="G65" s="1">
        <v>747.67567399999996</v>
      </c>
      <c r="H65" s="3">
        <v>37590.537344999997</v>
      </c>
      <c r="I65" s="3">
        <v>73617.207666999995</v>
      </c>
    </row>
    <row r="66" spans="1:9" ht="15.75" customHeight="1" x14ac:dyDescent="0.25">
      <c r="A66" s="1">
        <v>2018</v>
      </c>
      <c r="B66" s="1">
        <v>5</v>
      </c>
      <c r="C66" s="3">
        <v>79298.174799999993</v>
      </c>
      <c r="D66" s="1">
        <v>1.3313330000000001</v>
      </c>
      <c r="E66" s="3">
        <v>55342.12788</v>
      </c>
      <c r="F66" s="3">
        <v>1477.57834</v>
      </c>
      <c r="G66" s="1">
        <v>750.87814000000003</v>
      </c>
      <c r="H66" s="3">
        <v>37454.615016000003</v>
      </c>
      <c r="I66" s="3">
        <v>73678.819399999993</v>
      </c>
    </row>
    <row r="67" spans="1:9" ht="15.75" customHeight="1" x14ac:dyDescent="0.25">
      <c r="A67" s="1">
        <v>2018</v>
      </c>
      <c r="B67" s="1">
        <v>6</v>
      </c>
      <c r="C67" s="3">
        <v>79444.773266999997</v>
      </c>
      <c r="D67" s="1">
        <v>1.3338890000000001</v>
      </c>
      <c r="E67" s="3">
        <v>55266.560634000001</v>
      </c>
      <c r="F67" s="3">
        <v>1480.295257</v>
      </c>
      <c r="G67" s="1">
        <v>749.47706100000005</v>
      </c>
      <c r="H67" s="3">
        <v>37334.822484999997</v>
      </c>
      <c r="I67" s="3">
        <v>73719.451033000005</v>
      </c>
    </row>
    <row r="68" spans="1:9" ht="15.75" customHeight="1" x14ac:dyDescent="0.25">
      <c r="A68" s="1">
        <v>2018</v>
      </c>
      <c r="B68" s="1">
        <v>7</v>
      </c>
      <c r="C68" s="3">
        <v>79591.371733000007</v>
      </c>
      <c r="D68" s="1">
        <v>1.336444</v>
      </c>
      <c r="E68" s="3">
        <v>55191.282386999999</v>
      </c>
      <c r="F68" s="3">
        <v>1483.0121730000001</v>
      </c>
      <c r="G68" s="1">
        <v>748.07598299999995</v>
      </c>
      <c r="H68" s="3">
        <v>37215.663755000001</v>
      </c>
      <c r="I68" s="3">
        <v>73760.082666999995</v>
      </c>
    </row>
    <row r="69" spans="1:9" ht="15.75" customHeight="1" x14ac:dyDescent="0.25">
      <c r="A69" s="1">
        <v>2018</v>
      </c>
      <c r="B69" s="1">
        <v>8</v>
      </c>
      <c r="C69" s="3">
        <v>79737.970199999996</v>
      </c>
      <c r="D69" s="1">
        <v>1.339</v>
      </c>
      <c r="E69" s="3">
        <v>55116.291486000002</v>
      </c>
      <c r="F69" s="3">
        <v>1485.72909</v>
      </c>
      <c r="G69" s="1">
        <v>746.67490399999997</v>
      </c>
      <c r="H69" s="3">
        <v>37097.134232999997</v>
      </c>
      <c r="I69" s="3">
        <v>73800.714300000007</v>
      </c>
    </row>
    <row r="70" spans="1:9" ht="15.75" customHeight="1" x14ac:dyDescent="0.25">
      <c r="A70" s="1">
        <v>2018</v>
      </c>
      <c r="B70" s="1">
        <v>9</v>
      </c>
      <c r="C70" s="3">
        <v>79929.664833000003</v>
      </c>
      <c r="D70" s="1">
        <v>1.3377779999999999</v>
      </c>
      <c r="E70" s="3">
        <v>55359.792579000001</v>
      </c>
      <c r="F70" s="3">
        <v>1488.218613</v>
      </c>
      <c r="G70" s="1">
        <v>747.24200699999994</v>
      </c>
      <c r="H70" s="3">
        <v>37198.696537999997</v>
      </c>
      <c r="I70" s="3">
        <v>74059.100233000005</v>
      </c>
    </row>
    <row r="71" spans="1:9" ht="15.75" customHeight="1" x14ac:dyDescent="0.25">
      <c r="A71" s="1">
        <v>2018</v>
      </c>
      <c r="B71" s="1">
        <v>10</v>
      </c>
      <c r="C71" s="3">
        <v>80121.359467000002</v>
      </c>
      <c r="D71" s="1">
        <v>1.3365560000000001</v>
      </c>
      <c r="E71" s="3">
        <v>55603.739014999999</v>
      </c>
      <c r="F71" s="3">
        <v>1490.7081370000001</v>
      </c>
      <c r="G71" s="1">
        <v>747.80911100000003</v>
      </c>
      <c r="H71" s="3">
        <v>37300.218364</v>
      </c>
      <c r="I71" s="3">
        <v>74317.486166999995</v>
      </c>
    </row>
    <row r="72" spans="1:9" ht="15.75" customHeight="1" x14ac:dyDescent="0.25">
      <c r="A72" s="1">
        <v>2018</v>
      </c>
      <c r="B72" s="1">
        <v>11</v>
      </c>
      <c r="C72" s="3">
        <v>80313.054099999994</v>
      </c>
      <c r="D72" s="1">
        <v>1.3353330000000001</v>
      </c>
      <c r="E72" s="3">
        <v>55848.132017000004</v>
      </c>
      <c r="F72" s="3">
        <v>1493.19766</v>
      </c>
      <c r="G72" s="1">
        <v>748.376214</v>
      </c>
      <c r="H72" s="3">
        <v>37401.700733999998</v>
      </c>
      <c r="I72" s="3">
        <v>74575.872099999993</v>
      </c>
    </row>
    <row r="73" spans="1:9" ht="15.75" customHeight="1" x14ac:dyDescent="0.25">
      <c r="A73" s="1">
        <v>2018</v>
      </c>
      <c r="B73" s="1">
        <v>12</v>
      </c>
      <c r="C73" s="3">
        <v>80326.426366999993</v>
      </c>
      <c r="D73" s="1">
        <v>1.3377779999999999</v>
      </c>
      <c r="E73" s="3">
        <v>55928.390876999998</v>
      </c>
      <c r="F73" s="3">
        <v>1495.6402</v>
      </c>
      <c r="G73" s="1">
        <v>751.356719</v>
      </c>
      <c r="H73" s="3">
        <v>37394.281644000002</v>
      </c>
      <c r="I73" s="3">
        <v>74819.758400000006</v>
      </c>
    </row>
    <row r="74" spans="1:9" ht="15.75" customHeight="1" x14ac:dyDescent="0.25">
      <c r="A74" s="1">
        <v>2019</v>
      </c>
      <c r="B74" s="1">
        <v>1</v>
      </c>
      <c r="C74" s="3">
        <v>80339.798632999999</v>
      </c>
      <c r="D74" s="1">
        <v>1.340222</v>
      </c>
      <c r="E74" s="3">
        <v>56008.356967</v>
      </c>
      <c r="F74" s="3">
        <v>1498.0827400000001</v>
      </c>
      <c r="G74" s="1">
        <v>754.33722299999999</v>
      </c>
      <c r="H74" s="3">
        <v>37386.691316999997</v>
      </c>
      <c r="I74" s="3">
        <v>75063.644700000004</v>
      </c>
    </row>
    <row r="75" spans="1:9" ht="15.75" customHeight="1" x14ac:dyDescent="0.25">
      <c r="A75" s="1">
        <v>2019</v>
      </c>
      <c r="B75" s="1">
        <v>2</v>
      </c>
      <c r="C75" s="3">
        <v>80353.170899999997</v>
      </c>
      <c r="D75" s="1">
        <v>1.3426670000000001</v>
      </c>
      <c r="E75" s="3">
        <v>56088.031886999997</v>
      </c>
      <c r="F75" s="3">
        <v>1500.5252800000001</v>
      </c>
      <c r="G75" s="1">
        <v>757.31772799999999</v>
      </c>
      <c r="H75" s="3">
        <v>37378.931654</v>
      </c>
      <c r="I75" s="3">
        <v>75307.531000000003</v>
      </c>
    </row>
    <row r="76" spans="1:9" ht="15.75" customHeight="1" x14ac:dyDescent="0.25">
      <c r="A76" s="1">
        <v>2019</v>
      </c>
      <c r="B76" s="1">
        <v>3</v>
      </c>
      <c r="C76" s="3">
        <v>80518.254633000004</v>
      </c>
      <c r="D76" s="1">
        <v>1.3476669999999999</v>
      </c>
      <c r="E76" s="3">
        <v>56296.882150999998</v>
      </c>
      <c r="F76" s="3">
        <v>1502.9208430000001</v>
      </c>
      <c r="G76" s="1">
        <v>757.41777000000002</v>
      </c>
      <c r="H76" s="3">
        <v>37458.314854999997</v>
      </c>
      <c r="I76" s="3">
        <v>75869.431700000001</v>
      </c>
    </row>
    <row r="77" spans="1:9" ht="15.75" customHeight="1" x14ac:dyDescent="0.25">
      <c r="A77" s="1">
        <v>2019</v>
      </c>
      <c r="B77" s="1">
        <v>4</v>
      </c>
      <c r="C77" s="3">
        <v>80683.338367000004</v>
      </c>
      <c r="D77" s="1">
        <v>1.3526670000000001</v>
      </c>
      <c r="E77" s="3">
        <v>56504.188427000001</v>
      </c>
      <c r="F77" s="3">
        <v>1505.316407</v>
      </c>
      <c r="G77" s="1">
        <v>757.51781200000005</v>
      </c>
      <c r="H77" s="3">
        <v>37536.419703</v>
      </c>
      <c r="I77" s="3">
        <v>76431.332399999999</v>
      </c>
    </row>
    <row r="78" spans="1:9" ht="15.75" customHeight="1" x14ac:dyDescent="0.25">
      <c r="A78" s="1">
        <v>2019</v>
      </c>
      <c r="B78" s="1">
        <v>5</v>
      </c>
      <c r="C78" s="3">
        <v>80848.422099999996</v>
      </c>
      <c r="D78" s="1">
        <v>1.357667</v>
      </c>
      <c r="E78" s="3">
        <v>56709.967771000003</v>
      </c>
      <c r="F78" s="3">
        <v>1507.7119700000001</v>
      </c>
      <c r="G78" s="1">
        <v>757.61785399999997</v>
      </c>
      <c r="H78" s="3">
        <v>37613.263607000001</v>
      </c>
      <c r="I78" s="3">
        <v>76993.233099999998</v>
      </c>
    </row>
    <row r="79" spans="1:9" ht="15.75" customHeight="1" x14ac:dyDescent="0.25">
      <c r="A79" s="1">
        <v>2019</v>
      </c>
      <c r="B79" s="1">
        <v>6</v>
      </c>
      <c r="C79" s="3">
        <v>81231.196567000006</v>
      </c>
      <c r="D79" s="1">
        <v>1.360778</v>
      </c>
      <c r="E79" s="3">
        <v>56861.596633000001</v>
      </c>
      <c r="F79" s="3">
        <v>1510.6106569999999</v>
      </c>
      <c r="G79" s="1">
        <v>766.75502100000006</v>
      </c>
      <c r="H79" s="3">
        <v>37641.463988000003</v>
      </c>
      <c r="I79" s="3">
        <v>77375.997233000002</v>
      </c>
    </row>
    <row r="80" spans="1:9" ht="15.75" customHeight="1" x14ac:dyDescent="0.25">
      <c r="A80" s="1">
        <v>2019</v>
      </c>
      <c r="B80" s="1">
        <v>7</v>
      </c>
      <c r="C80" s="3">
        <v>81613.971032999994</v>
      </c>
      <c r="D80" s="1">
        <v>1.3638889999999999</v>
      </c>
      <c r="E80" s="3">
        <v>57012.533746000001</v>
      </c>
      <c r="F80" s="3">
        <v>1513.5093429999999</v>
      </c>
      <c r="G80" s="1">
        <v>775.89218800000003</v>
      </c>
      <c r="H80" s="3">
        <v>37669.099300000002</v>
      </c>
      <c r="I80" s="3">
        <v>77758.761366999999</v>
      </c>
    </row>
    <row r="81" spans="1:9" ht="15.75" customHeight="1" x14ac:dyDescent="0.25">
      <c r="A81" s="1">
        <v>2019</v>
      </c>
      <c r="B81" s="1">
        <v>8</v>
      </c>
      <c r="C81" s="3">
        <v>81996.745500000005</v>
      </c>
      <c r="D81" s="1">
        <v>1.367</v>
      </c>
      <c r="E81" s="3">
        <v>57162.783833000001</v>
      </c>
      <c r="F81" s="3">
        <v>1516.4080300000001</v>
      </c>
      <c r="G81" s="1">
        <v>785.02935500000001</v>
      </c>
      <c r="H81" s="3">
        <v>37696.175899000002</v>
      </c>
      <c r="I81" s="3">
        <v>78141.525500000003</v>
      </c>
    </row>
    <row r="82" spans="1:9" ht="15.75" customHeight="1" x14ac:dyDescent="0.25">
      <c r="A82" s="1">
        <v>2019</v>
      </c>
      <c r="B82" s="1">
        <v>9</v>
      </c>
      <c r="C82" s="3">
        <v>82232.103166999994</v>
      </c>
      <c r="D82" s="1">
        <v>1.367111</v>
      </c>
      <c r="E82" s="3">
        <v>57540.471698000001</v>
      </c>
      <c r="F82" s="3">
        <v>1518.489593</v>
      </c>
      <c r="G82" s="1">
        <v>789.56459099999995</v>
      </c>
      <c r="H82" s="3">
        <v>37893.227553999997</v>
      </c>
      <c r="I82" s="3">
        <v>78664.218133000002</v>
      </c>
    </row>
    <row r="83" spans="1:9" ht="15.75" customHeight="1" x14ac:dyDescent="0.25">
      <c r="A83" s="1">
        <v>2019</v>
      </c>
      <c r="B83" s="1">
        <v>10</v>
      </c>
      <c r="C83" s="3">
        <v>82467.460833000005</v>
      </c>
      <c r="D83" s="1">
        <v>1.3672219999999999</v>
      </c>
      <c r="E83" s="3">
        <v>57918.098176</v>
      </c>
      <c r="F83" s="3">
        <v>1520.5711570000001</v>
      </c>
      <c r="G83" s="1">
        <v>794.099827</v>
      </c>
      <c r="H83" s="3">
        <v>38089.699335999998</v>
      </c>
      <c r="I83" s="3">
        <v>79186.910766999994</v>
      </c>
    </row>
    <row r="84" spans="1:9" ht="15.75" customHeight="1" x14ac:dyDescent="0.25">
      <c r="A84" s="1">
        <v>2019</v>
      </c>
      <c r="B84" s="1">
        <v>11</v>
      </c>
      <c r="C84" s="3">
        <v>82702.818499999994</v>
      </c>
      <c r="D84" s="1">
        <v>1.3673329999999999</v>
      </c>
      <c r="E84" s="3">
        <v>58295.663282000001</v>
      </c>
      <c r="F84" s="3">
        <v>1522.65272</v>
      </c>
      <c r="G84" s="1">
        <v>798.63506299999995</v>
      </c>
      <c r="H84" s="3">
        <v>38285.593632999997</v>
      </c>
      <c r="I84" s="3">
        <v>79709.603400000007</v>
      </c>
    </row>
    <row r="85" spans="1:9" ht="15.75" customHeight="1" x14ac:dyDescent="0.25">
      <c r="A85" s="1">
        <v>2019</v>
      </c>
      <c r="B85" s="1">
        <v>12</v>
      </c>
      <c r="C85" s="3">
        <v>81960.939633000002</v>
      </c>
      <c r="D85" s="1">
        <v>1.368889</v>
      </c>
      <c r="E85" s="3">
        <v>58341.020744000001</v>
      </c>
      <c r="F85" s="3">
        <v>1524.4672599999999</v>
      </c>
      <c r="G85" s="1">
        <v>785.136347</v>
      </c>
      <c r="H85" s="3">
        <v>38269.776121000003</v>
      </c>
      <c r="I85" s="3">
        <v>79862.374932999999</v>
      </c>
    </row>
    <row r="86" spans="1:9" ht="15.75" customHeight="1" x14ac:dyDescent="0.25">
      <c r="A86" s="1">
        <v>2020</v>
      </c>
      <c r="B86" s="1">
        <v>1</v>
      </c>
      <c r="C86" s="3">
        <v>81219.060767000003</v>
      </c>
      <c r="D86" s="1">
        <v>1.370444</v>
      </c>
      <c r="E86" s="3">
        <v>58386.275238000002</v>
      </c>
      <c r="F86" s="3">
        <v>1526.2818</v>
      </c>
      <c r="G86" s="1">
        <v>771.63763100000006</v>
      </c>
      <c r="H86" s="3">
        <v>38253.928755000001</v>
      </c>
      <c r="I86" s="3">
        <v>80015.146466999999</v>
      </c>
    </row>
    <row r="87" spans="1:9" ht="15.75" customHeight="1" x14ac:dyDescent="0.25">
      <c r="A87" s="1">
        <v>2020</v>
      </c>
      <c r="B87" s="1">
        <v>2</v>
      </c>
      <c r="C87" s="3">
        <v>80477.181899999996</v>
      </c>
      <c r="D87" s="1">
        <v>1.3720000000000001</v>
      </c>
      <c r="E87" s="3">
        <v>58431.427113999998</v>
      </c>
      <c r="F87" s="3">
        <v>1528.0963400000001</v>
      </c>
      <c r="G87" s="1">
        <v>758.138915</v>
      </c>
      <c r="H87" s="3">
        <v>38238.051871999996</v>
      </c>
      <c r="I87" s="3">
        <v>80167.918000000005</v>
      </c>
    </row>
    <row r="88" spans="1:9" ht="15.75" customHeight="1" x14ac:dyDescent="0.25">
      <c r="A88" s="1">
        <v>2020</v>
      </c>
      <c r="B88" s="1">
        <v>3</v>
      </c>
      <c r="C88" s="3">
        <v>77795.685033000002</v>
      </c>
      <c r="D88" s="1">
        <v>1.3706670000000001</v>
      </c>
      <c r="E88" s="3">
        <v>59253.603794000002</v>
      </c>
      <c r="F88" s="3">
        <v>1529.643863</v>
      </c>
      <c r="G88" s="1">
        <v>733.38077399999997</v>
      </c>
      <c r="H88" s="3">
        <v>38736.862359999999</v>
      </c>
      <c r="I88" s="3">
        <v>81216.939599999998</v>
      </c>
    </row>
    <row r="89" spans="1:9" ht="15.75" customHeight="1" x14ac:dyDescent="0.25">
      <c r="A89" s="1">
        <v>2020</v>
      </c>
      <c r="B89" s="1">
        <v>4</v>
      </c>
      <c r="C89" s="3">
        <v>75114.188167</v>
      </c>
      <c r="D89" s="1">
        <v>1.3693329999999999</v>
      </c>
      <c r="E89" s="3">
        <v>60077.381597</v>
      </c>
      <c r="F89" s="3">
        <v>1531.1913870000001</v>
      </c>
      <c r="G89" s="1">
        <v>708.62263399999995</v>
      </c>
      <c r="H89" s="3">
        <v>39235.710257999999</v>
      </c>
      <c r="I89" s="3">
        <v>82265.961200000005</v>
      </c>
    </row>
    <row r="90" spans="1:9" ht="15.75" customHeight="1" x14ac:dyDescent="0.25">
      <c r="A90" s="1">
        <v>2020</v>
      </c>
      <c r="B90" s="1">
        <v>5</v>
      </c>
      <c r="C90" s="3">
        <v>72432.691300000006</v>
      </c>
      <c r="D90" s="1">
        <v>1.3680000000000001</v>
      </c>
      <c r="E90" s="3">
        <v>60902.765205000003</v>
      </c>
      <c r="F90" s="3">
        <v>1532.73891</v>
      </c>
      <c r="G90" s="1">
        <v>683.86449300000004</v>
      </c>
      <c r="H90" s="3">
        <v>39734.598507000002</v>
      </c>
      <c r="I90" s="3">
        <v>83314.982799999998</v>
      </c>
    </row>
    <row r="91" spans="1:9" ht="15.75" customHeight="1" x14ac:dyDescent="0.25">
      <c r="A91" s="1">
        <v>2020</v>
      </c>
      <c r="B91" s="1">
        <v>6</v>
      </c>
      <c r="C91" s="3">
        <v>74748.971099999995</v>
      </c>
      <c r="D91" s="1">
        <v>1.3722220000000001</v>
      </c>
      <c r="E91" s="3">
        <v>60828.943141000003</v>
      </c>
      <c r="F91" s="3">
        <v>1532.7190969999999</v>
      </c>
      <c r="G91" s="1">
        <v>697.39316699999995</v>
      </c>
      <c r="H91" s="3">
        <v>39686.948035000001</v>
      </c>
      <c r="I91" s="3">
        <v>83470.827600000004</v>
      </c>
    </row>
    <row r="92" spans="1:9" ht="15.75" customHeight="1" x14ac:dyDescent="0.25">
      <c r="A92" s="1">
        <v>2020</v>
      </c>
      <c r="B92" s="1">
        <v>7</v>
      </c>
      <c r="C92" s="3">
        <v>77065.250899999999</v>
      </c>
      <c r="D92" s="1">
        <v>1.376444</v>
      </c>
      <c r="E92" s="3">
        <v>60755.573973999999</v>
      </c>
      <c r="F92" s="3">
        <v>1532.6992829999999</v>
      </c>
      <c r="G92" s="1">
        <v>710.92184199999997</v>
      </c>
      <c r="H92" s="3">
        <v>39639.591820000001</v>
      </c>
      <c r="I92" s="3">
        <v>83626.672399999996</v>
      </c>
    </row>
    <row r="93" spans="1:9" ht="15.75" customHeight="1" x14ac:dyDescent="0.25">
      <c r="A93" s="1">
        <v>2020</v>
      </c>
      <c r="B93" s="1">
        <v>8</v>
      </c>
      <c r="C93" s="3">
        <v>79381.530700000003</v>
      </c>
      <c r="D93" s="1">
        <v>1.3806670000000001</v>
      </c>
      <c r="E93" s="3">
        <v>60682.653547000002</v>
      </c>
      <c r="F93" s="3">
        <v>1532.67947</v>
      </c>
      <c r="G93" s="1">
        <v>724.45051599999999</v>
      </c>
      <c r="H93" s="3">
        <v>39592.527161999998</v>
      </c>
      <c r="I93" s="3">
        <v>83782.517200000002</v>
      </c>
    </row>
    <row r="94" spans="1:9" ht="15.75" customHeight="1" x14ac:dyDescent="0.25">
      <c r="A94" s="1">
        <v>2020</v>
      </c>
      <c r="B94" s="1">
        <v>9</v>
      </c>
      <c r="C94" s="3">
        <v>79596.007733000006</v>
      </c>
      <c r="D94" s="1">
        <v>1.383556</v>
      </c>
      <c r="E94" s="3">
        <v>60761.494080999997</v>
      </c>
      <c r="F94" s="3">
        <v>1534.18974</v>
      </c>
      <c r="G94" s="1">
        <v>728.74903600000005</v>
      </c>
      <c r="H94" s="3">
        <v>39604.940964000001</v>
      </c>
      <c r="I94" s="3">
        <v>84066.902767000007</v>
      </c>
    </row>
    <row r="95" spans="1:9" ht="15.75" customHeight="1" x14ac:dyDescent="0.25">
      <c r="A95" s="1">
        <v>2020</v>
      </c>
      <c r="B95" s="1">
        <v>10</v>
      </c>
      <c r="C95" s="3">
        <v>79810.484767000002</v>
      </c>
      <c r="D95" s="1">
        <v>1.386444</v>
      </c>
      <c r="E95" s="3">
        <v>60840.006058999999</v>
      </c>
      <c r="F95" s="3">
        <v>1535.70001</v>
      </c>
      <c r="G95" s="1">
        <v>733.04755499999999</v>
      </c>
      <c r="H95" s="3">
        <v>39617.116405000001</v>
      </c>
      <c r="I95" s="3">
        <v>84351.288333000004</v>
      </c>
    </row>
    <row r="96" spans="1:9" ht="15.75" customHeight="1" x14ac:dyDescent="0.25">
      <c r="A96" s="1">
        <v>2020</v>
      </c>
      <c r="B96" s="1">
        <v>11</v>
      </c>
      <c r="C96" s="3">
        <v>80024.961800000005</v>
      </c>
      <c r="D96" s="1">
        <v>1.3893329999999999</v>
      </c>
      <c r="E96" s="3">
        <v>60918.191532999997</v>
      </c>
      <c r="F96" s="3">
        <v>1537.21028</v>
      </c>
      <c r="G96" s="1">
        <v>737.34607500000004</v>
      </c>
      <c r="H96" s="3">
        <v>39629.055521000002</v>
      </c>
      <c r="I96" s="3">
        <v>84635.673899999994</v>
      </c>
    </row>
    <row r="97" spans="1:9" ht="15.75" customHeight="1" x14ac:dyDescent="0.25">
      <c r="A97" s="1">
        <v>2020</v>
      </c>
      <c r="B97" s="1">
        <v>12</v>
      </c>
      <c r="C97" s="3">
        <v>80385.786466999998</v>
      </c>
      <c r="D97" s="1">
        <v>1.393222</v>
      </c>
      <c r="E97" s="3">
        <v>61846.836752000003</v>
      </c>
      <c r="F97" s="3">
        <v>1539.183657</v>
      </c>
      <c r="G97" s="1">
        <v>745.36616000000004</v>
      </c>
      <c r="H97" s="3">
        <v>40181.583585</v>
      </c>
      <c r="I97" s="3">
        <v>86166.387199999997</v>
      </c>
    </row>
    <row r="98" spans="1:9" ht="15.75" customHeight="1" x14ac:dyDescent="0.25">
      <c r="A98" s="1">
        <v>2021</v>
      </c>
      <c r="B98" s="1">
        <v>1</v>
      </c>
      <c r="C98" s="3">
        <v>80746.611132999999</v>
      </c>
      <c r="D98" s="1">
        <v>1.397111</v>
      </c>
      <c r="E98" s="3">
        <v>62770.312162000002</v>
      </c>
      <c r="F98" s="3">
        <v>1541.157033</v>
      </c>
      <c r="G98" s="1">
        <v>753.38624600000003</v>
      </c>
      <c r="H98" s="3">
        <v>40729.342178999999</v>
      </c>
      <c r="I98" s="3">
        <v>87697.1005</v>
      </c>
    </row>
    <row r="99" spans="1:9" ht="15.75" customHeight="1" x14ac:dyDescent="0.25">
      <c r="A99" s="1">
        <v>2021</v>
      </c>
      <c r="B99" s="1">
        <v>2</v>
      </c>
      <c r="C99" s="3">
        <v>81107.435800000007</v>
      </c>
      <c r="D99" s="1">
        <v>1.401</v>
      </c>
      <c r="E99" s="3">
        <v>63688.660814000003</v>
      </c>
      <c r="F99" s="3">
        <v>1543.13041</v>
      </c>
      <c r="G99" s="1">
        <v>761.40633100000002</v>
      </c>
      <c r="H99" s="3">
        <v>41272.377500000002</v>
      </c>
      <c r="I99" s="3">
        <v>89227.813800000004</v>
      </c>
    </row>
    <row r="100" spans="1:9" ht="15.75" customHeight="1" x14ac:dyDescent="0.25">
      <c r="A100" s="1">
        <v>2021</v>
      </c>
      <c r="B100" s="1">
        <v>3</v>
      </c>
      <c r="C100" s="3">
        <v>81106.145267</v>
      </c>
      <c r="D100" s="1">
        <v>1.409667</v>
      </c>
      <c r="E100" s="3">
        <v>63604.224095999998</v>
      </c>
      <c r="F100" s="3">
        <v>1544.8668869999999</v>
      </c>
      <c r="G100" s="1">
        <v>765.36834699999997</v>
      </c>
      <c r="H100" s="3">
        <v>41171.329805000001</v>
      </c>
      <c r="I100" s="3">
        <v>89660.754566999996</v>
      </c>
    </row>
    <row r="101" spans="1:9" ht="15.75" customHeight="1" x14ac:dyDescent="0.25">
      <c r="A101" s="1">
        <v>2021</v>
      </c>
      <c r="B101" s="1">
        <v>4</v>
      </c>
      <c r="C101" s="3">
        <v>81104.854733</v>
      </c>
      <c r="D101" s="1">
        <v>1.4183330000000001</v>
      </c>
      <c r="E101" s="3">
        <v>63520.819271</v>
      </c>
      <c r="F101" s="3">
        <v>1546.6033629999999</v>
      </c>
      <c r="G101" s="1">
        <v>769.33036400000003</v>
      </c>
      <c r="H101" s="3">
        <v>41071.176216</v>
      </c>
      <c r="I101" s="3">
        <v>90093.695332999996</v>
      </c>
    </row>
    <row r="102" spans="1:9" ht="15.75" customHeight="1" x14ac:dyDescent="0.25">
      <c r="A102" s="1">
        <v>2021</v>
      </c>
      <c r="B102" s="1">
        <v>5</v>
      </c>
      <c r="C102" s="3">
        <v>81103.564199999993</v>
      </c>
      <c r="D102" s="1">
        <v>1.427</v>
      </c>
      <c r="E102" s="3">
        <v>63438.427539999997</v>
      </c>
      <c r="F102" s="3">
        <v>1548.3398400000001</v>
      </c>
      <c r="G102" s="1">
        <v>773.29237999999998</v>
      </c>
      <c r="H102" s="3">
        <v>40971.901581999999</v>
      </c>
      <c r="I102" s="3">
        <v>90526.636100000003</v>
      </c>
    </row>
    <row r="103" spans="1:9" ht="15.75" customHeight="1" x14ac:dyDescent="0.25">
      <c r="A103" s="1">
        <v>2021</v>
      </c>
      <c r="B103" s="1">
        <v>6</v>
      </c>
      <c r="C103" s="3">
        <v>81623.329733000006</v>
      </c>
      <c r="D103" s="1">
        <v>1.4341109999999999</v>
      </c>
      <c r="E103" s="3">
        <v>63542.613887</v>
      </c>
      <c r="F103" s="3">
        <v>1552.09953</v>
      </c>
      <c r="G103" s="1">
        <v>771.59437300000002</v>
      </c>
      <c r="H103" s="3">
        <v>40939.780379999997</v>
      </c>
      <c r="I103" s="3">
        <v>91127.168533000004</v>
      </c>
    </row>
    <row r="104" spans="1:9" ht="15.75" customHeight="1" x14ac:dyDescent="0.25">
      <c r="A104" s="1">
        <v>2021</v>
      </c>
      <c r="B104" s="1">
        <v>7</v>
      </c>
      <c r="C104" s="3">
        <v>82143.095266999997</v>
      </c>
      <c r="D104" s="1">
        <v>1.441222</v>
      </c>
      <c r="E104" s="3">
        <v>63645.772104999996</v>
      </c>
      <c r="F104" s="3">
        <v>1555.8592200000001</v>
      </c>
      <c r="G104" s="1">
        <v>769.89636599999994</v>
      </c>
      <c r="H104" s="3">
        <v>40907.153608000001</v>
      </c>
      <c r="I104" s="3">
        <v>91727.700966999997</v>
      </c>
    </row>
    <row r="105" spans="1:9" ht="15.75" customHeight="1" x14ac:dyDescent="0.25">
      <c r="A105" s="1">
        <v>2021</v>
      </c>
      <c r="B105" s="1">
        <v>8</v>
      </c>
      <c r="C105" s="3">
        <v>82662.860799999995</v>
      </c>
      <c r="D105" s="1">
        <v>1.4483330000000001</v>
      </c>
      <c r="E105" s="3">
        <v>63747.917339</v>
      </c>
      <c r="F105" s="3">
        <v>1559.6189099999999</v>
      </c>
      <c r="G105" s="1">
        <v>768.19835899999998</v>
      </c>
      <c r="H105" s="3">
        <v>40874.034631000002</v>
      </c>
      <c r="I105" s="3">
        <v>92328.233399999997</v>
      </c>
    </row>
    <row r="106" spans="1:9" ht="15.75" customHeight="1" x14ac:dyDescent="0.25">
      <c r="A106" s="1">
        <v>2021</v>
      </c>
      <c r="B106" s="1">
        <v>9</v>
      </c>
      <c r="C106" s="3">
        <v>82935.864300000001</v>
      </c>
      <c r="D106" s="1">
        <v>1.4541109999999999</v>
      </c>
      <c r="E106" s="3">
        <v>63613.027962</v>
      </c>
      <c r="F106" s="3">
        <v>1560.890887</v>
      </c>
      <c r="G106" s="1">
        <v>766.89988300000005</v>
      </c>
      <c r="H106" s="3">
        <v>40754.308008</v>
      </c>
      <c r="I106" s="3">
        <v>92500.410699999993</v>
      </c>
    </row>
    <row r="107" spans="1:9" ht="15.75" customHeight="1" x14ac:dyDescent="0.25">
      <c r="A107" s="1">
        <v>2021</v>
      </c>
      <c r="B107" s="1">
        <v>10</v>
      </c>
      <c r="C107" s="3">
        <v>83208.867800000007</v>
      </c>
      <c r="D107" s="1">
        <v>1.459889</v>
      </c>
      <c r="E107" s="3">
        <v>63479.206284</v>
      </c>
      <c r="F107" s="3">
        <v>1562.162863</v>
      </c>
      <c r="G107" s="1">
        <v>765.60140699999999</v>
      </c>
      <c r="H107" s="3">
        <v>40635.459832</v>
      </c>
      <c r="I107" s="3">
        <v>92672.588000000003</v>
      </c>
    </row>
    <row r="108" spans="1:9" ht="15.75" customHeight="1" x14ac:dyDescent="0.25">
      <c r="A108" s="1">
        <v>2021</v>
      </c>
      <c r="B108" s="1">
        <v>11</v>
      </c>
      <c r="C108" s="3">
        <v>83481.871299999999</v>
      </c>
      <c r="D108" s="1">
        <v>1.4656670000000001</v>
      </c>
      <c r="E108" s="3">
        <v>63346.439679000003</v>
      </c>
      <c r="F108" s="3">
        <v>1563.4348399999999</v>
      </c>
      <c r="G108" s="1">
        <v>764.30293099999994</v>
      </c>
      <c r="H108" s="3">
        <v>40517.479883</v>
      </c>
      <c r="I108" s="3">
        <v>92844.765299999999</v>
      </c>
    </row>
    <row r="109" spans="1:9" ht="15.75" customHeight="1" x14ac:dyDescent="0.25">
      <c r="A109" s="1">
        <v>2021</v>
      </c>
      <c r="B109" s="1">
        <v>12</v>
      </c>
      <c r="C109" s="3">
        <v>83699.178400000004</v>
      </c>
      <c r="D109" s="1">
        <v>1.4747779999999999</v>
      </c>
      <c r="E109" s="3">
        <v>63383.664035000002</v>
      </c>
      <c r="F109" s="3">
        <v>1566.3250499999999</v>
      </c>
      <c r="G109" s="1">
        <v>770.47965199999999</v>
      </c>
      <c r="H109" s="3">
        <v>40466.481740000003</v>
      </c>
      <c r="I109" s="3">
        <v>93476.819333000007</v>
      </c>
    </row>
    <row r="110" spans="1:9" ht="15.75" customHeight="1" x14ac:dyDescent="0.25">
      <c r="A110" s="1">
        <v>2022</v>
      </c>
      <c r="B110" s="1">
        <v>1</v>
      </c>
      <c r="C110" s="3">
        <v>83916.485499999995</v>
      </c>
      <c r="D110" s="1">
        <v>1.483889</v>
      </c>
      <c r="E110" s="3">
        <v>63420.431274000002</v>
      </c>
      <c r="F110" s="3">
        <v>1569.2152599999999</v>
      </c>
      <c r="G110" s="1">
        <v>776.65637200000003</v>
      </c>
      <c r="H110" s="3">
        <v>40415.380152999998</v>
      </c>
      <c r="I110" s="3">
        <v>94108.873366999993</v>
      </c>
    </row>
    <row r="111" spans="1:9" ht="15.75" customHeight="1" x14ac:dyDescent="0.25">
      <c r="A111" s="1">
        <v>2022</v>
      </c>
      <c r="B111" s="1">
        <v>2</v>
      </c>
      <c r="C111" s="3">
        <v>84133.792600000001</v>
      </c>
      <c r="D111" s="1">
        <v>1.4930000000000001</v>
      </c>
      <c r="E111" s="3">
        <v>63456.749766000001</v>
      </c>
      <c r="F111" s="3">
        <v>1572.10547</v>
      </c>
      <c r="G111" s="1">
        <v>782.83309299999996</v>
      </c>
      <c r="H111" s="3">
        <v>40364.181015000002</v>
      </c>
      <c r="I111" s="3">
        <v>94740.9274</v>
      </c>
    </row>
    <row r="112" spans="1:9" ht="15.75" customHeight="1" x14ac:dyDescent="0.25">
      <c r="A112" s="1">
        <v>2022</v>
      </c>
      <c r="B112" s="1">
        <v>3</v>
      </c>
      <c r="C112" s="3">
        <v>84325.345600000001</v>
      </c>
      <c r="D112" s="1">
        <v>1.506111</v>
      </c>
      <c r="E112" s="3">
        <v>62785.812085999998</v>
      </c>
      <c r="F112" s="3">
        <v>1575.19724</v>
      </c>
      <c r="G112" s="1">
        <v>789.23009500000001</v>
      </c>
      <c r="H112" s="3">
        <v>39859.016060000002</v>
      </c>
      <c r="I112" s="3">
        <v>94562.409132999994</v>
      </c>
    </row>
    <row r="113" spans="1:9" ht="15.75" customHeight="1" x14ac:dyDescent="0.25">
      <c r="A113" s="1">
        <v>2022</v>
      </c>
      <c r="B113" s="1">
        <v>4</v>
      </c>
      <c r="C113" s="3">
        <v>84516.8986</v>
      </c>
      <c r="D113" s="1">
        <v>1.5192220000000001</v>
      </c>
      <c r="E113" s="3">
        <v>62126.454986999997</v>
      </c>
      <c r="F113" s="3">
        <v>1578.28901</v>
      </c>
      <c r="G113" s="1">
        <v>795.62709600000005</v>
      </c>
      <c r="H113" s="3">
        <v>39363.167705</v>
      </c>
      <c r="I113" s="3">
        <v>94383.890866999995</v>
      </c>
    </row>
    <row r="114" spans="1:9" ht="15.75" customHeight="1" x14ac:dyDescent="0.25">
      <c r="A114" s="1">
        <v>2022</v>
      </c>
      <c r="B114" s="1">
        <v>5</v>
      </c>
      <c r="C114" s="3">
        <v>84708.4516</v>
      </c>
      <c r="D114" s="1">
        <v>1.5323329999999999</v>
      </c>
      <c r="E114" s="3">
        <v>61478.381207999999</v>
      </c>
      <c r="F114" s="3">
        <v>1581.38078</v>
      </c>
      <c r="G114" s="1">
        <v>802.02409799999998</v>
      </c>
      <c r="H114" s="3">
        <v>38876.393329999999</v>
      </c>
      <c r="I114" s="3">
        <v>94205.372600000002</v>
      </c>
    </row>
    <row r="115" spans="1:9" ht="15.75" customHeight="1" x14ac:dyDescent="0.25">
      <c r="A115" s="1">
        <v>2022</v>
      </c>
      <c r="B115" s="1">
        <v>6</v>
      </c>
      <c r="C115" s="3">
        <v>84857.728499999997</v>
      </c>
      <c r="D115" s="1">
        <v>1.538889</v>
      </c>
      <c r="E115" s="3">
        <v>61359.597793000001</v>
      </c>
      <c r="F115" s="3">
        <v>1585.1157800000001</v>
      </c>
      <c r="G115" s="1">
        <v>802.62381700000003</v>
      </c>
      <c r="H115" s="3">
        <v>38709.852343999999</v>
      </c>
      <c r="I115" s="3">
        <v>94425.603132999997</v>
      </c>
    </row>
    <row r="116" spans="1:9" ht="15.75" customHeight="1" x14ac:dyDescent="0.25">
      <c r="A116" s="1">
        <v>2022</v>
      </c>
      <c r="B116" s="1">
        <v>7</v>
      </c>
      <c r="C116" s="3">
        <v>85007.005399999995</v>
      </c>
      <c r="D116" s="1">
        <v>1.545444</v>
      </c>
      <c r="E116" s="3">
        <v>61241.822101999998</v>
      </c>
      <c r="F116" s="3">
        <v>1588.85078</v>
      </c>
      <c r="G116" s="1">
        <v>803.22353599999997</v>
      </c>
      <c r="H116" s="3">
        <v>38544.728600000002</v>
      </c>
      <c r="I116" s="3">
        <v>94645.833666999999</v>
      </c>
    </row>
    <row r="117" spans="1:9" ht="15.75" customHeight="1" x14ac:dyDescent="0.25">
      <c r="A117" s="1">
        <v>2022</v>
      </c>
      <c r="B117" s="1">
        <v>8</v>
      </c>
      <c r="C117" s="3">
        <v>85156.282300000006</v>
      </c>
      <c r="D117" s="1">
        <v>1.552</v>
      </c>
      <c r="E117" s="3">
        <v>61125.041365999998</v>
      </c>
      <c r="F117" s="3">
        <v>1592.5857800000001</v>
      </c>
      <c r="G117" s="1">
        <v>803.82325500000002</v>
      </c>
      <c r="H117" s="3">
        <v>38381.004109000001</v>
      </c>
      <c r="I117" s="3">
        <v>94866.064199999993</v>
      </c>
    </row>
    <row r="118" spans="1:9" ht="15.75" customHeight="1" x14ac:dyDescent="0.25">
      <c r="A118" s="1">
        <v>2022</v>
      </c>
      <c r="B118" s="1">
        <v>9</v>
      </c>
      <c r="C118" s="3">
        <v>85298.718867000003</v>
      </c>
      <c r="D118" s="1">
        <v>1.5551109999999999</v>
      </c>
      <c r="E118" s="3">
        <v>61252.180795</v>
      </c>
      <c r="F118" s="3">
        <v>1596.259843</v>
      </c>
      <c r="G118" s="1">
        <v>806.45535500000005</v>
      </c>
      <c r="H118" s="3">
        <v>38372.312034000002</v>
      </c>
      <c r="I118" s="3">
        <v>95253.946867000006</v>
      </c>
    </row>
    <row r="119" spans="1:9" ht="15.75" customHeight="1" x14ac:dyDescent="0.25">
      <c r="A119" s="1">
        <v>2022</v>
      </c>
      <c r="B119" s="1">
        <v>10</v>
      </c>
      <c r="C119" s="3">
        <v>85441.155433000007</v>
      </c>
      <c r="D119" s="1">
        <v>1.558222</v>
      </c>
      <c r="E119" s="3">
        <v>61378.812537999998</v>
      </c>
      <c r="F119" s="3">
        <v>1599.9339070000001</v>
      </c>
      <c r="G119" s="1">
        <v>809.08745399999998</v>
      </c>
      <c r="H119" s="3">
        <v>38363.342561999998</v>
      </c>
      <c r="I119" s="3">
        <v>95641.829532999996</v>
      </c>
    </row>
    <row r="120" spans="1:9" ht="15.75" customHeight="1" x14ac:dyDescent="0.25">
      <c r="A120" s="1">
        <v>2022</v>
      </c>
      <c r="B120" s="1">
        <v>11</v>
      </c>
      <c r="C120" s="3">
        <v>85583.592000000004</v>
      </c>
      <c r="D120" s="1">
        <v>1.5613330000000001</v>
      </c>
      <c r="E120" s="3">
        <v>61504.939627</v>
      </c>
      <c r="F120" s="3">
        <v>1603.60797</v>
      </c>
      <c r="G120" s="1">
        <v>811.71955400000002</v>
      </c>
      <c r="H120" s="3">
        <v>38354.099492000001</v>
      </c>
      <c r="I120" s="3">
        <v>96029.712199999994</v>
      </c>
    </row>
    <row r="121" spans="1:9" ht="15.75" customHeight="1" x14ac:dyDescent="0.25">
      <c r="A121" s="1">
        <v>2022</v>
      </c>
      <c r="B121" s="1">
        <v>12</v>
      </c>
      <c r="C121" s="3">
        <v>85827.184666999994</v>
      </c>
      <c r="D121" s="1">
        <v>1.5654440000000001</v>
      </c>
      <c r="E121" s="3">
        <v>61666.612642</v>
      </c>
      <c r="F121" s="3">
        <v>1607.491927</v>
      </c>
      <c r="G121" s="1">
        <v>812.47597299999995</v>
      </c>
      <c r="H121" s="3">
        <v>38362.004572999998</v>
      </c>
      <c r="I121" s="3">
        <v>96535.656099999993</v>
      </c>
    </row>
    <row r="122" spans="1:9" ht="15.75" customHeight="1" x14ac:dyDescent="0.25">
      <c r="A122" s="1">
        <v>2023</v>
      </c>
      <c r="B122" s="1">
        <v>1</v>
      </c>
      <c r="C122" s="3">
        <v>86070.777333000005</v>
      </c>
      <c r="D122" s="1">
        <v>1.569556</v>
      </c>
      <c r="E122" s="3">
        <v>61827.438721999999</v>
      </c>
      <c r="F122" s="3">
        <v>1611.3758829999999</v>
      </c>
      <c r="G122" s="1">
        <v>813.23239100000001</v>
      </c>
      <c r="H122" s="3">
        <v>38369.345949000002</v>
      </c>
      <c r="I122" s="3">
        <v>97041.600000000006</v>
      </c>
    </row>
    <row r="123" spans="1:9" ht="15.75" customHeight="1" x14ac:dyDescent="0.25">
      <c r="A123" s="1">
        <v>2023</v>
      </c>
      <c r="B123" s="1">
        <v>2</v>
      </c>
      <c r="C123" s="3">
        <v>86314.37</v>
      </c>
      <c r="D123" s="1">
        <v>1.5736669999999999</v>
      </c>
      <c r="E123" s="3">
        <v>61987.424503000002</v>
      </c>
      <c r="F123" s="3">
        <v>1615.2598399999999</v>
      </c>
      <c r="G123" s="1">
        <v>813.98880999999994</v>
      </c>
      <c r="H123" s="3">
        <v>38376.131795000001</v>
      </c>
      <c r="I123" s="3">
        <v>97547.543900000004</v>
      </c>
    </row>
    <row r="124" spans="1:9" ht="15.75" customHeight="1" x14ac:dyDescent="0.25">
      <c r="A124" s="1">
        <v>2023</v>
      </c>
      <c r="B124" s="1">
        <v>3</v>
      </c>
      <c r="C124" s="3">
        <v>86359.715100000001</v>
      </c>
      <c r="D124" s="1">
        <v>1.5792219999999999</v>
      </c>
      <c r="E124" s="3">
        <v>62360.293236999998</v>
      </c>
      <c r="F124" s="3">
        <v>1619.4286970000001</v>
      </c>
      <c r="G124" s="1">
        <v>819.23173299999996</v>
      </c>
      <c r="H124" s="3">
        <v>38507.588118</v>
      </c>
      <c r="I124" s="3">
        <v>98480.760932999998</v>
      </c>
    </row>
    <row r="125" spans="1:9" ht="15.75" customHeight="1" x14ac:dyDescent="0.25">
      <c r="A125" s="1">
        <v>2023</v>
      </c>
      <c r="B125" s="1">
        <v>4</v>
      </c>
      <c r="C125" s="3">
        <v>86405.060200000007</v>
      </c>
      <c r="D125" s="1">
        <v>1.584778</v>
      </c>
      <c r="E125" s="3">
        <v>62730.547734</v>
      </c>
      <c r="F125" s="3">
        <v>1623.5975530000001</v>
      </c>
      <c r="G125" s="1">
        <v>824.47465599999998</v>
      </c>
      <c r="H125" s="3">
        <v>38636.759216999999</v>
      </c>
      <c r="I125" s="3">
        <v>99413.977966999999</v>
      </c>
    </row>
    <row r="126" spans="1:9" ht="15.75" customHeight="1" x14ac:dyDescent="0.25">
      <c r="A126" s="1">
        <v>2023</v>
      </c>
      <c r="B126" s="1">
        <v>5</v>
      </c>
      <c r="C126" s="3">
        <v>86450.405299999999</v>
      </c>
      <c r="D126" s="1">
        <v>1.590333</v>
      </c>
      <c r="E126" s="3">
        <v>63098.215390999998</v>
      </c>
      <c r="F126" s="3">
        <v>1627.76641</v>
      </c>
      <c r="G126" s="1">
        <v>829.717579</v>
      </c>
      <c r="H126" s="3">
        <v>38763.679483</v>
      </c>
      <c r="I126" s="3">
        <v>100347.19500000001</v>
      </c>
    </row>
    <row r="127" spans="1:9" ht="15.75" customHeight="1" x14ac:dyDescent="0.25">
      <c r="A127" s="1">
        <v>2023</v>
      </c>
      <c r="B127" s="1">
        <v>6</v>
      </c>
      <c r="C127" s="3">
        <v>86253.035667000004</v>
      </c>
      <c r="D127" s="1">
        <v>1.5937779999999999</v>
      </c>
      <c r="E127" s="3">
        <v>63673.535389999997</v>
      </c>
      <c r="F127" s="3">
        <v>1631.643763</v>
      </c>
      <c r="G127" s="1">
        <v>833.29078100000004</v>
      </c>
      <c r="H127" s="3">
        <v>39024.164968999998</v>
      </c>
      <c r="I127" s="3">
        <v>101481.465667</v>
      </c>
    </row>
    <row r="128" spans="1:9" ht="15.75" customHeight="1" x14ac:dyDescent="0.25">
      <c r="A128" s="1">
        <v>2023</v>
      </c>
      <c r="B128" s="1">
        <v>7</v>
      </c>
      <c r="C128" s="3">
        <v>86055.666033000001</v>
      </c>
      <c r="D128" s="1">
        <v>1.5972219999999999</v>
      </c>
      <c r="E128" s="3">
        <v>64246.374006999999</v>
      </c>
      <c r="F128" s="3">
        <v>1635.521117</v>
      </c>
      <c r="G128" s="1">
        <v>836.86398299999996</v>
      </c>
      <c r="H128" s="3">
        <v>39281.898199000003</v>
      </c>
      <c r="I128" s="3">
        <v>102615.73633299999</v>
      </c>
    </row>
    <row r="129" spans="1:9" ht="15.75" customHeight="1" x14ac:dyDescent="0.25">
      <c r="A129" s="1">
        <v>2023</v>
      </c>
      <c r="B129" s="1">
        <v>8</v>
      </c>
      <c r="C129" s="3">
        <v>85858.296400000007</v>
      </c>
      <c r="D129" s="1">
        <v>1.6006670000000001</v>
      </c>
      <c r="E129" s="3">
        <v>64816.747261999997</v>
      </c>
      <c r="F129" s="3">
        <v>1639.3984700000001</v>
      </c>
      <c r="G129" s="1">
        <v>840.437185</v>
      </c>
      <c r="H129" s="3">
        <v>39536.908474999997</v>
      </c>
      <c r="I129" s="3">
        <v>103750.007</v>
      </c>
    </row>
    <row r="130" spans="1:9" ht="15.75" customHeight="1" x14ac:dyDescent="0.25">
      <c r="A130" s="1">
        <v>2023</v>
      </c>
      <c r="B130" s="1">
        <v>9</v>
      </c>
      <c r="C130" s="3">
        <v>85795.716199999995</v>
      </c>
      <c r="D130" s="1">
        <v>1.601556</v>
      </c>
      <c r="E130" s="3">
        <v>65317.880834000003</v>
      </c>
      <c r="F130" s="3">
        <v>1643.271673</v>
      </c>
      <c r="G130" s="1">
        <v>843.94359799999995</v>
      </c>
      <c r="H130" s="3">
        <v>39748.680570999997</v>
      </c>
      <c r="I130" s="3">
        <v>104610.215</v>
      </c>
    </row>
    <row r="131" spans="1:9" ht="15.75" customHeight="1" x14ac:dyDescent="0.25">
      <c r="A131" s="1">
        <v>2023</v>
      </c>
      <c r="B131" s="1">
        <v>10</v>
      </c>
      <c r="C131" s="3">
        <v>85733.135999999999</v>
      </c>
      <c r="D131" s="1">
        <v>1.602444</v>
      </c>
      <c r="E131" s="3">
        <v>65818.458442999996</v>
      </c>
      <c r="F131" s="3">
        <v>1647.144877</v>
      </c>
      <c r="G131" s="1">
        <v>847.45001200000002</v>
      </c>
      <c r="H131" s="3">
        <v>39959.119186000004</v>
      </c>
      <c r="I131" s="3">
        <v>105470.423</v>
      </c>
    </row>
    <row r="132" spans="1:9" ht="15.75" customHeight="1" x14ac:dyDescent="0.25">
      <c r="A132" s="1">
        <v>2023</v>
      </c>
      <c r="B132" s="1">
        <v>11</v>
      </c>
      <c r="C132" s="3">
        <v>85670.555800000002</v>
      </c>
      <c r="D132" s="1">
        <v>1.6033329999999999</v>
      </c>
      <c r="E132" s="3">
        <v>66318.481010999996</v>
      </c>
      <c r="F132" s="3">
        <v>1651.0180800000001</v>
      </c>
      <c r="G132" s="1">
        <v>850.95642499999997</v>
      </c>
      <c r="H132" s="3">
        <v>40168.234263999999</v>
      </c>
      <c r="I132" s="3">
        <v>106330.63099999999</v>
      </c>
    </row>
    <row r="133" spans="1:9" ht="15.75" customHeight="1" x14ac:dyDescent="0.25">
      <c r="A133" s="1">
        <v>2023</v>
      </c>
      <c r="B133" s="1">
        <v>12</v>
      </c>
      <c r="C133" s="3">
        <v>85694.277199999997</v>
      </c>
      <c r="D133" s="1">
        <v>1.6038889999999999</v>
      </c>
      <c r="E133" s="3">
        <v>66452.621220999994</v>
      </c>
      <c r="F133" s="3">
        <v>1653.906387</v>
      </c>
      <c r="G133" s="1">
        <v>850.13761699999998</v>
      </c>
      <c r="H133" s="3">
        <v>40179.191372000001</v>
      </c>
      <c r="I133" s="3">
        <v>106582.620667</v>
      </c>
    </row>
    <row r="134" spans="1:9" ht="15.75" customHeight="1" x14ac:dyDescent="0.25">
      <c r="A134" s="1">
        <v>2024</v>
      </c>
      <c r="B134" s="1">
        <v>1</v>
      </c>
      <c r="C134" s="3">
        <v>85717.998600000006</v>
      </c>
      <c r="D134" s="1">
        <v>1.604444</v>
      </c>
      <c r="E134" s="3">
        <v>66586.668535999997</v>
      </c>
      <c r="F134" s="3">
        <v>1656.7946930000001</v>
      </c>
      <c r="G134" s="1">
        <v>849.31880799999999</v>
      </c>
      <c r="H134" s="3">
        <v>40190.054208000001</v>
      </c>
      <c r="I134" s="3">
        <v>106834.610333</v>
      </c>
    </row>
    <row r="135" spans="1:9" ht="15.75" customHeight="1" x14ac:dyDescent="0.25">
      <c r="A135" s="1">
        <v>2024</v>
      </c>
      <c r="B135" s="1">
        <v>2</v>
      </c>
      <c r="C135" s="3">
        <v>85741.72</v>
      </c>
      <c r="D135" s="1">
        <v>1.605</v>
      </c>
      <c r="E135" s="3">
        <v>66720.623053000003</v>
      </c>
      <c r="F135" s="3">
        <v>1659.683</v>
      </c>
      <c r="G135" s="1">
        <v>848.5</v>
      </c>
      <c r="H135" s="3">
        <v>40200.823321999997</v>
      </c>
      <c r="I135" s="3">
        <v>107086.6</v>
      </c>
    </row>
    <row r="136" spans="1:9" ht="15.75" customHeight="1" x14ac:dyDescent="0.25">
      <c r="A136" s="1">
        <v>2024</v>
      </c>
      <c r="B136" s="1">
        <v>3</v>
      </c>
      <c r="C136" s="3">
        <v>85840.856667</v>
      </c>
      <c r="D136" s="1">
        <v>1.6140000000000001</v>
      </c>
      <c r="E136" s="3">
        <v>66403.552251000001</v>
      </c>
      <c r="F136" s="3">
        <v>1662.2993329999999</v>
      </c>
      <c r="G136" s="1">
        <v>843.43333299999995</v>
      </c>
      <c r="H136" s="3">
        <v>39946.807966</v>
      </c>
      <c r="I136" s="3">
        <v>107175.333333</v>
      </c>
    </row>
    <row r="137" spans="1:9" ht="15.75" customHeight="1" x14ac:dyDescent="0.25">
      <c r="A137" s="1">
        <v>2024</v>
      </c>
      <c r="B137" s="1">
        <v>4</v>
      </c>
      <c r="C137" s="3">
        <v>85939.993333000006</v>
      </c>
      <c r="D137" s="1">
        <v>1.623</v>
      </c>
      <c r="E137" s="3">
        <v>66089.997946000003</v>
      </c>
      <c r="F137" s="3">
        <v>1664.915667</v>
      </c>
      <c r="G137" s="1">
        <v>838.36666700000001</v>
      </c>
      <c r="H137" s="3">
        <v>39695.703072999997</v>
      </c>
      <c r="I137" s="3">
        <v>107264.06666700001</v>
      </c>
    </row>
    <row r="138" spans="1:9" ht="15.75" customHeight="1" x14ac:dyDescent="0.25">
      <c r="A138" s="1">
        <v>2024</v>
      </c>
      <c r="B138" s="1">
        <v>5</v>
      </c>
      <c r="C138" s="3">
        <v>86039.13</v>
      </c>
      <c r="D138" s="1">
        <v>1.6319999999999999</v>
      </c>
      <c r="E138" s="3">
        <v>65779.901960999996</v>
      </c>
      <c r="F138" s="3">
        <v>1667.5319999999999</v>
      </c>
      <c r="G138" s="1">
        <v>833.3</v>
      </c>
      <c r="H138" s="3">
        <v>39447.460055000003</v>
      </c>
      <c r="I138" s="3">
        <v>107352.8</v>
      </c>
    </row>
    <row r="139" spans="1:9" ht="15.75" customHeight="1" x14ac:dyDescent="0.25">
      <c r="A139" s="1">
        <v>2024</v>
      </c>
      <c r="B139" s="1">
        <v>6</v>
      </c>
      <c r="C139" s="3">
        <v>86218.08</v>
      </c>
      <c r="D139" s="1">
        <v>1.6371770000000001</v>
      </c>
      <c r="E139" s="3">
        <v>65834.461800000005</v>
      </c>
      <c r="F139" s="3">
        <v>1669.912</v>
      </c>
      <c r="G139" s="1">
        <v>835.53660000000002</v>
      </c>
      <c r="H139" s="3">
        <v>39423.910840999997</v>
      </c>
      <c r="I139" s="3">
        <v>107782.666667</v>
      </c>
    </row>
    <row r="140" spans="1:9" ht="15.75" customHeight="1" x14ac:dyDescent="0.25">
      <c r="A140" s="1">
        <v>2024</v>
      </c>
      <c r="B140" s="1">
        <v>7</v>
      </c>
      <c r="C140" s="3">
        <v>86397.03</v>
      </c>
      <c r="D140" s="1">
        <v>1.6423540000000001</v>
      </c>
      <c r="E140" s="3">
        <v>65888.677674000006</v>
      </c>
      <c r="F140" s="3">
        <v>1672.2919999999999</v>
      </c>
      <c r="G140" s="1">
        <v>837.77319999999997</v>
      </c>
      <c r="H140" s="3">
        <v>39400.222972000003</v>
      </c>
      <c r="I140" s="3">
        <v>108212.533333</v>
      </c>
    </row>
    <row r="141" spans="1:9" ht="15.75" customHeight="1" x14ac:dyDescent="0.25">
      <c r="A141" s="1">
        <v>2024</v>
      </c>
      <c r="B141" s="1">
        <v>8</v>
      </c>
      <c r="C141" s="3">
        <v>86575.98</v>
      </c>
      <c r="D141" s="1">
        <v>1.6475310000000001</v>
      </c>
      <c r="E141" s="3">
        <v>65942.552825999999</v>
      </c>
      <c r="F141" s="3">
        <v>1674.672</v>
      </c>
      <c r="G141" s="1">
        <v>840.00980000000004</v>
      </c>
      <c r="H141" s="3">
        <v>39376.398975999997</v>
      </c>
      <c r="I141" s="3">
        <v>108642.4</v>
      </c>
    </row>
    <row r="142" spans="1:9" ht="15.75" customHeight="1" x14ac:dyDescent="0.25">
      <c r="A142" s="1">
        <v>2024</v>
      </c>
      <c r="B142" s="1">
        <v>9</v>
      </c>
      <c r="C142" s="3">
        <v>86764.333333000002</v>
      </c>
      <c r="D142" s="1">
        <v>1.6482140000000001</v>
      </c>
      <c r="E142" s="3">
        <v>66151.691841000007</v>
      </c>
      <c r="F142" s="3">
        <v>1676.8516669999999</v>
      </c>
      <c r="G142" s="1">
        <v>842.88593300000002</v>
      </c>
      <c r="H142" s="3">
        <v>39449.936542000003</v>
      </c>
      <c r="I142" s="3">
        <v>109032.166667</v>
      </c>
    </row>
    <row r="143" spans="1:9" ht="15.75" customHeight="1" x14ac:dyDescent="0.25">
      <c r="A143" s="1">
        <v>2024</v>
      </c>
      <c r="B143" s="1">
        <v>10</v>
      </c>
      <c r="C143" s="3">
        <v>86952.686667000002</v>
      </c>
      <c r="D143" s="1">
        <v>1.648898</v>
      </c>
      <c r="E143" s="3">
        <v>66360.657514000006</v>
      </c>
      <c r="F143" s="3">
        <v>1679.0313329999999</v>
      </c>
      <c r="G143" s="1">
        <v>845.762067</v>
      </c>
      <c r="H143" s="3">
        <v>39523.179941000002</v>
      </c>
      <c r="I143" s="3">
        <v>109421.93333299999</v>
      </c>
    </row>
    <row r="144" spans="1:9" ht="15.75" customHeight="1" x14ac:dyDescent="0.25">
      <c r="A144" s="1">
        <v>2024</v>
      </c>
      <c r="B144" s="1">
        <v>11</v>
      </c>
      <c r="C144" s="3">
        <v>87141.04</v>
      </c>
      <c r="D144" s="1">
        <v>1.649581</v>
      </c>
      <c r="E144" s="3">
        <v>66569.450060000003</v>
      </c>
      <c r="F144" s="3">
        <v>1681.211</v>
      </c>
      <c r="G144" s="1">
        <v>848.63819999999998</v>
      </c>
      <c r="H144" s="3">
        <v>39596.130444000002</v>
      </c>
      <c r="I144" s="3">
        <v>109811.7</v>
      </c>
    </row>
    <row r="145" spans="1:9" ht="15.75" customHeight="1" x14ac:dyDescent="0.25">
      <c r="A145" s="1">
        <v>2024</v>
      </c>
      <c r="B145" s="1">
        <v>12</v>
      </c>
      <c r="C145" s="3">
        <v>87356.283332999999</v>
      </c>
      <c r="D145" s="1">
        <v>1.6514960000000001</v>
      </c>
      <c r="E145" s="3">
        <v>66686.823478999999</v>
      </c>
      <c r="F145" s="3">
        <v>1683.315333</v>
      </c>
      <c r="G145" s="1">
        <v>850.09043299999996</v>
      </c>
      <c r="H145" s="3">
        <v>39616.358360999999</v>
      </c>
      <c r="I145" s="3">
        <v>110133</v>
      </c>
    </row>
    <row r="146" spans="1:9" ht="15.75" customHeight="1" x14ac:dyDescent="0.25">
      <c r="A146" s="1">
        <v>2025</v>
      </c>
      <c r="B146" s="1">
        <v>1</v>
      </c>
      <c r="C146" s="3">
        <v>87571.526666999998</v>
      </c>
      <c r="D146" s="1">
        <v>1.65341</v>
      </c>
      <c r="E146" s="3">
        <v>66803.925059000001</v>
      </c>
      <c r="F146" s="3">
        <v>1685.4196669999999</v>
      </c>
      <c r="G146" s="1">
        <v>851.54266700000005</v>
      </c>
      <c r="H146" s="3">
        <v>39636.374476999998</v>
      </c>
      <c r="I146" s="3">
        <v>110454.3</v>
      </c>
    </row>
    <row r="147" spans="1:9" ht="15.75" customHeight="1" x14ac:dyDescent="0.25">
      <c r="A147" s="1">
        <v>2025</v>
      </c>
      <c r="B147" s="1">
        <v>2</v>
      </c>
      <c r="C147" s="3">
        <v>87786.77</v>
      </c>
      <c r="D147" s="1">
        <v>1.6553249999999999</v>
      </c>
      <c r="E147" s="3">
        <v>66920.755743000002</v>
      </c>
      <c r="F147" s="3">
        <v>1687.5239999999999</v>
      </c>
      <c r="G147" s="1">
        <v>852.99490000000003</v>
      </c>
      <c r="H147" s="3">
        <v>39656.180144999998</v>
      </c>
      <c r="I147" s="3">
        <v>110775.6</v>
      </c>
    </row>
    <row r="148" spans="1:9" ht="15.75" customHeight="1" x14ac:dyDescent="0.25">
      <c r="A148" s="1">
        <v>2025</v>
      </c>
      <c r="B148" s="1">
        <v>3</v>
      </c>
      <c r="C148" s="3">
        <v>87967.753333000001</v>
      </c>
      <c r="D148" s="1">
        <v>1.659179</v>
      </c>
      <c r="E148" s="3">
        <v>66968.107526000007</v>
      </c>
      <c r="F148" s="3">
        <v>1689.4649999999999</v>
      </c>
      <c r="G148" s="1">
        <v>854.60350000000005</v>
      </c>
      <c r="H148" s="3">
        <v>39638.647456999999</v>
      </c>
      <c r="I148" s="3">
        <v>111112.1</v>
      </c>
    </row>
    <row r="149" spans="1:9" ht="15.75" customHeight="1" x14ac:dyDescent="0.25">
      <c r="A149" s="1">
        <v>2025</v>
      </c>
      <c r="B149" s="1">
        <v>4</v>
      </c>
      <c r="C149" s="3">
        <v>88148.736667000005</v>
      </c>
      <c r="D149" s="1">
        <v>1.6630339999999999</v>
      </c>
      <c r="E149" s="3">
        <v>67015.239820000003</v>
      </c>
      <c r="F149" s="3">
        <v>1691.4059999999999</v>
      </c>
      <c r="G149" s="1">
        <v>856.21209999999996</v>
      </c>
      <c r="H149" s="3">
        <v>39621.025242000003</v>
      </c>
      <c r="I149" s="3">
        <v>111448.6</v>
      </c>
    </row>
    <row r="150" spans="1:9" ht="15.75" customHeight="1" x14ac:dyDescent="0.25">
      <c r="A150" s="1">
        <v>2025</v>
      </c>
      <c r="B150" s="1">
        <v>5</v>
      </c>
      <c r="C150" s="3">
        <v>88329.72</v>
      </c>
      <c r="D150" s="1">
        <v>1.6668879999999999</v>
      </c>
      <c r="E150" s="3">
        <v>67062.154146000001</v>
      </c>
      <c r="F150" s="3">
        <v>1693.347</v>
      </c>
      <c r="G150" s="1">
        <v>857.82069999999999</v>
      </c>
      <c r="H150" s="3">
        <v>39603.314704999997</v>
      </c>
      <c r="I150" s="3">
        <v>111785.1</v>
      </c>
    </row>
    <row r="151" spans="1:9" ht="15.75" customHeight="1" x14ac:dyDescent="0.25">
      <c r="A151" s="1">
        <v>2025</v>
      </c>
      <c r="B151" s="1">
        <v>6</v>
      </c>
      <c r="C151" s="3">
        <v>88510.563332999998</v>
      </c>
      <c r="D151" s="1">
        <v>1.670803</v>
      </c>
      <c r="E151" s="3">
        <v>67100.869063000006</v>
      </c>
      <c r="F151" s="3">
        <v>1695.126</v>
      </c>
      <c r="G151" s="1">
        <v>859.16666699999996</v>
      </c>
      <c r="H151" s="3">
        <v>39584.590798999998</v>
      </c>
      <c r="I151" s="3">
        <v>112112.333333</v>
      </c>
    </row>
    <row r="152" spans="1:9" ht="15.75" customHeight="1" x14ac:dyDescent="0.25">
      <c r="A152" s="1">
        <v>2025</v>
      </c>
      <c r="B152" s="1">
        <v>7</v>
      </c>
      <c r="C152" s="3">
        <v>88691.406667000003</v>
      </c>
      <c r="D152" s="1">
        <v>1.6747179999999999</v>
      </c>
      <c r="E152" s="3">
        <v>67139.402971999996</v>
      </c>
      <c r="F152" s="3">
        <v>1696.905</v>
      </c>
      <c r="G152" s="1">
        <v>860.51263300000005</v>
      </c>
      <c r="H152" s="3">
        <v>39565.799483000003</v>
      </c>
      <c r="I152" s="3">
        <v>112439.56666700001</v>
      </c>
    </row>
    <row r="153" spans="1:9" ht="15.75" customHeight="1" x14ac:dyDescent="0.25">
      <c r="A153" s="1">
        <v>2025</v>
      </c>
      <c r="B153" s="1">
        <v>8</v>
      </c>
      <c r="C153" s="3">
        <v>88872.25</v>
      </c>
      <c r="D153" s="1">
        <v>1.678633</v>
      </c>
      <c r="E153" s="3">
        <v>67177.757138999994</v>
      </c>
      <c r="F153" s="3">
        <v>1698.684</v>
      </c>
      <c r="G153" s="1">
        <v>861.85860000000002</v>
      </c>
      <c r="H153" s="3">
        <v>39546.941714000001</v>
      </c>
      <c r="I153" s="3">
        <v>112766.8</v>
      </c>
    </row>
    <row r="154" spans="1:9" ht="15.75" customHeight="1" x14ac:dyDescent="0.25">
      <c r="A154" s="1">
        <v>2025</v>
      </c>
      <c r="B154" s="1">
        <v>9</v>
      </c>
      <c r="C154" s="3">
        <v>89052.893333</v>
      </c>
      <c r="D154" s="1">
        <v>1.6800379999999999</v>
      </c>
      <c r="E154" s="3">
        <v>67326.135876999993</v>
      </c>
      <c r="F154" s="3">
        <v>1700.3009999999999</v>
      </c>
      <c r="G154" s="1">
        <v>863.142967</v>
      </c>
      <c r="H154" s="3">
        <v>39596.598411999999</v>
      </c>
      <c r="I154" s="3">
        <v>113110.466667</v>
      </c>
    </row>
    <row r="155" spans="1:9" ht="15.75" customHeight="1" x14ac:dyDescent="0.25">
      <c r="A155" s="1">
        <v>2025</v>
      </c>
      <c r="B155" s="1">
        <v>10</v>
      </c>
      <c r="C155" s="3">
        <v>89233.536666999993</v>
      </c>
      <c r="D155" s="1">
        <v>1.681443</v>
      </c>
      <c r="E155" s="3">
        <v>67474.266646999997</v>
      </c>
      <c r="F155" s="3">
        <v>1701.9179999999999</v>
      </c>
      <c r="G155" s="1">
        <v>864.42733299999998</v>
      </c>
      <c r="H155" s="3">
        <v>39646.015053000003</v>
      </c>
      <c r="I155" s="3">
        <v>113454.13333300001</v>
      </c>
    </row>
    <row r="156" spans="1:9" ht="15.75" customHeight="1" x14ac:dyDescent="0.25">
      <c r="A156" s="1">
        <v>2025</v>
      </c>
      <c r="B156" s="1">
        <v>11</v>
      </c>
      <c r="C156" s="3">
        <v>89414.18</v>
      </c>
      <c r="D156" s="1">
        <v>1.6828479999999999</v>
      </c>
      <c r="E156" s="3">
        <v>67622.150068999996</v>
      </c>
      <c r="F156" s="3">
        <v>1703.5350000000001</v>
      </c>
      <c r="G156" s="1">
        <v>865.71169999999995</v>
      </c>
      <c r="H156" s="3">
        <v>39695.192684000001</v>
      </c>
      <c r="I156" s="3">
        <v>113797.8</v>
      </c>
    </row>
    <row r="157" spans="1:9" ht="15.75" customHeight="1" x14ac:dyDescent="0.25">
      <c r="A157" s="1">
        <v>2025</v>
      </c>
      <c r="B157" s="1">
        <v>12</v>
      </c>
      <c r="C157" s="3">
        <v>89596.193333000003</v>
      </c>
      <c r="D157" s="1">
        <v>1.6847780000000001</v>
      </c>
      <c r="E157" s="3">
        <v>67744.164168000003</v>
      </c>
      <c r="F157" s="3">
        <v>1704.8963329999999</v>
      </c>
      <c r="G157" s="1">
        <v>866.85966699999994</v>
      </c>
      <c r="H157" s="3">
        <v>39735.063560000002</v>
      </c>
      <c r="I157" s="3">
        <v>114133.9</v>
      </c>
    </row>
    <row r="158" spans="1:9" ht="15.75" customHeight="1" x14ac:dyDescent="0.25">
      <c r="A158" s="1">
        <v>2026</v>
      </c>
      <c r="B158" s="1">
        <v>1</v>
      </c>
      <c r="C158" s="3">
        <v>89778.206667000006</v>
      </c>
      <c r="D158" s="1">
        <v>1.686709</v>
      </c>
      <c r="E158" s="3">
        <v>67865.898990999995</v>
      </c>
      <c r="F158" s="3">
        <v>1706.2576670000001</v>
      </c>
      <c r="G158" s="1">
        <v>868.00763300000006</v>
      </c>
      <c r="H158" s="3">
        <v>39774.707136999998</v>
      </c>
      <c r="I158" s="3">
        <v>114470</v>
      </c>
    </row>
    <row r="159" spans="1:9" ht="15.75" customHeight="1" x14ac:dyDescent="0.25">
      <c r="A159" s="1">
        <v>2026</v>
      </c>
      <c r="B159" s="1">
        <v>2</v>
      </c>
      <c r="C159" s="3">
        <v>89960.22</v>
      </c>
      <c r="D159" s="1">
        <v>1.688639</v>
      </c>
      <c r="E159" s="3">
        <v>67987.355498000004</v>
      </c>
      <c r="F159" s="3">
        <v>1707.6189999999999</v>
      </c>
      <c r="G159" s="1">
        <v>869.15560000000005</v>
      </c>
      <c r="H159" s="3">
        <v>39814.124518999997</v>
      </c>
      <c r="I159" s="3">
        <v>114806.1</v>
      </c>
    </row>
    <row r="160" spans="1:9" ht="15.75" customHeight="1" x14ac:dyDescent="0.25">
      <c r="A160" s="1">
        <v>2026</v>
      </c>
      <c r="B160" s="1">
        <v>3</v>
      </c>
      <c r="C160" s="3">
        <v>90139.673332999999</v>
      </c>
      <c r="D160" s="1">
        <v>1.6925870000000001</v>
      </c>
      <c r="E160" s="3">
        <v>68027.883149999994</v>
      </c>
      <c r="F160" s="3">
        <v>1708.8579999999999</v>
      </c>
      <c r="G160" s="1">
        <v>870.34303299999999</v>
      </c>
      <c r="H160" s="3">
        <v>39808.973682999997</v>
      </c>
      <c r="I160" s="3">
        <v>115143.13333300001</v>
      </c>
    </row>
    <row r="161" spans="1:9" ht="15.75" customHeight="1" x14ac:dyDescent="0.25">
      <c r="A161" s="1">
        <v>2026</v>
      </c>
      <c r="B161" s="1">
        <v>4</v>
      </c>
      <c r="C161" s="3">
        <v>90319.126667000004</v>
      </c>
      <c r="D161" s="1">
        <v>1.696536</v>
      </c>
      <c r="E161" s="3">
        <v>68068.222162999999</v>
      </c>
      <c r="F161" s="3">
        <v>1710.097</v>
      </c>
      <c r="G161" s="1">
        <v>871.53046700000004</v>
      </c>
      <c r="H161" s="3">
        <v>39803.720001000002</v>
      </c>
      <c r="I161" s="3">
        <v>115480.166667</v>
      </c>
    </row>
    <row r="162" spans="1:9" ht="15.75" customHeight="1" x14ac:dyDescent="0.25">
      <c r="A162" s="1">
        <v>2026</v>
      </c>
      <c r="B162" s="1">
        <v>5</v>
      </c>
      <c r="C162" s="3">
        <v>90498.58</v>
      </c>
      <c r="D162" s="1">
        <v>1.7004840000000001</v>
      </c>
      <c r="E162" s="3">
        <v>68108.373850999997</v>
      </c>
      <c r="F162" s="3">
        <v>1711.336</v>
      </c>
      <c r="G162" s="1">
        <v>872.71789999999999</v>
      </c>
      <c r="H162" s="3">
        <v>39798.364465999999</v>
      </c>
      <c r="I162" s="3">
        <v>115817.2</v>
      </c>
    </row>
    <row r="163" spans="1:9" ht="15.75" customHeight="1" x14ac:dyDescent="0.25">
      <c r="A163" s="1">
        <v>2026</v>
      </c>
      <c r="B163" s="1">
        <v>6</v>
      </c>
      <c r="C163" s="3">
        <v>90677.026666999998</v>
      </c>
      <c r="D163" s="1">
        <v>1.7036659999999999</v>
      </c>
      <c r="E163" s="3">
        <v>68174.526417999994</v>
      </c>
      <c r="F163" s="3">
        <v>1712.4913329999999</v>
      </c>
      <c r="G163" s="1">
        <v>873.76973299999997</v>
      </c>
      <c r="H163" s="3">
        <v>39810.143905999998</v>
      </c>
      <c r="I163" s="3">
        <v>116146.6</v>
      </c>
    </row>
    <row r="164" spans="1:9" ht="15.75" customHeight="1" x14ac:dyDescent="0.25">
      <c r="A164" s="1">
        <v>2026</v>
      </c>
      <c r="B164" s="1">
        <v>7</v>
      </c>
      <c r="C164" s="3">
        <v>90855.473333000002</v>
      </c>
      <c r="D164" s="1">
        <v>1.706847</v>
      </c>
      <c r="E164" s="3">
        <v>68240.432360000006</v>
      </c>
      <c r="F164" s="3">
        <v>1713.646667</v>
      </c>
      <c r="G164" s="1">
        <v>874.82156699999996</v>
      </c>
      <c r="H164" s="3">
        <v>39821.763545000002</v>
      </c>
      <c r="I164" s="3">
        <v>116476</v>
      </c>
    </row>
    <row r="165" spans="1:9" ht="15.75" customHeight="1" x14ac:dyDescent="0.25">
      <c r="A165" s="1">
        <v>2026</v>
      </c>
      <c r="B165" s="1">
        <v>8</v>
      </c>
      <c r="C165" s="3">
        <v>91033.919999999998</v>
      </c>
      <c r="D165" s="1">
        <v>1.710029</v>
      </c>
      <c r="E165" s="3">
        <v>68306.093055000005</v>
      </c>
      <c r="F165" s="3">
        <v>1714.8019999999999</v>
      </c>
      <c r="G165" s="1">
        <v>875.87339999999995</v>
      </c>
      <c r="H165" s="3">
        <v>39833.224509</v>
      </c>
      <c r="I165" s="3">
        <v>116805.4</v>
      </c>
    </row>
    <row r="166" spans="1:9" ht="15.75" customHeight="1" x14ac:dyDescent="0.25">
      <c r="A166" s="1">
        <v>2026</v>
      </c>
      <c r="B166" s="1">
        <v>9</v>
      </c>
      <c r="C166" s="3">
        <v>91211.343332999997</v>
      </c>
      <c r="D166" s="1">
        <v>1.7121949999999999</v>
      </c>
      <c r="E166" s="3">
        <v>68403.559953000004</v>
      </c>
      <c r="F166" s="3">
        <v>1715.9116670000001</v>
      </c>
      <c r="G166" s="1">
        <v>876.78909999999996</v>
      </c>
      <c r="H166" s="3">
        <v>39864.266490000002</v>
      </c>
      <c r="I166" s="3">
        <v>117120.233333</v>
      </c>
    </row>
    <row r="167" spans="1:9" ht="15.75" customHeight="1" x14ac:dyDescent="0.25">
      <c r="A167" s="1">
        <v>2026</v>
      </c>
      <c r="B167" s="1">
        <v>10</v>
      </c>
      <c r="C167" s="3">
        <v>91388.766667000004</v>
      </c>
      <c r="D167" s="1">
        <v>1.714361</v>
      </c>
      <c r="E167" s="3">
        <v>68500.780562999993</v>
      </c>
      <c r="F167" s="3">
        <v>1717.0213329999999</v>
      </c>
      <c r="G167" s="1">
        <v>877.70479999999998</v>
      </c>
      <c r="H167" s="3">
        <v>39895.124907999998</v>
      </c>
      <c r="I167" s="3">
        <v>117435.06666700001</v>
      </c>
    </row>
    <row r="168" spans="1:9" ht="15.75" customHeight="1" x14ac:dyDescent="0.25">
      <c r="A168" s="1">
        <v>2026</v>
      </c>
      <c r="B168" s="1">
        <v>11</v>
      </c>
      <c r="C168" s="3">
        <v>91566.19</v>
      </c>
      <c r="D168" s="1">
        <v>1.7165269999999999</v>
      </c>
      <c r="E168" s="3">
        <v>68597.755816999997</v>
      </c>
      <c r="F168" s="3">
        <v>1718.1310000000001</v>
      </c>
      <c r="G168" s="1">
        <v>878.62049999999999</v>
      </c>
      <c r="H168" s="3">
        <v>39925.800662000001</v>
      </c>
      <c r="I168" s="3">
        <v>117749.9</v>
      </c>
    </row>
    <row r="169" spans="1:9" ht="15.75" customHeight="1" x14ac:dyDescent="0.25">
      <c r="A169" s="1">
        <v>2026</v>
      </c>
      <c r="B169" s="1">
        <v>12</v>
      </c>
      <c r="C169" s="3">
        <v>91737.15</v>
      </c>
      <c r="D169" s="1">
        <v>1.7185619999999999</v>
      </c>
      <c r="E169" s="3">
        <v>68692.598559000005</v>
      </c>
      <c r="F169" s="3">
        <v>1719.320667</v>
      </c>
      <c r="G169" s="1">
        <v>879.20899999999995</v>
      </c>
      <c r="H169" s="3">
        <v>39953.337320999999</v>
      </c>
      <c r="I169" s="3">
        <v>118052.466667</v>
      </c>
    </row>
    <row r="170" spans="1:9" ht="15.75" customHeight="1" x14ac:dyDescent="0.25">
      <c r="A170" s="1">
        <v>2027</v>
      </c>
      <c r="B170" s="1">
        <v>1</v>
      </c>
      <c r="C170" s="3">
        <v>91908.11</v>
      </c>
      <c r="D170" s="1">
        <v>1.720596</v>
      </c>
      <c r="E170" s="3">
        <v>68787.216990000001</v>
      </c>
      <c r="F170" s="3">
        <v>1720.5103329999999</v>
      </c>
      <c r="G170" s="1">
        <v>879.79750000000001</v>
      </c>
      <c r="H170" s="3">
        <v>39980.705524999998</v>
      </c>
      <c r="I170" s="3">
        <v>118355.033333</v>
      </c>
    </row>
    <row r="171" spans="1:9" ht="15.75" customHeight="1" x14ac:dyDescent="0.25">
      <c r="A171" s="1">
        <v>2027</v>
      </c>
      <c r="B171" s="1">
        <v>2</v>
      </c>
      <c r="C171" s="3">
        <v>92079.07</v>
      </c>
      <c r="D171" s="1">
        <v>1.722631</v>
      </c>
      <c r="E171" s="3">
        <v>68881.611906000006</v>
      </c>
      <c r="F171" s="3">
        <v>1721.7</v>
      </c>
      <c r="G171" s="1">
        <v>880.38599999999997</v>
      </c>
      <c r="H171" s="3">
        <v>40007.906085000002</v>
      </c>
      <c r="I171" s="3">
        <v>118657.60000000001</v>
      </c>
    </row>
    <row r="172" spans="1:9" ht="15.75" customHeight="1" x14ac:dyDescent="0.25">
      <c r="A172" s="1">
        <v>2027</v>
      </c>
      <c r="B172" s="1">
        <v>3</v>
      </c>
      <c r="C172" s="3">
        <v>92256.566667000006</v>
      </c>
      <c r="D172" s="1">
        <v>1.726666</v>
      </c>
      <c r="E172" s="3">
        <v>68908.681257000004</v>
      </c>
      <c r="F172" s="3">
        <v>1722.8869999999999</v>
      </c>
      <c r="G172" s="1">
        <v>881.18676700000003</v>
      </c>
      <c r="H172" s="3">
        <v>39996.053866000002</v>
      </c>
      <c r="I172" s="3">
        <v>118982.3</v>
      </c>
    </row>
    <row r="173" spans="1:9" ht="15.75" customHeight="1" x14ac:dyDescent="0.25">
      <c r="A173" s="1">
        <v>2027</v>
      </c>
      <c r="B173" s="1">
        <v>4</v>
      </c>
      <c r="C173" s="3">
        <v>92434.063332999998</v>
      </c>
      <c r="D173" s="1">
        <v>1.730702</v>
      </c>
      <c r="E173" s="3">
        <v>68935.624376000007</v>
      </c>
      <c r="F173" s="3">
        <v>1724.0740000000001</v>
      </c>
      <c r="G173" s="1">
        <v>881.98753299999998</v>
      </c>
      <c r="H173" s="3">
        <v>39984.144749999999</v>
      </c>
      <c r="I173" s="3">
        <v>119307</v>
      </c>
    </row>
    <row r="174" spans="1:9" ht="15.75" customHeight="1" x14ac:dyDescent="0.25">
      <c r="A174" s="1">
        <v>2027</v>
      </c>
      <c r="B174" s="1">
        <v>5</v>
      </c>
      <c r="C174" s="3">
        <v>92611.56</v>
      </c>
      <c r="D174" s="1">
        <v>1.734737</v>
      </c>
      <c r="E174" s="3">
        <v>68962.442144999994</v>
      </c>
      <c r="F174" s="3">
        <v>1725.261</v>
      </c>
      <c r="G174" s="1">
        <v>882.78830000000005</v>
      </c>
      <c r="H174" s="3">
        <v>39972.179365999997</v>
      </c>
      <c r="I174" s="3">
        <v>119631.7</v>
      </c>
    </row>
    <row r="175" spans="1:9" ht="15.75" customHeight="1" x14ac:dyDescent="0.25">
      <c r="A175" s="1">
        <v>2027</v>
      </c>
      <c r="B175" s="1">
        <v>6</v>
      </c>
      <c r="C175" s="3">
        <v>92790.176667000007</v>
      </c>
      <c r="D175" s="1">
        <v>1.737984</v>
      </c>
      <c r="E175" s="3">
        <v>69021.304573000001</v>
      </c>
      <c r="F175" s="3">
        <v>1726.4490000000001</v>
      </c>
      <c r="G175" s="1">
        <v>883.61243300000001</v>
      </c>
      <c r="H175" s="3">
        <v>39978.768312</v>
      </c>
      <c r="I175" s="3">
        <v>119957.9</v>
      </c>
    </row>
    <row r="176" spans="1:9" ht="15.75" customHeight="1" x14ac:dyDescent="0.25">
      <c r="A176" s="1">
        <v>2027</v>
      </c>
      <c r="B176" s="1">
        <v>7</v>
      </c>
      <c r="C176" s="3">
        <v>92968.793332999994</v>
      </c>
      <c r="D176" s="1">
        <v>1.7412300000000001</v>
      </c>
      <c r="E176" s="3">
        <v>69079.947493</v>
      </c>
      <c r="F176" s="3">
        <v>1727.6369999999999</v>
      </c>
      <c r="G176" s="1">
        <v>884.43656699999997</v>
      </c>
      <c r="H176" s="3">
        <v>39985.221139000001</v>
      </c>
      <c r="I176" s="3">
        <v>120284.1</v>
      </c>
    </row>
    <row r="177" spans="1:9" ht="15.75" customHeight="1" x14ac:dyDescent="0.25">
      <c r="A177" s="1">
        <v>2027</v>
      </c>
      <c r="B177" s="1">
        <v>8</v>
      </c>
      <c r="C177" s="3">
        <v>93147.41</v>
      </c>
      <c r="D177" s="1">
        <v>1.7444770000000001</v>
      </c>
      <c r="E177" s="3">
        <v>69138.372130999996</v>
      </c>
      <c r="F177" s="3">
        <v>1728.825</v>
      </c>
      <c r="G177" s="1">
        <v>885.26070000000004</v>
      </c>
      <c r="H177" s="3">
        <v>39991.538838</v>
      </c>
      <c r="I177" s="3">
        <v>120610.3</v>
      </c>
    </row>
    <row r="178" spans="1:9" ht="15.75" customHeight="1" x14ac:dyDescent="0.25">
      <c r="A178" s="1">
        <v>2027</v>
      </c>
      <c r="B178" s="1">
        <v>9</v>
      </c>
      <c r="C178" s="3">
        <v>93327.13</v>
      </c>
      <c r="D178" s="1">
        <v>1.7466870000000001</v>
      </c>
      <c r="E178" s="3">
        <v>69238.749175000004</v>
      </c>
      <c r="F178" s="3">
        <v>1730.018333</v>
      </c>
      <c r="G178" s="1">
        <v>886.10833300000002</v>
      </c>
      <c r="H178" s="3">
        <v>40021.974241999997</v>
      </c>
      <c r="I178" s="3">
        <v>120938.4</v>
      </c>
    </row>
    <row r="179" spans="1:9" ht="15.75" customHeight="1" x14ac:dyDescent="0.25">
      <c r="A179" s="1">
        <v>2027</v>
      </c>
      <c r="B179" s="1">
        <v>10</v>
      </c>
      <c r="C179" s="3">
        <v>93506.85</v>
      </c>
      <c r="D179" s="1">
        <v>1.748896</v>
      </c>
      <c r="E179" s="3">
        <v>69338.872573000001</v>
      </c>
      <c r="F179" s="3">
        <v>1731.211667</v>
      </c>
      <c r="G179" s="1">
        <v>886.95596699999999</v>
      </c>
      <c r="H179" s="3">
        <v>40052.221173999998</v>
      </c>
      <c r="I179" s="3">
        <v>121266.5</v>
      </c>
    </row>
    <row r="180" spans="1:9" ht="15.75" customHeight="1" x14ac:dyDescent="0.25">
      <c r="A180" s="1">
        <v>2027</v>
      </c>
      <c r="B180" s="1">
        <v>11</v>
      </c>
      <c r="C180" s="3">
        <v>93686.57</v>
      </c>
      <c r="D180" s="1">
        <v>1.7511060000000001</v>
      </c>
      <c r="E180" s="3">
        <v>69438.743285999997</v>
      </c>
      <c r="F180" s="3">
        <v>1732.405</v>
      </c>
      <c r="G180" s="1">
        <v>887.80359999999996</v>
      </c>
      <c r="H180" s="3">
        <v>40082.280578999998</v>
      </c>
      <c r="I180" s="3">
        <v>121594.6</v>
      </c>
    </row>
    <row r="181" spans="1:9" ht="15.75" customHeight="1" x14ac:dyDescent="0.25">
      <c r="A181" s="1">
        <v>2027</v>
      </c>
      <c r="B181" s="1">
        <v>12</v>
      </c>
      <c r="C181" s="3">
        <v>93867.386666999999</v>
      </c>
      <c r="D181" s="1">
        <v>1.7531460000000001</v>
      </c>
      <c r="E181" s="3">
        <v>69551.113551000002</v>
      </c>
      <c r="F181" s="3">
        <v>1733.607</v>
      </c>
      <c r="G181" s="1">
        <v>888.67493300000001</v>
      </c>
      <c r="H181" s="3">
        <v>40119.308212000004</v>
      </c>
      <c r="I181" s="3">
        <v>121933.233333</v>
      </c>
    </row>
    <row r="182" spans="1:9" ht="15.75" customHeight="1" x14ac:dyDescent="0.25">
      <c r="A182" s="1">
        <v>2028</v>
      </c>
      <c r="B182" s="1">
        <v>1</v>
      </c>
      <c r="C182" s="3">
        <v>94048.203332999998</v>
      </c>
      <c r="D182" s="1">
        <v>1.755185</v>
      </c>
      <c r="E182" s="3">
        <v>69663.222649000003</v>
      </c>
      <c r="F182" s="3">
        <v>1734.809</v>
      </c>
      <c r="G182" s="1">
        <v>889.54626699999994</v>
      </c>
      <c r="H182" s="3">
        <v>40156.133989000002</v>
      </c>
      <c r="I182" s="3">
        <v>122271.86666699999</v>
      </c>
    </row>
    <row r="183" spans="1:9" ht="15.75" customHeight="1" x14ac:dyDescent="0.25">
      <c r="A183" s="1">
        <v>2028</v>
      </c>
      <c r="B183" s="1">
        <v>2</v>
      </c>
      <c r="C183" s="3">
        <v>94229.02</v>
      </c>
      <c r="D183" s="1">
        <v>1.757225</v>
      </c>
      <c r="E183" s="3">
        <v>69775.071490999995</v>
      </c>
      <c r="F183" s="3">
        <v>1736.011</v>
      </c>
      <c r="G183" s="1">
        <v>890.41759999999999</v>
      </c>
      <c r="H183" s="3">
        <v>40192.758854</v>
      </c>
      <c r="I183" s="3">
        <v>122610.5</v>
      </c>
    </row>
    <row r="184" spans="1:9" ht="15.75" customHeight="1" x14ac:dyDescent="0.25">
      <c r="A184" s="1">
        <v>2028</v>
      </c>
      <c r="B184" s="1">
        <v>3</v>
      </c>
      <c r="C184" s="3">
        <v>94411.136666999999</v>
      </c>
      <c r="D184" s="1">
        <v>1.7613220000000001</v>
      </c>
      <c r="E184" s="3">
        <v>69807.672837000006</v>
      </c>
      <c r="F184" s="3">
        <v>1737.2263330000001</v>
      </c>
      <c r="G184" s="1">
        <v>891.31276700000001</v>
      </c>
      <c r="H184" s="3">
        <v>40183.407018999998</v>
      </c>
      <c r="I184" s="3">
        <v>122953.766667</v>
      </c>
    </row>
    <row r="185" spans="1:9" ht="15.75" customHeight="1" x14ac:dyDescent="0.25">
      <c r="A185" s="1">
        <v>2028</v>
      </c>
      <c r="B185" s="1">
        <v>4</v>
      </c>
      <c r="C185" s="3">
        <v>94593.253333000001</v>
      </c>
      <c r="D185" s="1">
        <v>1.7654179999999999</v>
      </c>
      <c r="E185" s="3">
        <v>69840.122879000002</v>
      </c>
      <c r="F185" s="3">
        <v>1738.4416670000001</v>
      </c>
      <c r="G185" s="1">
        <v>892.20793300000003</v>
      </c>
      <c r="H185" s="3">
        <v>40173.981226000004</v>
      </c>
      <c r="I185" s="3">
        <v>123297.033333</v>
      </c>
    </row>
    <row r="186" spans="1:9" ht="15.75" customHeight="1" x14ac:dyDescent="0.25">
      <c r="A186" s="1">
        <v>2028</v>
      </c>
      <c r="B186" s="1">
        <v>5</v>
      </c>
      <c r="C186" s="3">
        <v>94775.37</v>
      </c>
      <c r="D186" s="1">
        <v>1.7695149999999999</v>
      </c>
      <c r="E186" s="3">
        <v>69872.422669000007</v>
      </c>
      <c r="F186" s="3">
        <v>1739.6569999999999</v>
      </c>
      <c r="G186" s="1">
        <v>893.10310000000004</v>
      </c>
      <c r="H186" s="3">
        <v>40164.482234000003</v>
      </c>
      <c r="I186" s="3">
        <v>123640.3</v>
      </c>
    </row>
    <row r="187" spans="1:9" ht="15.75" customHeight="1" x14ac:dyDescent="0.25">
      <c r="A187" s="1">
        <v>2028</v>
      </c>
      <c r="B187" s="1">
        <v>6</v>
      </c>
      <c r="C187" s="3">
        <v>94958.673332999999</v>
      </c>
      <c r="D187" s="1">
        <v>1.7728029999999999</v>
      </c>
      <c r="E187" s="3">
        <v>69935.307709000001</v>
      </c>
      <c r="F187" s="3">
        <v>1740.8889999999999</v>
      </c>
      <c r="G187" s="1">
        <v>894.02226700000006</v>
      </c>
      <c r="H187" s="3">
        <v>40172.180827999997</v>
      </c>
      <c r="I187" s="3">
        <v>123981.5</v>
      </c>
    </row>
    <row r="188" spans="1:9" ht="15.75" customHeight="1" x14ac:dyDescent="0.25">
      <c r="A188" s="1">
        <v>2028</v>
      </c>
      <c r="B188" s="1">
        <v>7</v>
      </c>
      <c r="C188" s="3">
        <v>95141.976666999995</v>
      </c>
      <c r="D188" s="1">
        <v>1.7760899999999999</v>
      </c>
      <c r="E188" s="3">
        <v>69997.959938999993</v>
      </c>
      <c r="F188" s="3">
        <v>1742.1210000000001</v>
      </c>
      <c r="G188" s="1">
        <v>894.94143299999996</v>
      </c>
      <c r="H188" s="3">
        <v>40179.734897000002</v>
      </c>
      <c r="I188" s="3">
        <v>124322.7</v>
      </c>
    </row>
    <row r="189" spans="1:9" ht="15.75" customHeight="1" x14ac:dyDescent="0.25">
      <c r="A189" s="1">
        <v>2028</v>
      </c>
      <c r="B189" s="1">
        <v>8</v>
      </c>
      <c r="C189" s="3">
        <v>95325.28</v>
      </c>
      <c r="D189" s="1">
        <v>1.7793779999999999</v>
      </c>
      <c r="E189" s="3">
        <v>70060.380650000006</v>
      </c>
      <c r="F189" s="3">
        <v>1743.3530000000001</v>
      </c>
      <c r="G189" s="1">
        <v>895.86059999999998</v>
      </c>
      <c r="H189" s="3">
        <v>40187.145489000002</v>
      </c>
      <c r="I189" s="3">
        <v>124663.9</v>
      </c>
    </row>
    <row r="190" spans="1:9" ht="15.75" customHeight="1" x14ac:dyDescent="0.25">
      <c r="A190" s="1">
        <v>2028</v>
      </c>
      <c r="B190" s="1">
        <v>9</v>
      </c>
      <c r="C190" s="3">
        <v>95509.773333000005</v>
      </c>
      <c r="D190" s="1">
        <v>1.7815989999999999</v>
      </c>
      <c r="E190" s="3">
        <v>70164.773361</v>
      </c>
      <c r="F190" s="3">
        <v>1744.6063329999999</v>
      </c>
      <c r="G190" s="1">
        <v>896.804033</v>
      </c>
      <c r="H190" s="3">
        <v>40218.112258000001</v>
      </c>
      <c r="I190" s="3">
        <v>125005.466667</v>
      </c>
    </row>
    <row r="191" spans="1:9" ht="15.75" customHeight="1" x14ac:dyDescent="0.25">
      <c r="A191" s="1">
        <v>2028</v>
      </c>
      <c r="B191" s="1">
        <v>10</v>
      </c>
      <c r="C191" s="3">
        <v>95694.266667000004</v>
      </c>
      <c r="D191" s="1">
        <v>1.783819</v>
      </c>
      <c r="E191" s="3">
        <v>70268.906155999997</v>
      </c>
      <c r="F191" s="3">
        <v>1745.8596669999999</v>
      </c>
      <c r="G191" s="1">
        <v>897.74746700000003</v>
      </c>
      <c r="H191" s="3">
        <v>40248.885691000003</v>
      </c>
      <c r="I191" s="3">
        <v>125347.033333</v>
      </c>
    </row>
    <row r="192" spans="1:9" ht="15.75" customHeight="1" x14ac:dyDescent="0.25">
      <c r="A192" s="1">
        <v>2028</v>
      </c>
      <c r="B192" s="1">
        <v>11</v>
      </c>
      <c r="C192" s="3">
        <v>95878.76</v>
      </c>
      <c r="D192" s="1">
        <v>1.7860400000000001</v>
      </c>
      <c r="E192" s="3">
        <v>70372.780004999993</v>
      </c>
      <c r="F192" s="3">
        <v>1747.1130000000001</v>
      </c>
      <c r="G192" s="1">
        <v>898.69090000000006</v>
      </c>
      <c r="H192" s="3">
        <v>40279.466757000002</v>
      </c>
      <c r="I192" s="3">
        <v>125688.6</v>
      </c>
    </row>
    <row r="193" spans="1:9" ht="15.75" customHeight="1" x14ac:dyDescent="0.25">
      <c r="A193" s="1">
        <v>2028</v>
      </c>
      <c r="B193" s="1">
        <v>12</v>
      </c>
      <c r="C193" s="3">
        <v>96064.324542999995</v>
      </c>
      <c r="D193" s="1">
        <v>1.7882690000000001</v>
      </c>
      <c r="E193" s="3">
        <v>70477.638202999995</v>
      </c>
      <c r="F193" s="3">
        <v>1748.3690360000001</v>
      </c>
      <c r="G193" s="1">
        <v>899.63731399999995</v>
      </c>
      <c r="H193" s="3">
        <v>40310.504666000001</v>
      </c>
      <c r="I193" s="3">
        <v>126032.974243</v>
      </c>
    </row>
    <row r="194" spans="1:9" ht="15.75" customHeight="1" x14ac:dyDescent="0.25">
      <c r="A194" s="1">
        <v>2029</v>
      </c>
      <c r="B194" s="1">
        <v>1</v>
      </c>
      <c r="C194" s="3">
        <v>96249.889085999996</v>
      </c>
      <c r="D194" s="1">
        <v>1.7904979999999999</v>
      </c>
      <c r="E194" s="3">
        <v>70582.235327000002</v>
      </c>
      <c r="F194" s="3">
        <v>1749.6250729999999</v>
      </c>
      <c r="G194" s="1">
        <v>900.58372799999995</v>
      </c>
      <c r="H194" s="3">
        <v>40341.348793999998</v>
      </c>
      <c r="I194" s="3">
        <v>126377.34848499999</v>
      </c>
    </row>
    <row r="195" spans="1:9" ht="15.75" customHeight="1" x14ac:dyDescent="0.25">
      <c r="A195" s="1">
        <v>2029</v>
      </c>
      <c r="B195" s="1">
        <v>2</v>
      </c>
      <c r="C195" s="3">
        <v>96435.453628999996</v>
      </c>
      <c r="D195" s="1">
        <v>1.792727</v>
      </c>
      <c r="E195" s="3">
        <v>70686.572348999995</v>
      </c>
      <c r="F195" s="3">
        <v>1750.8811089999999</v>
      </c>
      <c r="G195" s="1">
        <v>901.53014199999996</v>
      </c>
      <c r="H195" s="3">
        <v>40372.000114000002</v>
      </c>
      <c r="I195" s="3">
        <v>126721.72272799999</v>
      </c>
    </row>
    <row r="196" spans="1:9" ht="15.75" customHeight="1" x14ac:dyDescent="0.25">
      <c r="A196" s="1">
        <v>2029</v>
      </c>
      <c r="B196" s="1">
        <v>3</v>
      </c>
      <c r="C196" s="3">
        <v>96622.095602000001</v>
      </c>
      <c r="D196" s="1">
        <v>1.794964</v>
      </c>
      <c r="E196" s="3">
        <v>70791.898109999995</v>
      </c>
      <c r="F196" s="3">
        <v>1752.1398549999999</v>
      </c>
      <c r="G196" s="1">
        <v>902.47954600000003</v>
      </c>
      <c r="H196" s="3">
        <v>40403.109325999998</v>
      </c>
      <c r="I196" s="3">
        <v>127068.927624</v>
      </c>
    </row>
    <row r="197" spans="1:9" ht="15.75" customHeight="1" x14ac:dyDescent="0.25">
      <c r="A197" s="1">
        <v>2029</v>
      </c>
      <c r="B197" s="1">
        <v>4</v>
      </c>
      <c r="C197" s="3">
        <v>96808.737573999999</v>
      </c>
      <c r="D197" s="1">
        <v>1.797202</v>
      </c>
      <c r="E197" s="3">
        <v>70896.961632999999</v>
      </c>
      <c r="F197" s="3">
        <v>1753.3986</v>
      </c>
      <c r="G197" s="1">
        <v>903.42894999999999</v>
      </c>
      <c r="H197" s="3">
        <v>40434.024311000001</v>
      </c>
      <c r="I197" s="3">
        <v>127416.13252</v>
      </c>
    </row>
    <row r="198" spans="1:9" ht="15.75" customHeight="1" x14ac:dyDescent="0.25">
      <c r="A198" s="1">
        <v>2029</v>
      </c>
      <c r="B198" s="1">
        <v>5</v>
      </c>
      <c r="C198" s="3">
        <v>96995.379547000004</v>
      </c>
      <c r="D198" s="1">
        <v>1.799439</v>
      </c>
      <c r="E198" s="3">
        <v>71001.763894000003</v>
      </c>
      <c r="F198" s="3">
        <v>1754.657346</v>
      </c>
      <c r="G198" s="1">
        <v>904.37835399999994</v>
      </c>
      <c r="H198" s="3">
        <v>40464.746046</v>
      </c>
      <c r="I198" s="3">
        <v>127763.33741599999</v>
      </c>
    </row>
    <row r="199" spans="1:9" ht="15.75" customHeight="1" x14ac:dyDescent="0.25">
      <c r="A199" s="1">
        <v>2029</v>
      </c>
      <c r="B199" s="1">
        <v>6</v>
      </c>
      <c r="C199" s="3">
        <v>97183.105205</v>
      </c>
      <c r="D199" s="1">
        <v>1.801685</v>
      </c>
      <c r="E199" s="3">
        <v>71107.559303000002</v>
      </c>
      <c r="F199" s="3">
        <v>1755.9188059999999</v>
      </c>
      <c r="G199" s="1">
        <v>905.33075699999995</v>
      </c>
      <c r="H199" s="3">
        <v>40495.926723999997</v>
      </c>
      <c r="I199" s="3">
        <v>128113.396232</v>
      </c>
    </row>
    <row r="200" spans="1:9" ht="15.75" customHeight="1" x14ac:dyDescent="0.25">
      <c r="A200" s="1">
        <v>2029</v>
      </c>
      <c r="B200" s="1">
        <v>7</v>
      </c>
      <c r="C200" s="3">
        <v>97370.830862000003</v>
      </c>
      <c r="D200" s="1">
        <v>1.80393</v>
      </c>
      <c r="E200" s="3">
        <v>71213.091304000001</v>
      </c>
      <c r="F200" s="3">
        <v>1757.1802660000001</v>
      </c>
      <c r="G200" s="1">
        <v>906.28315999999995</v>
      </c>
      <c r="H200" s="3">
        <v>40526.912729999996</v>
      </c>
      <c r="I200" s="3">
        <v>128463.455048</v>
      </c>
    </row>
    <row r="201" spans="1:9" ht="15.75" customHeight="1" x14ac:dyDescent="0.25">
      <c r="A201" s="1">
        <v>2029</v>
      </c>
      <c r="B201" s="1">
        <v>8</v>
      </c>
      <c r="C201" s="3">
        <v>97558.556519999998</v>
      </c>
      <c r="D201" s="1">
        <v>1.806176</v>
      </c>
      <c r="E201" s="3">
        <v>71318.360879</v>
      </c>
      <c r="F201" s="3">
        <v>1758.4417269999999</v>
      </c>
      <c r="G201" s="1">
        <v>907.23556399999995</v>
      </c>
      <c r="H201" s="3">
        <v>40557.705041000001</v>
      </c>
      <c r="I201" s="3">
        <v>128813.513865</v>
      </c>
    </row>
    <row r="202" spans="1:9" ht="15.75" customHeight="1" x14ac:dyDescent="0.25">
      <c r="A202" s="1">
        <v>2029</v>
      </c>
      <c r="B202" s="1">
        <v>9</v>
      </c>
      <c r="C202" s="3">
        <v>97747.372155000005</v>
      </c>
      <c r="D202" s="1">
        <v>1.80843</v>
      </c>
      <c r="E202" s="3">
        <v>71424.628029</v>
      </c>
      <c r="F202" s="3">
        <v>1759.7059079999999</v>
      </c>
      <c r="G202" s="1">
        <v>908.19097599999998</v>
      </c>
      <c r="H202" s="3">
        <v>40588.957349999997</v>
      </c>
      <c r="I202" s="3">
        <v>129166.45006</v>
      </c>
    </row>
    <row r="203" spans="1:9" ht="15.75" customHeight="1" x14ac:dyDescent="0.25">
      <c r="A203" s="1">
        <v>2029</v>
      </c>
      <c r="B203" s="1">
        <v>10</v>
      </c>
      <c r="C203" s="3">
        <v>97936.187789999996</v>
      </c>
      <c r="D203" s="1">
        <v>1.810684</v>
      </c>
      <c r="E203" s="3">
        <v>71530.630596999996</v>
      </c>
      <c r="F203" s="3">
        <v>1760.970088</v>
      </c>
      <c r="G203" s="1">
        <v>909.146389</v>
      </c>
      <c r="H203" s="3">
        <v>40620.014539999996</v>
      </c>
      <c r="I203" s="3">
        <v>129519.386255</v>
      </c>
    </row>
    <row r="204" spans="1:9" ht="15.75" customHeight="1" x14ac:dyDescent="0.25">
      <c r="A204" s="1">
        <v>2029</v>
      </c>
      <c r="B204" s="1">
        <v>11</v>
      </c>
      <c r="C204" s="3">
        <v>98125.003425999996</v>
      </c>
      <c r="D204" s="1">
        <v>1.8129379999999999</v>
      </c>
      <c r="E204" s="3">
        <v>71636.369569999995</v>
      </c>
      <c r="F204" s="3">
        <v>1762.234269</v>
      </c>
      <c r="G204" s="1">
        <v>910.10180100000002</v>
      </c>
      <c r="H204" s="3">
        <v>40650.877589999996</v>
      </c>
      <c r="I204" s="3">
        <v>129872.322451</v>
      </c>
    </row>
    <row r="205" spans="1:9" ht="15.75" customHeight="1" x14ac:dyDescent="0.25">
      <c r="A205" s="1">
        <v>2029</v>
      </c>
      <c r="B205" s="1">
        <v>12</v>
      </c>
      <c r="C205" s="3">
        <v>98314.915366999994</v>
      </c>
      <c r="D205" s="1">
        <v>1.8152010000000001</v>
      </c>
      <c r="E205" s="3">
        <v>71743.110566000003</v>
      </c>
      <c r="F205" s="3">
        <v>1763.5011770000001</v>
      </c>
      <c r="G205" s="1">
        <v>911.06023200000004</v>
      </c>
      <c r="H205" s="3">
        <v>40682.201694000003</v>
      </c>
      <c r="I205" s="3">
        <v>130228.159676</v>
      </c>
    </row>
    <row r="206" spans="1:9" ht="15.75" customHeight="1" x14ac:dyDescent="0.25">
      <c r="A206" s="1">
        <v>2030</v>
      </c>
      <c r="B206" s="1">
        <v>1</v>
      </c>
      <c r="C206" s="3">
        <v>98504.827308000007</v>
      </c>
      <c r="D206" s="1">
        <v>1.8174630000000001</v>
      </c>
      <c r="E206" s="3">
        <v>71849.585800000001</v>
      </c>
      <c r="F206" s="3">
        <v>1764.768084</v>
      </c>
      <c r="G206" s="1">
        <v>912.01866199999995</v>
      </c>
      <c r="H206" s="3">
        <v>40713.330231</v>
      </c>
      <c r="I206" s="3">
        <v>130583.99690100001</v>
      </c>
    </row>
    <row r="207" spans="1:9" ht="15.75" customHeight="1" x14ac:dyDescent="0.25">
      <c r="A207" s="1">
        <v>2030</v>
      </c>
      <c r="B207" s="1">
        <v>2</v>
      </c>
      <c r="C207" s="3">
        <v>98694.739249000006</v>
      </c>
      <c r="D207" s="1">
        <v>1.819726</v>
      </c>
      <c r="E207" s="3">
        <v>71955.796262000003</v>
      </c>
      <c r="F207" s="3">
        <v>1766.0349920000001</v>
      </c>
      <c r="G207" s="1">
        <v>912.97709299999997</v>
      </c>
      <c r="H207" s="3">
        <v>40744.264181999999</v>
      </c>
      <c r="I207" s="3">
        <v>130939.834126</v>
      </c>
    </row>
    <row r="208" spans="1:9" ht="15.75" customHeight="1" x14ac:dyDescent="0.25">
      <c r="A208" s="1">
        <v>2030</v>
      </c>
      <c r="B208" s="1">
        <v>3</v>
      </c>
      <c r="C208" s="3">
        <v>98885.753861999998</v>
      </c>
      <c r="D208" s="1">
        <v>1.8219970000000001</v>
      </c>
      <c r="E208" s="3">
        <v>72063.013216000007</v>
      </c>
      <c r="F208" s="3">
        <v>1767.3046320000001</v>
      </c>
      <c r="G208" s="1">
        <v>913.93855199999996</v>
      </c>
      <c r="H208" s="3">
        <v>40775.660247</v>
      </c>
      <c r="I208" s="3">
        <v>131298.596227</v>
      </c>
    </row>
    <row r="209" spans="1:9" ht="15.75" customHeight="1" x14ac:dyDescent="0.25">
      <c r="A209" s="1">
        <v>2030</v>
      </c>
      <c r="B209" s="1">
        <v>4</v>
      </c>
      <c r="C209" s="3">
        <v>99076.768473999997</v>
      </c>
      <c r="D209" s="1">
        <v>1.824268</v>
      </c>
      <c r="E209" s="3">
        <v>72169.963222999999</v>
      </c>
      <c r="F209" s="3">
        <v>1768.5742720000001</v>
      </c>
      <c r="G209" s="1">
        <v>914.90001099999995</v>
      </c>
      <c r="H209" s="3">
        <v>40806.860294999999</v>
      </c>
      <c r="I209" s="3">
        <v>131657.358328</v>
      </c>
    </row>
    <row r="210" spans="1:9" ht="15.75" customHeight="1" x14ac:dyDescent="0.25">
      <c r="A210" s="1">
        <v>2030</v>
      </c>
      <c r="B210" s="1">
        <v>5</v>
      </c>
      <c r="C210" s="3">
        <v>99267.783087000003</v>
      </c>
      <c r="D210" s="1">
        <v>1.8265389999999999</v>
      </c>
      <c r="E210" s="3">
        <v>72276.647278000004</v>
      </c>
      <c r="F210" s="3">
        <v>1769.843912</v>
      </c>
      <c r="G210" s="1">
        <v>915.86146900000006</v>
      </c>
      <c r="H210" s="3">
        <v>40837.865310000001</v>
      </c>
      <c r="I210" s="3">
        <v>132016.120429</v>
      </c>
    </row>
    <row r="211" spans="1:9" ht="15.75" customHeight="1" x14ac:dyDescent="0.25">
      <c r="A211" s="1">
        <v>2030</v>
      </c>
      <c r="B211" s="1">
        <v>6</v>
      </c>
      <c r="C211" s="3">
        <v>99459.906772999995</v>
      </c>
      <c r="D211" s="1">
        <v>1.828819</v>
      </c>
      <c r="E211" s="3">
        <v>72384.342313000001</v>
      </c>
      <c r="F211" s="3">
        <v>1771.1162899999999</v>
      </c>
      <c r="G211" s="1">
        <v>916.82596599999999</v>
      </c>
      <c r="H211" s="3">
        <v>40869.333501000001</v>
      </c>
      <c r="I211" s="3">
        <v>132377.83144800001</v>
      </c>
    </row>
    <row r="212" spans="1:9" ht="15.75" customHeight="1" x14ac:dyDescent="0.25">
      <c r="A212" s="1">
        <v>2030</v>
      </c>
      <c r="B212" s="1">
        <v>7</v>
      </c>
      <c r="C212" s="3">
        <v>99652.030459000001</v>
      </c>
      <c r="D212" s="1">
        <v>1.8310979999999999</v>
      </c>
      <c r="E212" s="3">
        <v>72491.769211000006</v>
      </c>
      <c r="F212" s="3">
        <v>1772.3886680000001</v>
      </c>
      <c r="G212" s="1">
        <v>917.79046200000005</v>
      </c>
      <c r="H212" s="3">
        <v>40900.605223999999</v>
      </c>
      <c r="I212" s="3">
        <v>132739.54246600001</v>
      </c>
    </row>
    <row r="213" spans="1:9" ht="15.75" customHeight="1" x14ac:dyDescent="0.25">
      <c r="A213" s="1">
        <v>2030</v>
      </c>
      <c r="B213" s="1">
        <v>8</v>
      </c>
      <c r="C213" s="3">
        <v>99844.154146000001</v>
      </c>
      <c r="D213" s="1">
        <v>1.833378</v>
      </c>
      <c r="E213" s="3">
        <v>72598.928969999994</v>
      </c>
      <c r="F213" s="3">
        <v>1773.6610459999999</v>
      </c>
      <c r="G213" s="1">
        <v>918.75495799999999</v>
      </c>
      <c r="H213" s="3">
        <v>40931.681466000002</v>
      </c>
      <c r="I213" s="3">
        <v>133101.25348399999</v>
      </c>
    </row>
    <row r="214" spans="1:9" ht="15.75" customHeight="1" x14ac:dyDescent="0.25">
      <c r="A214" s="1">
        <v>2030</v>
      </c>
      <c r="B214" s="1">
        <v>9</v>
      </c>
      <c r="C214" s="3">
        <v>100037.393345</v>
      </c>
      <c r="D214" s="1">
        <v>1.835666</v>
      </c>
      <c r="E214" s="3">
        <v>72707.104217999993</v>
      </c>
      <c r="F214" s="3">
        <v>1774.9361690000001</v>
      </c>
      <c r="G214" s="1">
        <v>919.72250199999996</v>
      </c>
      <c r="H214" s="3">
        <v>40963.221947999999</v>
      </c>
      <c r="I214" s="3">
        <v>133465.93765899999</v>
      </c>
    </row>
    <row r="215" spans="1:9" ht="15.75" customHeight="1" x14ac:dyDescent="0.25">
      <c r="A215" s="1">
        <v>2030</v>
      </c>
      <c r="B215" s="1">
        <v>10</v>
      </c>
      <c r="C215" s="3">
        <v>100230.632545</v>
      </c>
      <c r="D215" s="1">
        <v>1.8379540000000001</v>
      </c>
      <c r="E215" s="3">
        <v>72815.010131000003</v>
      </c>
      <c r="F215" s="3">
        <v>1776.2112910000001</v>
      </c>
      <c r="G215" s="1">
        <v>920.69004500000005</v>
      </c>
      <c r="H215" s="3">
        <v>40994.565512000001</v>
      </c>
      <c r="I215" s="3">
        <v>133830.62183300001</v>
      </c>
    </row>
    <row r="216" spans="1:9" ht="15.75" customHeight="1" x14ac:dyDescent="0.25">
      <c r="A216" s="1">
        <v>2030</v>
      </c>
      <c r="B216" s="1">
        <v>11</v>
      </c>
      <c r="C216" s="3">
        <v>100423.871745</v>
      </c>
      <c r="D216" s="1">
        <v>1.8402419999999999</v>
      </c>
      <c r="E216" s="3">
        <v>72922.647716000007</v>
      </c>
      <c r="F216" s="3">
        <v>1777.4864130000001</v>
      </c>
      <c r="G216" s="1">
        <v>921.65758900000003</v>
      </c>
      <c r="H216" s="3">
        <v>41025.713145000002</v>
      </c>
      <c r="I216" s="3">
        <v>134195.30600800001</v>
      </c>
    </row>
    <row r="217" spans="1:9" ht="15.75" customHeight="1" x14ac:dyDescent="0.25">
      <c r="A217" s="1">
        <v>2030</v>
      </c>
      <c r="B217" s="1">
        <v>12</v>
      </c>
      <c r="C217" s="3">
        <v>100618.232934</v>
      </c>
      <c r="D217" s="1">
        <v>1.842538</v>
      </c>
      <c r="E217" s="3">
        <v>73031.305317000006</v>
      </c>
      <c r="F217" s="3">
        <v>1778.7642860000001</v>
      </c>
      <c r="G217" s="1">
        <v>922.62818900000002</v>
      </c>
      <c r="H217" s="3">
        <v>41057.326084</v>
      </c>
      <c r="I217" s="3">
        <v>134562.987777</v>
      </c>
    </row>
    <row r="218" spans="1:9" ht="15.75" customHeight="1" x14ac:dyDescent="0.25"/>
    <row r="219" spans="1:9" ht="15.75" customHeight="1" x14ac:dyDescent="0.25"/>
    <row r="220" spans="1:9" ht="15.75" customHeight="1" x14ac:dyDescent="0.25"/>
    <row r="221" spans="1:9" ht="15.75" customHeight="1" x14ac:dyDescent="0.25"/>
    <row r="222" spans="1:9" ht="15.75" customHeight="1" x14ac:dyDescent="0.25"/>
    <row r="223" spans="1:9" ht="15.75" customHeight="1" x14ac:dyDescent="0.25"/>
    <row r="224" spans="1:9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E2EFD9"/>
  </sheetPr>
  <dimension ref="A1:K1000"/>
  <sheetViews>
    <sheetView tabSelected="1" workbookViewId="0"/>
  </sheetViews>
  <sheetFormatPr defaultColWidth="14.42578125" defaultRowHeight="15" customHeight="1" x14ac:dyDescent="0.25"/>
  <cols>
    <col min="1" max="26" width="8.7109375" customWidth="1"/>
  </cols>
  <sheetData>
    <row r="1" spans="1:11" x14ac:dyDescent="0.25">
      <c r="A1" s="1" t="s">
        <v>4</v>
      </c>
      <c r="B1" s="1" t="s">
        <v>5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  <c r="H1" s="1" t="s">
        <v>18</v>
      </c>
      <c r="I1" s="1" t="s">
        <v>19</v>
      </c>
      <c r="J1" s="1" t="s">
        <v>20</v>
      </c>
      <c r="K1" s="1" t="s">
        <v>21</v>
      </c>
    </row>
    <row r="2" spans="1:11" x14ac:dyDescent="0.25">
      <c r="A2" s="1">
        <v>2013</v>
      </c>
      <c r="B2" s="1">
        <v>1</v>
      </c>
      <c r="C2" s="1">
        <v>-8.5</v>
      </c>
      <c r="D2" s="1">
        <v>511.61</v>
      </c>
      <c r="E2" s="1">
        <v>573.61</v>
      </c>
      <c r="F2" s="1">
        <v>666.61</v>
      </c>
      <c r="G2" s="1">
        <v>821.61</v>
      </c>
      <c r="H2" s="1">
        <v>914.61</v>
      </c>
      <c r="I2" s="1">
        <v>0</v>
      </c>
      <c r="J2" s="1">
        <v>0</v>
      </c>
      <c r="K2" s="1">
        <v>0</v>
      </c>
    </row>
    <row r="3" spans="1:11" x14ac:dyDescent="0.25">
      <c r="A3" s="1">
        <v>2013</v>
      </c>
      <c r="B3" s="1">
        <v>2</v>
      </c>
      <c r="C3" s="1">
        <v>-7.51</v>
      </c>
      <c r="D3" s="1">
        <v>434.24</v>
      </c>
      <c r="E3" s="1">
        <v>490.24</v>
      </c>
      <c r="F3" s="1">
        <v>574.24</v>
      </c>
      <c r="G3" s="1">
        <v>714.24</v>
      </c>
      <c r="H3" s="1">
        <v>798.24</v>
      </c>
      <c r="I3" s="1">
        <v>0</v>
      </c>
      <c r="J3" s="1">
        <v>0</v>
      </c>
      <c r="K3" s="1">
        <v>0</v>
      </c>
    </row>
    <row r="4" spans="1:11" x14ac:dyDescent="0.25">
      <c r="A4" s="1">
        <v>2013</v>
      </c>
      <c r="B4" s="1">
        <v>3</v>
      </c>
      <c r="C4" s="1">
        <v>-1.41</v>
      </c>
      <c r="D4" s="1">
        <v>291.79000000000002</v>
      </c>
      <c r="E4" s="1">
        <v>353.79</v>
      </c>
      <c r="F4" s="1">
        <v>446.79</v>
      </c>
      <c r="G4" s="1">
        <v>601.79</v>
      </c>
      <c r="H4" s="1">
        <v>694.79</v>
      </c>
      <c r="I4" s="1">
        <v>0</v>
      </c>
      <c r="J4" s="1">
        <v>0</v>
      </c>
      <c r="K4" s="1">
        <v>0</v>
      </c>
    </row>
    <row r="5" spans="1:11" x14ac:dyDescent="0.25">
      <c r="A5" s="1">
        <v>2013</v>
      </c>
      <c r="B5" s="1">
        <v>4</v>
      </c>
      <c r="C5" s="1">
        <v>5.43</v>
      </c>
      <c r="D5" s="1">
        <v>109.5</v>
      </c>
      <c r="E5" s="1">
        <v>155.81</v>
      </c>
      <c r="F5" s="1">
        <v>232.6</v>
      </c>
      <c r="G5" s="1">
        <v>377.25</v>
      </c>
      <c r="H5" s="1">
        <v>467.25</v>
      </c>
      <c r="I5" s="1">
        <v>1.03</v>
      </c>
      <c r="J5" s="1">
        <v>0</v>
      </c>
      <c r="K5" s="1">
        <v>0</v>
      </c>
    </row>
    <row r="6" spans="1:11" x14ac:dyDescent="0.25">
      <c r="A6" s="1">
        <v>2013</v>
      </c>
      <c r="B6" s="1">
        <v>5</v>
      </c>
      <c r="C6" s="1">
        <v>14.89</v>
      </c>
      <c r="D6" s="1">
        <v>2.94</v>
      </c>
      <c r="E6" s="1">
        <v>11.7</v>
      </c>
      <c r="F6" s="1">
        <v>32.57</v>
      </c>
      <c r="G6" s="1">
        <v>114.61</v>
      </c>
      <c r="H6" s="1">
        <v>195.09</v>
      </c>
      <c r="I6" s="1">
        <v>55.82</v>
      </c>
      <c r="J6" s="1">
        <v>18.190000000000001</v>
      </c>
      <c r="K6" s="1">
        <v>5.67</v>
      </c>
    </row>
    <row r="7" spans="1:11" x14ac:dyDescent="0.25">
      <c r="A7" s="1">
        <v>2013</v>
      </c>
      <c r="B7" s="1">
        <v>6</v>
      </c>
      <c r="C7" s="1">
        <v>17.350000000000001</v>
      </c>
      <c r="D7" s="1">
        <v>0</v>
      </c>
      <c r="E7" s="1">
        <v>0</v>
      </c>
      <c r="F7" s="1">
        <v>2.71</v>
      </c>
      <c r="G7" s="1">
        <v>55.21</v>
      </c>
      <c r="H7" s="1">
        <v>118.46</v>
      </c>
      <c r="I7" s="1">
        <v>86.87</v>
      </c>
      <c r="J7" s="1">
        <v>35.619999999999997</v>
      </c>
      <c r="K7" s="1">
        <v>8.8699999999999992</v>
      </c>
    </row>
    <row r="8" spans="1:11" x14ac:dyDescent="0.25">
      <c r="A8" s="1">
        <v>2013</v>
      </c>
      <c r="B8" s="1">
        <v>7</v>
      </c>
      <c r="C8" s="1">
        <v>21.33</v>
      </c>
      <c r="D8" s="1">
        <v>0</v>
      </c>
      <c r="E8" s="1">
        <v>0</v>
      </c>
      <c r="F8" s="1">
        <v>0</v>
      </c>
      <c r="G8" s="1">
        <v>7.02</v>
      </c>
      <c r="H8" s="1">
        <v>36.97</v>
      </c>
      <c r="I8" s="1">
        <v>196.13</v>
      </c>
      <c r="J8" s="1">
        <v>110.14</v>
      </c>
      <c r="K8" s="1">
        <v>47.1</v>
      </c>
    </row>
    <row r="9" spans="1:11" x14ac:dyDescent="0.25">
      <c r="A9" s="1">
        <v>2013</v>
      </c>
      <c r="B9" s="1">
        <v>8</v>
      </c>
      <c r="C9" s="1">
        <v>19.39</v>
      </c>
      <c r="D9" s="1">
        <v>0</v>
      </c>
      <c r="E9" s="1">
        <v>0</v>
      </c>
      <c r="F9" s="1">
        <v>0</v>
      </c>
      <c r="G9" s="1">
        <v>9.8800000000000008</v>
      </c>
      <c r="H9" s="1">
        <v>60</v>
      </c>
      <c r="I9" s="1">
        <v>136.13</v>
      </c>
      <c r="J9" s="1">
        <v>53</v>
      </c>
      <c r="K9" s="1">
        <v>10.119999999999999</v>
      </c>
    </row>
    <row r="10" spans="1:11" x14ac:dyDescent="0.25">
      <c r="A10" s="1">
        <v>2013</v>
      </c>
      <c r="B10" s="1">
        <v>9</v>
      </c>
      <c r="C10" s="1">
        <v>14.17</v>
      </c>
      <c r="D10" s="1">
        <v>0.3</v>
      </c>
      <c r="E10" s="1">
        <v>3.15</v>
      </c>
      <c r="F10" s="1">
        <v>24.14</v>
      </c>
      <c r="G10" s="1">
        <v>124.75</v>
      </c>
      <c r="H10" s="1">
        <v>206.16</v>
      </c>
      <c r="I10" s="1">
        <v>31.46</v>
      </c>
      <c r="J10" s="1">
        <v>9.74</v>
      </c>
      <c r="K10" s="1">
        <v>1.1399999999999999</v>
      </c>
    </row>
    <row r="11" spans="1:11" x14ac:dyDescent="0.25">
      <c r="A11" s="1">
        <v>2013</v>
      </c>
      <c r="B11" s="1">
        <v>10</v>
      </c>
      <c r="C11" s="1">
        <v>9.4</v>
      </c>
      <c r="D11" s="1">
        <v>46.75</v>
      </c>
      <c r="E11" s="1">
        <v>74.11</v>
      </c>
      <c r="F11" s="1">
        <v>130.55000000000001</v>
      </c>
      <c r="G11" s="1">
        <v>267.08</v>
      </c>
      <c r="H11" s="1">
        <v>359.73</v>
      </c>
      <c r="I11" s="1">
        <v>6.4</v>
      </c>
      <c r="J11" s="1">
        <v>0.35</v>
      </c>
      <c r="K11" s="1">
        <v>0</v>
      </c>
    </row>
    <row r="12" spans="1:11" x14ac:dyDescent="0.25">
      <c r="A12" s="1">
        <v>2013</v>
      </c>
      <c r="B12" s="1">
        <v>11</v>
      </c>
      <c r="C12" s="1">
        <v>-0.15</v>
      </c>
      <c r="D12" s="1">
        <v>252.9</v>
      </c>
      <c r="E12" s="1">
        <v>308.45999999999998</v>
      </c>
      <c r="F12" s="1">
        <v>394.86</v>
      </c>
      <c r="G12" s="1">
        <v>544.55999999999995</v>
      </c>
      <c r="H12" s="1">
        <v>634.55999999999995</v>
      </c>
      <c r="I12" s="1">
        <v>0</v>
      </c>
      <c r="J12" s="1">
        <v>0</v>
      </c>
      <c r="K12" s="1">
        <v>0</v>
      </c>
    </row>
    <row r="13" spans="1:11" x14ac:dyDescent="0.25">
      <c r="A13" s="1">
        <v>2013</v>
      </c>
      <c r="B13" s="1">
        <v>12</v>
      </c>
      <c r="C13" s="1">
        <v>-9.1199999999999992</v>
      </c>
      <c r="D13" s="1">
        <v>530.76</v>
      </c>
      <c r="E13" s="1">
        <v>592.76</v>
      </c>
      <c r="F13" s="1">
        <v>685.76</v>
      </c>
      <c r="G13" s="1">
        <v>840.76</v>
      </c>
      <c r="H13" s="1">
        <v>933.76</v>
      </c>
      <c r="I13" s="1">
        <v>0</v>
      </c>
      <c r="J13" s="1">
        <v>0</v>
      </c>
      <c r="K13" s="1">
        <v>0</v>
      </c>
    </row>
    <row r="14" spans="1:11" x14ac:dyDescent="0.25">
      <c r="A14" s="1">
        <v>2014</v>
      </c>
      <c r="B14" s="1">
        <v>1</v>
      </c>
      <c r="C14" s="1">
        <v>-11.04</v>
      </c>
      <c r="D14" s="1">
        <v>590.37</v>
      </c>
      <c r="E14" s="1">
        <v>652.37</v>
      </c>
      <c r="F14" s="1">
        <v>745.37</v>
      </c>
      <c r="G14" s="1">
        <v>900.37</v>
      </c>
      <c r="H14" s="1">
        <v>993.37</v>
      </c>
      <c r="I14" s="1">
        <v>0</v>
      </c>
      <c r="J14" s="1">
        <v>0</v>
      </c>
      <c r="K14" s="1">
        <v>0</v>
      </c>
    </row>
    <row r="15" spans="1:11" x14ac:dyDescent="0.25">
      <c r="A15" s="1">
        <v>2014</v>
      </c>
      <c r="B15" s="1">
        <v>2</v>
      </c>
      <c r="C15" s="1">
        <v>-9.6</v>
      </c>
      <c r="D15" s="1">
        <v>492.85</v>
      </c>
      <c r="E15" s="1">
        <v>548.85</v>
      </c>
      <c r="F15" s="1">
        <v>632.85</v>
      </c>
      <c r="G15" s="1">
        <v>772.85</v>
      </c>
      <c r="H15" s="1">
        <v>856.85</v>
      </c>
      <c r="I15" s="1">
        <v>0</v>
      </c>
      <c r="J15" s="1">
        <v>0</v>
      </c>
      <c r="K15" s="1">
        <v>0</v>
      </c>
    </row>
    <row r="16" spans="1:11" x14ac:dyDescent="0.25">
      <c r="A16" s="1">
        <v>2014</v>
      </c>
      <c r="B16" s="1">
        <v>3</v>
      </c>
      <c r="C16" s="1">
        <v>-6.41</v>
      </c>
      <c r="D16" s="1">
        <v>446.78</v>
      </c>
      <c r="E16" s="1">
        <v>508.78</v>
      </c>
      <c r="F16" s="1">
        <v>601.78</v>
      </c>
      <c r="G16" s="1">
        <v>756.78</v>
      </c>
      <c r="H16" s="1">
        <v>849.78</v>
      </c>
      <c r="I16" s="1">
        <v>0</v>
      </c>
      <c r="J16" s="1">
        <v>0</v>
      </c>
      <c r="K16" s="1">
        <v>0</v>
      </c>
    </row>
    <row r="17" spans="1:11" x14ac:dyDescent="0.25">
      <c r="A17" s="1">
        <v>2014</v>
      </c>
      <c r="B17" s="1">
        <v>4</v>
      </c>
      <c r="C17" s="1">
        <v>5.18</v>
      </c>
      <c r="D17" s="1">
        <v>98.75</v>
      </c>
      <c r="E17" s="1">
        <v>149.37</v>
      </c>
      <c r="F17" s="1">
        <v>234.75</v>
      </c>
      <c r="G17" s="1">
        <v>384.75</v>
      </c>
      <c r="H17" s="1">
        <v>474.75</v>
      </c>
      <c r="I17" s="1">
        <v>0</v>
      </c>
      <c r="J17" s="1">
        <v>0</v>
      </c>
      <c r="K17" s="1">
        <v>0</v>
      </c>
    </row>
    <row r="18" spans="1:11" x14ac:dyDescent="0.25">
      <c r="A18" s="1">
        <v>2014</v>
      </c>
      <c r="B18" s="1">
        <v>5</v>
      </c>
      <c r="C18" s="1">
        <v>14.29</v>
      </c>
      <c r="D18" s="1">
        <v>0</v>
      </c>
      <c r="E18" s="1">
        <v>4.6500000000000004</v>
      </c>
      <c r="F18" s="1">
        <v>31.01</v>
      </c>
      <c r="G18" s="1">
        <v>123.85</v>
      </c>
      <c r="H18" s="1">
        <v>209.8</v>
      </c>
      <c r="I18" s="1">
        <v>36.340000000000003</v>
      </c>
      <c r="J18" s="1">
        <v>8.9499999999999993</v>
      </c>
      <c r="K18" s="1">
        <v>1.9</v>
      </c>
    </row>
    <row r="19" spans="1:11" x14ac:dyDescent="0.25">
      <c r="A19" s="1">
        <v>2014</v>
      </c>
      <c r="B19" s="1">
        <v>6</v>
      </c>
      <c r="C19" s="1">
        <v>19.559999999999999</v>
      </c>
      <c r="D19" s="1">
        <v>0</v>
      </c>
      <c r="E19" s="1">
        <v>0</v>
      </c>
      <c r="F19" s="1">
        <v>0</v>
      </c>
      <c r="G19" s="1">
        <v>16.61</v>
      </c>
      <c r="H19" s="1">
        <v>59.22</v>
      </c>
      <c r="I19" s="1">
        <v>138.01</v>
      </c>
      <c r="J19" s="1">
        <v>63.45</v>
      </c>
      <c r="K19" s="1">
        <v>16.059999999999999</v>
      </c>
    </row>
    <row r="20" spans="1:11" x14ac:dyDescent="0.25">
      <c r="A20" s="1">
        <v>2014</v>
      </c>
      <c r="B20" s="1">
        <v>7</v>
      </c>
      <c r="C20" s="1">
        <v>19.77</v>
      </c>
      <c r="D20" s="1">
        <v>0</v>
      </c>
      <c r="E20" s="1">
        <v>0</v>
      </c>
      <c r="F20" s="1">
        <v>0</v>
      </c>
      <c r="G20" s="1">
        <v>8.66</v>
      </c>
      <c r="H20" s="1">
        <v>54.63</v>
      </c>
      <c r="I20" s="1">
        <v>147.85</v>
      </c>
      <c r="J20" s="1">
        <v>63.5</v>
      </c>
      <c r="K20" s="1">
        <v>16.48</v>
      </c>
    </row>
    <row r="21" spans="1:11" ht="15.75" customHeight="1" x14ac:dyDescent="0.25">
      <c r="A21" s="1">
        <v>2014</v>
      </c>
      <c r="B21" s="1">
        <v>8</v>
      </c>
      <c r="C21" s="1">
        <v>19.09</v>
      </c>
      <c r="D21" s="1">
        <v>0</v>
      </c>
      <c r="E21" s="1">
        <v>0</v>
      </c>
      <c r="F21" s="1">
        <v>0.27</v>
      </c>
      <c r="G21" s="1">
        <v>21.39</v>
      </c>
      <c r="H21" s="1">
        <v>65.569999999999993</v>
      </c>
      <c r="I21" s="1">
        <v>130.37</v>
      </c>
      <c r="J21" s="1">
        <v>55.1</v>
      </c>
      <c r="K21" s="1">
        <v>6.27</v>
      </c>
    </row>
    <row r="22" spans="1:11" ht="15.75" customHeight="1" x14ac:dyDescent="0.25">
      <c r="A22" s="1">
        <v>2014</v>
      </c>
      <c r="B22" s="1">
        <v>9</v>
      </c>
      <c r="C22" s="1">
        <v>15.05</v>
      </c>
      <c r="D22" s="1">
        <v>1.82</v>
      </c>
      <c r="E22" s="1">
        <v>11.33</v>
      </c>
      <c r="F22" s="1">
        <v>36.49</v>
      </c>
      <c r="G22" s="1">
        <v>108.51</v>
      </c>
      <c r="H22" s="1">
        <v>182.53</v>
      </c>
      <c r="I22" s="1">
        <v>61.38</v>
      </c>
      <c r="J22" s="1">
        <v>19.86</v>
      </c>
      <c r="K22" s="1">
        <v>3.89</v>
      </c>
    </row>
    <row r="23" spans="1:11" ht="15.75" customHeight="1" x14ac:dyDescent="0.25">
      <c r="A23" s="1">
        <v>2014</v>
      </c>
      <c r="B23" s="1">
        <v>10</v>
      </c>
      <c r="C23" s="1">
        <v>9.83</v>
      </c>
      <c r="D23" s="1">
        <v>27.67</v>
      </c>
      <c r="E23" s="1">
        <v>57.8</v>
      </c>
      <c r="F23" s="1">
        <v>121.83</v>
      </c>
      <c r="G23" s="1">
        <v>255.63</v>
      </c>
      <c r="H23" s="1">
        <v>346.39</v>
      </c>
      <c r="I23" s="1">
        <v>11.8</v>
      </c>
      <c r="J23" s="1">
        <v>2.2400000000000002</v>
      </c>
      <c r="K23" s="1">
        <v>0</v>
      </c>
    </row>
    <row r="24" spans="1:11" ht="15.75" customHeight="1" x14ac:dyDescent="0.25">
      <c r="A24" s="1">
        <v>2014</v>
      </c>
      <c r="B24" s="1">
        <v>11</v>
      </c>
      <c r="C24" s="1">
        <v>1.05</v>
      </c>
      <c r="D24" s="1">
        <v>212.92</v>
      </c>
      <c r="E24" s="1">
        <v>269.51</v>
      </c>
      <c r="F24" s="1">
        <v>358.44</v>
      </c>
      <c r="G24" s="1">
        <v>508.44</v>
      </c>
      <c r="H24" s="1">
        <v>598.44000000000005</v>
      </c>
      <c r="I24" s="1">
        <v>0</v>
      </c>
      <c r="J24" s="1">
        <v>0</v>
      </c>
      <c r="K24" s="1">
        <v>0</v>
      </c>
    </row>
    <row r="25" spans="1:11" ht="15.75" customHeight="1" x14ac:dyDescent="0.25">
      <c r="A25" s="1">
        <v>2014</v>
      </c>
      <c r="B25" s="1">
        <v>12</v>
      </c>
      <c r="C25" s="1">
        <v>-4.29</v>
      </c>
      <c r="D25" s="1">
        <v>381.14</v>
      </c>
      <c r="E25" s="1">
        <v>443.14</v>
      </c>
      <c r="F25" s="1">
        <v>536.14</v>
      </c>
      <c r="G25" s="1">
        <v>691.14</v>
      </c>
      <c r="H25" s="1">
        <v>784.14</v>
      </c>
      <c r="I25" s="1">
        <v>0</v>
      </c>
      <c r="J25" s="1">
        <v>0</v>
      </c>
      <c r="K25" s="1">
        <v>0</v>
      </c>
    </row>
    <row r="26" spans="1:11" ht="15.75" customHeight="1" x14ac:dyDescent="0.25">
      <c r="A26" s="1">
        <v>2015</v>
      </c>
      <c r="B26" s="1">
        <v>1</v>
      </c>
      <c r="C26" s="1">
        <v>-12.68</v>
      </c>
      <c r="D26" s="1">
        <v>641.04999999999995</v>
      </c>
      <c r="E26" s="1">
        <v>703.05</v>
      </c>
      <c r="F26" s="1">
        <v>796.05</v>
      </c>
      <c r="G26" s="1">
        <v>951.05</v>
      </c>
      <c r="H26" s="3">
        <v>1044.05</v>
      </c>
      <c r="I26" s="1">
        <v>0</v>
      </c>
      <c r="J26" s="1">
        <v>0</v>
      </c>
      <c r="K26" s="1">
        <v>0</v>
      </c>
    </row>
    <row r="27" spans="1:11" ht="15.75" customHeight="1" x14ac:dyDescent="0.25">
      <c r="A27" s="1">
        <v>2015</v>
      </c>
      <c r="B27" s="1">
        <v>2</v>
      </c>
      <c r="C27" s="1">
        <v>-15.75</v>
      </c>
      <c r="D27" s="1">
        <v>665.05</v>
      </c>
      <c r="E27" s="1">
        <v>721.05</v>
      </c>
      <c r="F27" s="1">
        <v>805.05</v>
      </c>
      <c r="G27" s="1">
        <v>945.05</v>
      </c>
      <c r="H27" s="3">
        <v>1029.05</v>
      </c>
      <c r="I27" s="1">
        <v>0</v>
      </c>
      <c r="J27" s="1">
        <v>0</v>
      </c>
      <c r="K27" s="1">
        <v>0</v>
      </c>
    </row>
    <row r="28" spans="1:11" ht="15.75" customHeight="1" x14ac:dyDescent="0.25">
      <c r="A28" s="1">
        <v>2015</v>
      </c>
      <c r="B28" s="1">
        <v>3</v>
      </c>
      <c r="C28" s="1">
        <v>-4.37</v>
      </c>
      <c r="D28" s="1">
        <v>383.45</v>
      </c>
      <c r="E28" s="1">
        <v>445.45</v>
      </c>
      <c r="F28" s="1">
        <v>538.45000000000005</v>
      </c>
      <c r="G28" s="1">
        <v>693.45</v>
      </c>
      <c r="H28" s="1">
        <v>786.45</v>
      </c>
      <c r="I28" s="1">
        <v>0</v>
      </c>
      <c r="J28" s="1">
        <v>0</v>
      </c>
      <c r="K28" s="1">
        <v>0</v>
      </c>
    </row>
    <row r="29" spans="1:11" ht="15.75" customHeight="1" x14ac:dyDescent="0.25">
      <c r="A29" s="1">
        <v>2015</v>
      </c>
      <c r="B29" s="1">
        <v>4</v>
      </c>
      <c r="C29" s="1">
        <v>6.33</v>
      </c>
      <c r="D29" s="1">
        <v>86.82</v>
      </c>
      <c r="E29" s="1">
        <v>128.43</v>
      </c>
      <c r="F29" s="1">
        <v>203.88</v>
      </c>
      <c r="G29" s="1">
        <v>350.03</v>
      </c>
      <c r="H29" s="1">
        <v>440.03</v>
      </c>
      <c r="I29" s="1">
        <v>0</v>
      </c>
      <c r="J29" s="1">
        <v>0</v>
      </c>
      <c r="K29" s="1">
        <v>0</v>
      </c>
    </row>
    <row r="30" spans="1:11" ht="15.75" customHeight="1" x14ac:dyDescent="0.25">
      <c r="A30" s="1">
        <v>2015</v>
      </c>
      <c r="B30" s="1">
        <v>5</v>
      </c>
      <c r="C30" s="1">
        <v>16.13</v>
      </c>
      <c r="D30" s="1">
        <v>0.06</v>
      </c>
      <c r="E30" s="1">
        <v>4.22</v>
      </c>
      <c r="F30" s="1">
        <v>22.12</v>
      </c>
      <c r="G30" s="1">
        <v>86.87</v>
      </c>
      <c r="H30" s="1">
        <v>158.12</v>
      </c>
      <c r="I30" s="1">
        <v>77.959999999999994</v>
      </c>
      <c r="J30" s="1">
        <v>28.81</v>
      </c>
      <c r="K30" s="1">
        <v>7.06</v>
      </c>
    </row>
    <row r="31" spans="1:11" ht="15.75" customHeight="1" x14ac:dyDescent="0.25">
      <c r="A31" s="1">
        <v>2015</v>
      </c>
      <c r="B31" s="1">
        <v>6</v>
      </c>
      <c r="C31" s="1">
        <v>17.48</v>
      </c>
      <c r="D31" s="1">
        <v>0</v>
      </c>
      <c r="E31" s="1">
        <v>0</v>
      </c>
      <c r="F31" s="1">
        <v>2.52</v>
      </c>
      <c r="G31" s="1">
        <v>36.840000000000003</v>
      </c>
      <c r="H31" s="1">
        <v>105.91</v>
      </c>
      <c r="I31" s="1">
        <v>84.55</v>
      </c>
      <c r="J31" s="1">
        <v>21.22</v>
      </c>
      <c r="K31" s="1">
        <v>0.28999999999999998</v>
      </c>
    </row>
    <row r="32" spans="1:11" ht="15.75" customHeight="1" x14ac:dyDescent="0.25">
      <c r="A32" s="1">
        <v>2015</v>
      </c>
      <c r="B32" s="1">
        <v>7</v>
      </c>
      <c r="C32" s="1">
        <v>21.1</v>
      </c>
      <c r="D32" s="1">
        <v>0</v>
      </c>
      <c r="E32" s="1">
        <v>0</v>
      </c>
      <c r="F32" s="1">
        <v>0</v>
      </c>
      <c r="G32" s="1">
        <v>6.21</v>
      </c>
      <c r="H32" s="1">
        <v>36.450000000000003</v>
      </c>
      <c r="I32" s="1">
        <v>188.95</v>
      </c>
      <c r="J32" s="1">
        <v>102.16</v>
      </c>
      <c r="K32" s="1">
        <v>39.4</v>
      </c>
    </row>
    <row r="33" spans="1:11" ht="15.75" customHeight="1" x14ac:dyDescent="0.25">
      <c r="A33" s="1">
        <v>2015</v>
      </c>
      <c r="B33" s="1">
        <v>8</v>
      </c>
      <c r="C33" s="1">
        <v>19.899999999999999</v>
      </c>
      <c r="D33" s="1">
        <v>0</v>
      </c>
      <c r="E33" s="1">
        <v>0</v>
      </c>
      <c r="F33" s="1">
        <v>0</v>
      </c>
      <c r="G33" s="1">
        <v>5.89</v>
      </c>
      <c r="H33" s="1">
        <v>52.19</v>
      </c>
      <c r="I33" s="1">
        <v>151.78</v>
      </c>
      <c r="J33" s="1">
        <v>64.67</v>
      </c>
      <c r="K33" s="1">
        <v>17.97</v>
      </c>
    </row>
    <row r="34" spans="1:11" ht="15.75" customHeight="1" x14ac:dyDescent="0.25">
      <c r="A34" s="1">
        <v>2015</v>
      </c>
      <c r="B34" s="1">
        <v>9</v>
      </c>
      <c r="C34" s="1">
        <v>17.98</v>
      </c>
      <c r="D34" s="1">
        <v>0</v>
      </c>
      <c r="E34" s="1">
        <v>0</v>
      </c>
      <c r="F34" s="1">
        <v>4.82</v>
      </c>
      <c r="G34" s="1">
        <v>48.83</v>
      </c>
      <c r="H34" s="1">
        <v>103.66</v>
      </c>
      <c r="I34" s="1">
        <v>106.01</v>
      </c>
      <c r="J34" s="1">
        <v>48.27</v>
      </c>
      <c r="K34" s="1">
        <v>13.1</v>
      </c>
    </row>
    <row r="35" spans="1:11" ht="15.75" customHeight="1" x14ac:dyDescent="0.25">
      <c r="A35" s="1">
        <v>2015</v>
      </c>
      <c r="B35" s="1">
        <v>10</v>
      </c>
      <c r="C35" s="1">
        <v>7.35</v>
      </c>
      <c r="D35" s="1">
        <v>61.13</v>
      </c>
      <c r="E35" s="1">
        <v>104.11</v>
      </c>
      <c r="F35" s="1">
        <v>179.63</v>
      </c>
      <c r="G35" s="1">
        <v>330.11</v>
      </c>
      <c r="H35" s="1">
        <v>423.11</v>
      </c>
      <c r="I35" s="1">
        <v>1.4</v>
      </c>
      <c r="J35" s="1">
        <v>0</v>
      </c>
      <c r="K35" s="1">
        <v>0</v>
      </c>
    </row>
    <row r="36" spans="1:11" ht="15.75" customHeight="1" x14ac:dyDescent="0.25">
      <c r="A36" s="1">
        <v>2015</v>
      </c>
      <c r="B36" s="1">
        <v>11</v>
      </c>
      <c r="C36" s="1">
        <v>4.1900000000000004</v>
      </c>
      <c r="D36" s="1">
        <v>134.06</v>
      </c>
      <c r="E36" s="1">
        <v>184.88</v>
      </c>
      <c r="F36" s="1">
        <v>267.10000000000002</v>
      </c>
      <c r="G36" s="1">
        <v>414.43</v>
      </c>
      <c r="H36" s="1">
        <v>504.43</v>
      </c>
      <c r="I36" s="1">
        <v>0.67</v>
      </c>
      <c r="J36" s="1">
        <v>0</v>
      </c>
      <c r="K36" s="1">
        <v>0</v>
      </c>
    </row>
    <row r="37" spans="1:11" ht="15.75" customHeight="1" x14ac:dyDescent="0.25">
      <c r="A37" s="1">
        <v>2015</v>
      </c>
      <c r="B37" s="1">
        <v>12</v>
      </c>
      <c r="C37" s="1">
        <v>1.25</v>
      </c>
      <c r="D37" s="1">
        <v>213.39</v>
      </c>
      <c r="E37" s="1">
        <v>271.75</v>
      </c>
      <c r="F37" s="1">
        <v>364.16</v>
      </c>
      <c r="G37" s="1">
        <v>519.16</v>
      </c>
      <c r="H37" s="1">
        <v>612.16</v>
      </c>
      <c r="I37" s="1">
        <v>0</v>
      </c>
      <c r="J37" s="1">
        <v>0</v>
      </c>
      <c r="K37" s="1">
        <v>0</v>
      </c>
    </row>
    <row r="38" spans="1:11" ht="15.75" customHeight="1" x14ac:dyDescent="0.25">
      <c r="A38" s="1">
        <v>2016</v>
      </c>
      <c r="B38" s="1">
        <v>1</v>
      </c>
      <c r="C38" s="1">
        <v>-7.38</v>
      </c>
      <c r="D38" s="1">
        <v>476.74</v>
      </c>
      <c r="E38" s="1">
        <v>538.74</v>
      </c>
      <c r="F38" s="1">
        <v>631.74</v>
      </c>
      <c r="G38" s="1">
        <v>786.74</v>
      </c>
      <c r="H38" s="1">
        <v>879.74</v>
      </c>
      <c r="I38" s="1">
        <v>0</v>
      </c>
      <c r="J38" s="1">
        <v>0</v>
      </c>
      <c r="K38" s="1">
        <v>0</v>
      </c>
    </row>
    <row r="39" spans="1:11" ht="15.75" customHeight="1" x14ac:dyDescent="0.25">
      <c r="A39" s="1">
        <v>2016</v>
      </c>
      <c r="B39" s="1">
        <v>2</v>
      </c>
      <c r="C39" s="1">
        <v>-7.66</v>
      </c>
      <c r="D39" s="1">
        <v>454.12</v>
      </c>
      <c r="E39" s="1">
        <v>512.12</v>
      </c>
      <c r="F39" s="1">
        <v>599.12</v>
      </c>
      <c r="G39" s="1">
        <v>744.12</v>
      </c>
      <c r="H39" s="1">
        <v>831.12</v>
      </c>
      <c r="I39" s="1">
        <v>0</v>
      </c>
      <c r="J39" s="1">
        <v>0</v>
      </c>
      <c r="K39" s="1">
        <v>0</v>
      </c>
    </row>
    <row r="40" spans="1:11" ht="15.75" customHeight="1" x14ac:dyDescent="0.25">
      <c r="A40" s="1">
        <v>2016</v>
      </c>
      <c r="B40" s="1">
        <v>3</v>
      </c>
      <c r="C40" s="1">
        <v>-0.82</v>
      </c>
      <c r="D40" s="1">
        <v>274.26</v>
      </c>
      <c r="E40" s="1">
        <v>335.34</v>
      </c>
      <c r="F40" s="1">
        <v>428.34</v>
      </c>
      <c r="G40" s="1">
        <v>583.34</v>
      </c>
      <c r="H40" s="1">
        <v>676.34</v>
      </c>
      <c r="I40" s="1">
        <v>0</v>
      </c>
      <c r="J40" s="1">
        <v>0</v>
      </c>
      <c r="K40" s="1">
        <v>0</v>
      </c>
    </row>
    <row r="41" spans="1:11" ht="15.75" customHeight="1" x14ac:dyDescent="0.25">
      <c r="A41" s="1">
        <v>2016</v>
      </c>
      <c r="B41" s="1">
        <v>4</v>
      </c>
      <c r="C41" s="1">
        <v>3.94</v>
      </c>
      <c r="D41" s="1">
        <v>142.6</v>
      </c>
      <c r="E41" s="1">
        <v>189.81</v>
      </c>
      <c r="F41" s="1">
        <v>272.62</v>
      </c>
      <c r="G41" s="1">
        <v>421.66</v>
      </c>
      <c r="H41" s="1">
        <v>511.66</v>
      </c>
      <c r="I41" s="1">
        <v>0</v>
      </c>
      <c r="J41" s="1">
        <v>0</v>
      </c>
      <c r="K41" s="1">
        <v>0</v>
      </c>
    </row>
    <row r="42" spans="1:11" ht="15.75" customHeight="1" x14ac:dyDescent="0.25">
      <c r="A42" s="1">
        <v>2016</v>
      </c>
      <c r="B42" s="1">
        <v>5</v>
      </c>
      <c r="C42" s="1">
        <v>14.7</v>
      </c>
      <c r="D42" s="1">
        <v>8.65</v>
      </c>
      <c r="E42" s="1">
        <v>24.32</v>
      </c>
      <c r="F42" s="1">
        <v>55.74</v>
      </c>
      <c r="G42" s="1">
        <v>135.01</v>
      </c>
      <c r="H42" s="1">
        <v>206.29</v>
      </c>
      <c r="I42" s="1">
        <v>73.73</v>
      </c>
      <c r="J42" s="1">
        <v>32.840000000000003</v>
      </c>
      <c r="K42" s="1">
        <v>11.11</v>
      </c>
    </row>
    <row r="43" spans="1:11" ht="15.75" customHeight="1" x14ac:dyDescent="0.25">
      <c r="A43" s="1">
        <v>2016</v>
      </c>
      <c r="B43" s="1">
        <v>6</v>
      </c>
      <c r="C43" s="1">
        <v>18.95</v>
      </c>
      <c r="D43" s="1">
        <v>0</v>
      </c>
      <c r="E43" s="1">
        <v>0</v>
      </c>
      <c r="F43" s="1">
        <v>5.0599999999999996</v>
      </c>
      <c r="G43" s="1">
        <v>38.65</v>
      </c>
      <c r="H43" s="1">
        <v>83.38</v>
      </c>
      <c r="I43" s="1">
        <v>133.88</v>
      </c>
      <c r="J43" s="1">
        <v>67</v>
      </c>
      <c r="K43" s="1">
        <v>21.74</v>
      </c>
    </row>
    <row r="44" spans="1:11" ht="15.75" customHeight="1" x14ac:dyDescent="0.25">
      <c r="A44" s="1">
        <v>2016</v>
      </c>
      <c r="B44" s="1">
        <v>7</v>
      </c>
      <c r="C44" s="1">
        <v>21.64</v>
      </c>
      <c r="D44" s="1">
        <v>0</v>
      </c>
      <c r="E44" s="1">
        <v>0</v>
      </c>
      <c r="F44" s="1">
        <v>0</v>
      </c>
      <c r="G44" s="1">
        <v>2.82</v>
      </c>
      <c r="H44" s="1">
        <v>24.13</v>
      </c>
      <c r="I44" s="1">
        <v>205.75</v>
      </c>
      <c r="J44" s="1">
        <v>115.57</v>
      </c>
      <c r="K44" s="1">
        <v>43.88</v>
      </c>
    </row>
    <row r="45" spans="1:11" ht="15.75" customHeight="1" x14ac:dyDescent="0.25">
      <c r="A45" s="1">
        <v>2016</v>
      </c>
      <c r="B45" s="1">
        <v>8</v>
      </c>
      <c r="C45" s="1">
        <v>22.21</v>
      </c>
      <c r="D45" s="1">
        <v>0</v>
      </c>
      <c r="E45" s="1">
        <v>0</v>
      </c>
      <c r="F45" s="1">
        <v>0</v>
      </c>
      <c r="G45" s="1">
        <v>1.68</v>
      </c>
      <c r="H45" s="1">
        <v>14.32</v>
      </c>
      <c r="I45" s="1">
        <v>223.4</v>
      </c>
      <c r="J45" s="1">
        <v>132.08000000000001</v>
      </c>
      <c r="K45" s="1">
        <v>51.72</v>
      </c>
    </row>
    <row r="46" spans="1:11" ht="15.75" customHeight="1" x14ac:dyDescent="0.25">
      <c r="A46" s="1">
        <v>2016</v>
      </c>
      <c r="B46" s="1">
        <v>9</v>
      </c>
      <c r="C46" s="1">
        <v>16.760000000000002</v>
      </c>
      <c r="D46" s="1">
        <v>0</v>
      </c>
      <c r="E46" s="1">
        <v>0</v>
      </c>
      <c r="F46" s="1">
        <v>8.26</v>
      </c>
      <c r="G46" s="1">
        <v>64.3</v>
      </c>
      <c r="H46" s="1">
        <v>131.58000000000001</v>
      </c>
      <c r="I46" s="1">
        <v>77.09</v>
      </c>
      <c r="J46" s="1">
        <v>27.05</v>
      </c>
      <c r="K46" s="1">
        <v>4.33</v>
      </c>
    </row>
    <row r="47" spans="1:11" ht="15.75" customHeight="1" x14ac:dyDescent="0.25">
      <c r="A47" s="1">
        <v>2016</v>
      </c>
      <c r="B47" s="1">
        <v>10</v>
      </c>
      <c r="C47" s="1">
        <v>8.9</v>
      </c>
      <c r="D47" s="1">
        <v>57.08</v>
      </c>
      <c r="E47" s="1">
        <v>87.18</v>
      </c>
      <c r="F47" s="1">
        <v>143.47</v>
      </c>
      <c r="G47" s="1">
        <v>282.22000000000003</v>
      </c>
      <c r="H47" s="1">
        <v>375.22</v>
      </c>
      <c r="I47" s="1">
        <v>2.79</v>
      </c>
      <c r="J47" s="1">
        <v>0</v>
      </c>
      <c r="K47" s="1">
        <v>0</v>
      </c>
    </row>
    <row r="48" spans="1:11" ht="15.75" customHeight="1" x14ac:dyDescent="0.25">
      <c r="A48" s="1">
        <v>2016</v>
      </c>
      <c r="B48" s="1">
        <v>11</v>
      </c>
      <c r="C48" s="1">
        <v>3.13</v>
      </c>
      <c r="D48" s="1">
        <v>149.62</v>
      </c>
      <c r="E48" s="1">
        <v>206.83</v>
      </c>
      <c r="F48" s="1">
        <v>296.20999999999998</v>
      </c>
      <c r="G48" s="1">
        <v>446.21</v>
      </c>
      <c r="H48" s="1">
        <v>536.21</v>
      </c>
      <c r="I48" s="1">
        <v>0</v>
      </c>
      <c r="J48" s="1">
        <v>0</v>
      </c>
      <c r="K48" s="1">
        <v>0</v>
      </c>
    </row>
    <row r="49" spans="1:11" ht="15.75" customHeight="1" x14ac:dyDescent="0.25">
      <c r="A49" s="1">
        <v>2016</v>
      </c>
      <c r="B49" s="1">
        <v>12</v>
      </c>
      <c r="C49" s="1">
        <v>-5.13</v>
      </c>
      <c r="D49" s="1">
        <v>406.88</v>
      </c>
      <c r="E49" s="1">
        <v>468.88</v>
      </c>
      <c r="F49" s="1">
        <v>561.88</v>
      </c>
      <c r="G49" s="1">
        <v>716.88</v>
      </c>
      <c r="H49" s="1">
        <v>809.88</v>
      </c>
      <c r="I49" s="1">
        <v>0</v>
      </c>
      <c r="J49" s="1">
        <v>0</v>
      </c>
      <c r="K49" s="1">
        <v>0</v>
      </c>
    </row>
    <row r="50" spans="1:11" ht="15.75" customHeight="1" x14ac:dyDescent="0.25">
      <c r="A50" s="1">
        <v>2017</v>
      </c>
      <c r="B50" s="1">
        <v>1</v>
      </c>
      <c r="C50" s="1">
        <v>-5.27</v>
      </c>
      <c r="D50" s="1">
        <v>411.33</v>
      </c>
      <c r="E50" s="1">
        <v>473.33</v>
      </c>
      <c r="F50" s="1">
        <v>566.33000000000004</v>
      </c>
      <c r="G50" s="1">
        <v>721.33</v>
      </c>
      <c r="H50" s="1">
        <v>814.33</v>
      </c>
      <c r="I50" s="1">
        <v>0</v>
      </c>
      <c r="J50" s="1">
        <v>0</v>
      </c>
      <c r="K50" s="1">
        <v>0</v>
      </c>
    </row>
    <row r="51" spans="1:11" ht="15.75" customHeight="1" x14ac:dyDescent="0.25">
      <c r="A51" s="1">
        <v>2017</v>
      </c>
      <c r="B51" s="1">
        <v>2</v>
      </c>
      <c r="C51" s="1">
        <v>-5.01</v>
      </c>
      <c r="D51" s="1">
        <v>364.2</v>
      </c>
      <c r="E51" s="1">
        <v>420.2</v>
      </c>
      <c r="F51" s="1">
        <v>504.2</v>
      </c>
      <c r="G51" s="1">
        <v>644.20000000000005</v>
      </c>
      <c r="H51" s="1">
        <v>728.2</v>
      </c>
      <c r="I51" s="1">
        <v>0</v>
      </c>
      <c r="J51" s="1">
        <v>0</v>
      </c>
      <c r="K51" s="1">
        <v>0</v>
      </c>
    </row>
    <row r="52" spans="1:11" ht="15.75" customHeight="1" x14ac:dyDescent="0.25">
      <c r="A52" s="1">
        <v>2017</v>
      </c>
      <c r="B52" s="1">
        <v>3</v>
      </c>
      <c r="C52" s="1">
        <v>-5.0599999999999996</v>
      </c>
      <c r="D52" s="1">
        <v>404.84</v>
      </c>
      <c r="E52" s="1">
        <v>466.84</v>
      </c>
      <c r="F52" s="1">
        <v>559.84</v>
      </c>
      <c r="G52" s="1">
        <v>714.84</v>
      </c>
      <c r="H52" s="1">
        <v>807.84</v>
      </c>
      <c r="I52" s="1">
        <v>0</v>
      </c>
      <c r="J52" s="1">
        <v>0</v>
      </c>
      <c r="K52" s="1">
        <v>0</v>
      </c>
    </row>
    <row r="53" spans="1:11" ht="15.75" customHeight="1" x14ac:dyDescent="0.25">
      <c r="A53" s="1">
        <v>2017</v>
      </c>
      <c r="B53" s="1">
        <v>4</v>
      </c>
      <c r="C53" s="1">
        <v>7.44</v>
      </c>
      <c r="D53" s="1">
        <v>60.38</v>
      </c>
      <c r="E53" s="1">
        <v>103.25</v>
      </c>
      <c r="F53" s="1">
        <v>177.31</v>
      </c>
      <c r="G53" s="1">
        <v>316.85000000000002</v>
      </c>
      <c r="H53" s="1">
        <v>406.73</v>
      </c>
      <c r="I53" s="1">
        <v>4.58</v>
      </c>
      <c r="J53" s="1">
        <v>0.13</v>
      </c>
      <c r="K53" s="1">
        <v>0</v>
      </c>
    </row>
    <row r="54" spans="1:11" ht="15.75" customHeight="1" x14ac:dyDescent="0.25">
      <c r="A54" s="1">
        <v>2017</v>
      </c>
      <c r="B54" s="1">
        <v>5</v>
      </c>
      <c r="C54" s="1">
        <v>12.27</v>
      </c>
      <c r="D54" s="1">
        <v>16.760000000000002</v>
      </c>
      <c r="E54" s="1">
        <v>32.72</v>
      </c>
      <c r="F54" s="1">
        <v>71.010000000000005</v>
      </c>
      <c r="G54" s="1">
        <v>188.61</v>
      </c>
      <c r="H54" s="1">
        <v>275</v>
      </c>
      <c r="I54" s="1">
        <v>25.66</v>
      </c>
      <c r="J54" s="1">
        <v>10.84</v>
      </c>
      <c r="K54" s="1">
        <v>4.2300000000000004</v>
      </c>
    </row>
    <row r="55" spans="1:11" ht="15.75" customHeight="1" x14ac:dyDescent="0.25">
      <c r="A55" s="1">
        <v>2017</v>
      </c>
      <c r="B55" s="1">
        <v>6</v>
      </c>
      <c r="C55" s="1">
        <v>17.88</v>
      </c>
      <c r="D55" s="1">
        <v>0</v>
      </c>
      <c r="E55" s="1">
        <v>0</v>
      </c>
      <c r="F55" s="1">
        <v>3.36</v>
      </c>
      <c r="G55" s="1">
        <v>50.25</v>
      </c>
      <c r="H55" s="1">
        <v>110.6</v>
      </c>
      <c r="I55" s="1">
        <v>101.99</v>
      </c>
      <c r="J55" s="1">
        <v>46.73</v>
      </c>
      <c r="K55" s="1">
        <v>17.07</v>
      </c>
    </row>
    <row r="56" spans="1:11" ht="15.75" customHeight="1" x14ac:dyDescent="0.25">
      <c r="A56" s="1">
        <v>2017</v>
      </c>
      <c r="B56" s="1">
        <v>7</v>
      </c>
      <c r="C56" s="1">
        <v>19.89</v>
      </c>
      <c r="D56" s="1">
        <v>0</v>
      </c>
      <c r="E56" s="1">
        <v>0</v>
      </c>
      <c r="F56" s="1">
        <v>0</v>
      </c>
      <c r="G56" s="1">
        <v>5.6</v>
      </c>
      <c r="H56" s="1">
        <v>44.78</v>
      </c>
      <c r="I56" s="1">
        <v>152.21</v>
      </c>
      <c r="J56" s="1">
        <v>64.22</v>
      </c>
      <c r="K56" s="1">
        <v>10.39</v>
      </c>
    </row>
    <row r="57" spans="1:11" ht="15.75" customHeight="1" x14ac:dyDescent="0.25">
      <c r="A57" s="1">
        <v>2017</v>
      </c>
      <c r="B57" s="1">
        <v>8</v>
      </c>
      <c r="C57" s="1">
        <v>18.78</v>
      </c>
      <c r="D57" s="1">
        <v>0</v>
      </c>
      <c r="E57" s="1">
        <v>0</v>
      </c>
      <c r="F57" s="1">
        <v>0</v>
      </c>
      <c r="G57" s="1">
        <v>21.4</v>
      </c>
      <c r="H57" s="1">
        <v>74.89</v>
      </c>
      <c r="I57" s="1">
        <v>119.46</v>
      </c>
      <c r="J57" s="1">
        <v>45.56</v>
      </c>
      <c r="K57" s="1">
        <v>6.05</v>
      </c>
    </row>
    <row r="58" spans="1:11" ht="15.75" customHeight="1" x14ac:dyDescent="0.25">
      <c r="A58" s="1">
        <v>2017</v>
      </c>
      <c r="B58" s="1">
        <v>9</v>
      </c>
      <c r="C58" s="1">
        <v>17.399999999999999</v>
      </c>
      <c r="D58" s="1">
        <v>0</v>
      </c>
      <c r="E58" s="1">
        <v>0.22</v>
      </c>
      <c r="F58" s="1">
        <v>11.28</v>
      </c>
      <c r="G58" s="1">
        <v>69.09</v>
      </c>
      <c r="H58" s="1">
        <v>121.7</v>
      </c>
      <c r="I58" s="1">
        <v>101.35</v>
      </c>
      <c r="J58" s="1">
        <v>51.14</v>
      </c>
      <c r="K58" s="1">
        <v>13.75</v>
      </c>
    </row>
    <row r="59" spans="1:11" ht="15.75" customHeight="1" x14ac:dyDescent="0.25">
      <c r="A59" s="1">
        <v>2017</v>
      </c>
      <c r="B59" s="1">
        <v>10</v>
      </c>
      <c r="C59" s="1">
        <v>11.88</v>
      </c>
      <c r="D59" s="1">
        <v>8.9499999999999993</v>
      </c>
      <c r="E59" s="1">
        <v>26.56</v>
      </c>
      <c r="F59" s="1">
        <v>66.13</v>
      </c>
      <c r="G59" s="1">
        <v>191.32</v>
      </c>
      <c r="H59" s="1">
        <v>282.69</v>
      </c>
      <c r="I59" s="1">
        <v>8.81</v>
      </c>
      <c r="J59" s="1">
        <v>1.64</v>
      </c>
      <c r="K59" s="1">
        <v>0</v>
      </c>
    </row>
    <row r="60" spans="1:11" ht="15.75" customHeight="1" x14ac:dyDescent="0.25">
      <c r="A60" s="1">
        <v>2017</v>
      </c>
      <c r="B60" s="1">
        <v>11</v>
      </c>
      <c r="C60" s="1">
        <v>0.44</v>
      </c>
      <c r="D60" s="1">
        <v>228.43</v>
      </c>
      <c r="E60" s="1">
        <v>286.81</v>
      </c>
      <c r="F60" s="1">
        <v>376.81</v>
      </c>
      <c r="G60" s="1">
        <v>526.80999999999995</v>
      </c>
      <c r="H60" s="1">
        <v>616.80999999999995</v>
      </c>
      <c r="I60" s="1">
        <v>0</v>
      </c>
      <c r="J60" s="1">
        <v>0</v>
      </c>
      <c r="K60" s="1">
        <v>0</v>
      </c>
    </row>
    <row r="61" spans="1:11" ht="15.75" customHeight="1" x14ac:dyDescent="0.25">
      <c r="A61" s="1">
        <v>2017</v>
      </c>
      <c r="B61" s="1">
        <v>12</v>
      </c>
      <c r="C61" s="1">
        <v>-9.6</v>
      </c>
      <c r="D61" s="1">
        <v>545.63</v>
      </c>
      <c r="E61" s="1">
        <v>607.63</v>
      </c>
      <c r="F61" s="1">
        <v>700.63</v>
      </c>
      <c r="G61" s="1">
        <v>855.63</v>
      </c>
      <c r="H61" s="1">
        <v>948.63</v>
      </c>
      <c r="I61" s="1">
        <v>0</v>
      </c>
      <c r="J61" s="1">
        <v>0</v>
      </c>
      <c r="K61" s="1">
        <v>0</v>
      </c>
    </row>
    <row r="62" spans="1:11" ht="15.75" customHeight="1" x14ac:dyDescent="0.25">
      <c r="A62" s="1">
        <v>2018</v>
      </c>
      <c r="B62" s="1">
        <v>1</v>
      </c>
      <c r="C62" s="1">
        <v>-9.7200000000000006</v>
      </c>
      <c r="D62" s="1">
        <v>549.41999999999996</v>
      </c>
      <c r="E62" s="1">
        <v>611.41999999999996</v>
      </c>
      <c r="F62" s="1">
        <v>704.42</v>
      </c>
      <c r="G62" s="1">
        <v>859.42</v>
      </c>
      <c r="H62" s="1">
        <v>952.42</v>
      </c>
      <c r="I62" s="1">
        <v>0</v>
      </c>
      <c r="J62" s="1">
        <v>0</v>
      </c>
      <c r="K62" s="1">
        <v>0</v>
      </c>
    </row>
    <row r="63" spans="1:11" ht="15.75" customHeight="1" x14ac:dyDescent="0.25">
      <c r="A63" s="1">
        <v>2018</v>
      </c>
      <c r="B63" s="1">
        <v>2</v>
      </c>
      <c r="C63" s="1">
        <v>-4.57</v>
      </c>
      <c r="D63" s="1">
        <v>351.93</v>
      </c>
      <c r="E63" s="1">
        <v>407.93</v>
      </c>
      <c r="F63" s="1">
        <v>491.93</v>
      </c>
      <c r="G63" s="1">
        <v>631.92999999999995</v>
      </c>
      <c r="H63" s="1">
        <v>715.93</v>
      </c>
      <c r="I63" s="1">
        <v>0</v>
      </c>
      <c r="J63" s="1">
        <v>0</v>
      </c>
      <c r="K63" s="1">
        <v>0</v>
      </c>
    </row>
    <row r="64" spans="1:11" ht="15.75" customHeight="1" x14ac:dyDescent="0.25">
      <c r="A64" s="1">
        <v>2018</v>
      </c>
      <c r="B64" s="1">
        <v>3</v>
      </c>
      <c r="C64" s="1">
        <v>-1.68</v>
      </c>
      <c r="D64" s="1">
        <v>300.06</v>
      </c>
      <c r="E64" s="1">
        <v>362.06</v>
      </c>
      <c r="F64" s="1">
        <v>455.06</v>
      </c>
      <c r="G64" s="1">
        <v>610.05999999999995</v>
      </c>
      <c r="H64" s="1">
        <v>703.06</v>
      </c>
      <c r="I64" s="1">
        <v>0</v>
      </c>
      <c r="J64" s="1">
        <v>0</v>
      </c>
      <c r="K64" s="1">
        <v>0</v>
      </c>
    </row>
    <row r="65" spans="1:11" ht="15.75" customHeight="1" x14ac:dyDescent="0.25">
      <c r="A65" s="1">
        <v>2018</v>
      </c>
      <c r="B65" s="1">
        <v>4</v>
      </c>
      <c r="C65" s="1">
        <v>2.93</v>
      </c>
      <c r="D65" s="1">
        <v>165.55</v>
      </c>
      <c r="E65" s="1">
        <v>216.25</v>
      </c>
      <c r="F65" s="1">
        <v>302.13</v>
      </c>
      <c r="G65" s="1">
        <v>452.13</v>
      </c>
      <c r="H65" s="1">
        <v>542.13</v>
      </c>
      <c r="I65" s="1">
        <v>0</v>
      </c>
      <c r="J65" s="1">
        <v>0</v>
      </c>
      <c r="K65" s="1">
        <v>0</v>
      </c>
    </row>
    <row r="66" spans="1:11" ht="15.75" customHeight="1" x14ac:dyDescent="0.25">
      <c r="A66" s="1">
        <v>2018</v>
      </c>
      <c r="B66" s="1">
        <v>5</v>
      </c>
      <c r="C66" s="1">
        <v>15.5</v>
      </c>
      <c r="D66" s="1">
        <v>1.57</v>
      </c>
      <c r="E66" s="1">
        <v>3.57</v>
      </c>
      <c r="F66" s="1">
        <v>18</v>
      </c>
      <c r="G66" s="1">
        <v>92.23</v>
      </c>
      <c r="H66" s="1">
        <v>172.1</v>
      </c>
      <c r="I66" s="1">
        <v>52.43</v>
      </c>
      <c r="J66" s="1">
        <v>14.87</v>
      </c>
      <c r="K66" s="1">
        <v>1.74</v>
      </c>
    </row>
    <row r="67" spans="1:11" ht="15.75" customHeight="1" x14ac:dyDescent="0.25">
      <c r="A67" s="1">
        <v>2018</v>
      </c>
      <c r="B67" s="1">
        <v>6</v>
      </c>
      <c r="C67" s="1">
        <v>18.329999999999998</v>
      </c>
      <c r="D67" s="1">
        <v>0</v>
      </c>
      <c r="E67" s="1">
        <v>0</v>
      </c>
      <c r="F67" s="1">
        <v>0.93</v>
      </c>
      <c r="G67" s="1">
        <v>29.69</v>
      </c>
      <c r="H67" s="1">
        <v>95.94</v>
      </c>
      <c r="I67" s="1">
        <v>105.08</v>
      </c>
      <c r="J67" s="1">
        <v>39.46</v>
      </c>
      <c r="K67" s="1">
        <v>15.71</v>
      </c>
    </row>
    <row r="68" spans="1:11" ht="15.75" customHeight="1" x14ac:dyDescent="0.25">
      <c r="A68" s="1">
        <v>2018</v>
      </c>
      <c r="B68" s="1">
        <v>7</v>
      </c>
      <c r="C68" s="1">
        <v>23.25</v>
      </c>
      <c r="D68" s="1">
        <v>0</v>
      </c>
      <c r="E68" s="1">
        <v>0</v>
      </c>
      <c r="F68" s="1">
        <v>0</v>
      </c>
      <c r="G68" s="1">
        <v>0</v>
      </c>
      <c r="H68" s="1">
        <v>6.75</v>
      </c>
      <c r="I68" s="1">
        <v>255.78</v>
      </c>
      <c r="J68" s="1">
        <v>162.78</v>
      </c>
      <c r="K68" s="1">
        <v>76.53</v>
      </c>
    </row>
    <row r="69" spans="1:11" ht="15.75" customHeight="1" x14ac:dyDescent="0.25">
      <c r="A69" s="1">
        <v>2018</v>
      </c>
      <c r="B69" s="1">
        <v>8</v>
      </c>
      <c r="C69" s="1">
        <v>21.56</v>
      </c>
      <c r="D69" s="1">
        <v>0</v>
      </c>
      <c r="E69" s="1">
        <v>0</v>
      </c>
      <c r="F69" s="1">
        <v>0</v>
      </c>
      <c r="G69" s="1">
        <v>2.98</v>
      </c>
      <c r="H69" s="1">
        <v>20.09</v>
      </c>
      <c r="I69" s="1">
        <v>203.41</v>
      </c>
      <c r="J69" s="1">
        <v>113.4</v>
      </c>
      <c r="K69" s="1">
        <v>37.5</v>
      </c>
    </row>
    <row r="70" spans="1:11" ht="15.75" customHeight="1" x14ac:dyDescent="0.25">
      <c r="A70" s="1">
        <v>2018</v>
      </c>
      <c r="B70" s="1">
        <v>9</v>
      </c>
      <c r="C70" s="1">
        <v>16.670000000000002</v>
      </c>
      <c r="D70" s="1">
        <v>0.05</v>
      </c>
      <c r="E70" s="1">
        <v>3.52</v>
      </c>
      <c r="F70" s="1">
        <v>23.85</v>
      </c>
      <c r="G70" s="1">
        <v>91.15</v>
      </c>
      <c r="H70" s="1">
        <v>147.19999999999999</v>
      </c>
      <c r="I70" s="1">
        <v>98.34</v>
      </c>
      <c r="J70" s="1">
        <v>51.36</v>
      </c>
      <c r="K70" s="1">
        <v>17.41</v>
      </c>
    </row>
    <row r="71" spans="1:11" ht="15.75" customHeight="1" x14ac:dyDescent="0.25">
      <c r="A71" s="1">
        <v>2018</v>
      </c>
      <c r="B71" s="1">
        <v>10</v>
      </c>
      <c r="C71" s="1">
        <v>6.48</v>
      </c>
      <c r="D71" s="1">
        <v>85.42</v>
      </c>
      <c r="E71" s="1">
        <v>132.78</v>
      </c>
      <c r="F71" s="1">
        <v>215.78</v>
      </c>
      <c r="G71" s="1">
        <v>358.32</v>
      </c>
      <c r="H71" s="1">
        <v>450.18</v>
      </c>
      <c r="I71" s="1">
        <v>7.6</v>
      </c>
      <c r="J71" s="1">
        <v>1.1499999999999999</v>
      </c>
      <c r="K71" s="1">
        <v>0</v>
      </c>
    </row>
    <row r="72" spans="1:11" ht="15.75" customHeight="1" x14ac:dyDescent="0.25">
      <c r="A72" s="1">
        <v>2018</v>
      </c>
      <c r="B72" s="1">
        <v>11</v>
      </c>
      <c r="C72" s="1">
        <v>-1.47</v>
      </c>
      <c r="D72" s="1">
        <v>284.10000000000002</v>
      </c>
      <c r="E72" s="1">
        <v>343.98</v>
      </c>
      <c r="F72" s="1">
        <v>433.98</v>
      </c>
      <c r="G72" s="1">
        <v>583.98</v>
      </c>
      <c r="H72" s="1">
        <v>673.98</v>
      </c>
      <c r="I72" s="1">
        <v>0</v>
      </c>
      <c r="J72" s="1">
        <v>0</v>
      </c>
      <c r="K72" s="1">
        <v>0</v>
      </c>
    </row>
    <row r="73" spans="1:11" ht="15.75" customHeight="1" x14ac:dyDescent="0.25">
      <c r="A73" s="1">
        <v>2018</v>
      </c>
      <c r="B73" s="1">
        <v>12</v>
      </c>
      <c r="C73" s="1">
        <v>-6.09</v>
      </c>
      <c r="D73" s="1">
        <v>436.93</v>
      </c>
      <c r="E73" s="1">
        <v>498.93</v>
      </c>
      <c r="F73" s="1">
        <v>591.92999999999995</v>
      </c>
      <c r="G73" s="1">
        <v>746.93</v>
      </c>
      <c r="H73" s="1">
        <v>839.93</v>
      </c>
      <c r="I73" s="1">
        <v>0</v>
      </c>
      <c r="J73" s="1">
        <v>0</v>
      </c>
      <c r="K73" s="1">
        <v>0</v>
      </c>
    </row>
    <row r="74" spans="1:11" ht="15.75" customHeight="1" x14ac:dyDescent="0.25">
      <c r="A74" s="1">
        <v>2019</v>
      </c>
      <c r="B74" s="1">
        <v>1</v>
      </c>
      <c r="C74" s="1">
        <v>-11.6</v>
      </c>
      <c r="D74" s="1">
        <v>607.73</v>
      </c>
      <c r="E74" s="1">
        <v>669.73</v>
      </c>
      <c r="F74" s="1">
        <v>762.73</v>
      </c>
      <c r="G74" s="1">
        <v>917.73</v>
      </c>
      <c r="H74" s="3">
        <v>1010.73</v>
      </c>
      <c r="I74" s="1">
        <v>0</v>
      </c>
      <c r="J74" s="1">
        <v>0</v>
      </c>
      <c r="K74" s="1">
        <v>0</v>
      </c>
    </row>
    <row r="75" spans="1:11" ht="15.75" customHeight="1" x14ac:dyDescent="0.25">
      <c r="A75" s="1">
        <v>2019</v>
      </c>
      <c r="B75" s="1">
        <v>2</v>
      </c>
      <c r="C75" s="1">
        <v>-8.89</v>
      </c>
      <c r="D75" s="1">
        <v>472.99</v>
      </c>
      <c r="E75" s="1">
        <v>528.99</v>
      </c>
      <c r="F75" s="1">
        <v>612.99</v>
      </c>
      <c r="G75" s="1">
        <v>752.99</v>
      </c>
      <c r="H75" s="1">
        <v>836.99</v>
      </c>
      <c r="I75" s="1">
        <v>0</v>
      </c>
      <c r="J75" s="1">
        <v>0</v>
      </c>
      <c r="K75" s="1">
        <v>0</v>
      </c>
    </row>
    <row r="76" spans="1:11" ht="15.75" customHeight="1" x14ac:dyDescent="0.25">
      <c r="A76" s="1">
        <v>2019</v>
      </c>
      <c r="B76" s="1">
        <v>3</v>
      </c>
      <c r="C76" s="1">
        <v>-3.6</v>
      </c>
      <c r="D76" s="1">
        <v>359.63</v>
      </c>
      <c r="E76" s="1">
        <v>421.63</v>
      </c>
      <c r="F76" s="1">
        <v>514.63</v>
      </c>
      <c r="G76" s="1">
        <v>669.63</v>
      </c>
      <c r="H76" s="1">
        <v>762.63</v>
      </c>
      <c r="I76" s="1">
        <v>0</v>
      </c>
      <c r="J76" s="1">
        <v>0</v>
      </c>
      <c r="K76" s="1">
        <v>0</v>
      </c>
    </row>
    <row r="77" spans="1:11" ht="15.75" customHeight="1" x14ac:dyDescent="0.25">
      <c r="A77" s="1">
        <v>2019</v>
      </c>
      <c r="B77" s="1">
        <v>4</v>
      </c>
      <c r="C77" s="1">
        <v>4.8</v>
      </c>
      <c r="D77" s="1">
        <v>111.39</v>
      </c>
      <c r="E77" s="1">
        <v>161.87</v>
      </c>
      <c r="F77" s="1">
        <v>246.1</v>
      </c>
      <c r="G77" s="1">
        <v>396.1</v>
      </c>
      <c r="H77" s="1">
        <v>486.1</v>
      </c>
      <c r="I77" s="1">
        <v>0</v>
      </c>
      <c r="J77" s="1">
        <v>0</v>
      </c>
      <c r="K77" s="1">
        <v>0</v>
      </c>
    </row>
    <row r="78" spans="1:11" ht="15.75" customHeight="1" x14ac:dyDescent="0.25">
      <c r="A78" s="1">
        <v>2019</v>
      </c>
      <c r="B78" s="1">
        <v>5</v>
      </c>
      <c r="C78" s="1">
        <v>11.38</v>
      </c>
      <c r="D78" s="1">
        <v>8.2799999999999994</v>
      </c>
      <c r="E78" s="1">
        <v>23.8</v>
      </c>
      <c r="F78" s="1">
        <v>70.03</v>
      </c>
      <c r="G78" s="1">
        <v>205.83</v>
      </c>
      <c r="H78" s="1">
        <v>298.25</v>
      </c>
      <c r="I78" s="1">
        <v>5.18</v>
      </c>
      <c r="J78" s="1">
        <v>0.59</v>
      </c>
      <c r="K78" s="1">
        <v>0</v>
      </c>
    </row>
    <row r="79" spans="1:11" ht="15.75" customHeight="1" x14ac:dyDescent="0.25">
      <c r="A79" s="1">
        <v>2019</v>
      </c>
      <c r="B79" s="1">
        <v>6</v>
      </c>
      <c r="C79" s="1">
        <v>17.52</v>
      </c>
      <c r="D79" s="1">
        <v>0</v>
      </c>
      <c r="E79" s="1">
        <v>0.67</v>
      </c>
      <c r="F79" s="1">
        <v>6.35</v>
      </c>
      <c r="G79" s="1">
        <v>50.19</v>
      </c>
      <c r="H79" s="1">
        <v>106.02</v>
      </c>
      <c r="I79" s="1">
        <v>91.48</v>
      </c>
      <c r="J79" s="1">
        <v>35.9</v>
      </c>
      <c r="K79" s="1">
        <v>1.74</v>
      </c>
    </row>
    <row r="80" spans="1:11" ht="15.75" customHeight="1" x14ac:dyDescent="0.25">
      <c r="A80" s="1">
        <v>2019</v>
      </c>
      <c r="B80" s="1">
        <v>7</v>
      </c>
      <c r="C80" s="1">
        <v>22.76</v>
      </c>
      <c r="D80" s="1">
        <v>0</v>
      </c>
      <c r="E80" s="1">
        <v>0</v>
      </c>
      <c r="F80" s="1">
        <v>0</v>
      </c>
      <c r="G80" s="1">
        <v>0</v>
      </c>
      <c r="H80" s="1">
        <v>8.73</v>
      </c>
      <c r="I80" s="1">
        <v>240.65</v>
      </c>
      <c r="J80" s="1">
        <v>147.65</v>
      </c>
      <c r="K80" s="1">
        <v>63.37</v>
      </c>
    </row>
    <row r="81" spans="1:11" ht="15.75" customHeight="1" x14ac:dyDescent="0.25">
      <c r="A81" s="1">
        <v>2019</v>
      </c>
      <c r="B81" s="1">
        <v>8</v>
      </c>
      <c r="C81" s="1">
        <v>19.690000000000001</v>
      </c>
      <c r="D81" s="1">
        <v>0</v>
      </c>
      <c r="E81" s="1">
        <v>0</v>
      </c>
      <c r="F81" s="1">
        <v>0</v>
      </c>
      <c r="G81" s="1">
        <v>5.2</v>
      </c>
      <c r="H81" s="1">
        <v>44.91</v>
      </c>
      <c r="I81" s="1">
        <v>145.25</v>
      </c>
      <c r="J81" s="1">
        <v>57.45</v>
      </c>
      <c r="K81" s="1">
        <v>4.16</v>
      </c>
    </row>
    <row r="82" spans="1:11" ht="15.75" customHeight="1" x14ac:dyDescent="0.25">
      <c r="A82" s="1">
        <v>2019</v>
      </c>
      <c r="B82" s="1">
        <v>9</v>
      </c>
      <c r="C82" s="1">
        <v>15.3</v>
      </c>
      <c r="D82" s="1">
        <v>0</v>
      </c>
      <c r="E82" s="1">
        <v>0</v>
      </c>
      <c r="F82" s="1">
        <v>8.6999999999999993</v>
      </c>
      <c r="G82" s="1">
        <v>89.94</v>
      </c>
      <c r="H82" s="1">
        <v>171.7</v>
      </c>
      <c r="I82" s="1">
        <v>36.4</v>
      </c>
      <c r="J82" s="1">
        <v>8.8800000000000008</v>
      </c>
      <c r="K82" s="1">
        <v>0.64</v>
      </c>
    </row>
    <row r="83" spans="1:11" ht="15.75" customHeight="1" x14ac:dyDescent="0.25">
      <c r="A83" s="1">
        <v>2019</v>
      </c>
      <c r="B83" s="1">
        <v>10</v>
      </c>
      <c r="C83" s="1">
        <v>8.8000000000000007</v>
      </c>
      <c r="D83" s="1">
        <v>17.59</v>
      </c>
      <c r="E83" s="1">
        <v>49.79</v>
      </c>
      <c r="F83" s="1">
        <v>130.82</v>
      </c>
      <c r="G83" s="1">
        <v>285.17</v>
      </c>
      <c r="H83" s="1">
        <v>378.17</v>
      </c>
      <c r="I83" s="1">
        <v>0</v>
      </c>
      <c r="J83" s="1">
        <v>0</v>
      </c>
      <c r="K83" s="1">
        <v>0</v>
      </c>
    </row>
    <row r="84" spans="1:11" ht="15.75" customHeight="1" x14ac:dyDescent="0.25">
      <c r="A84" s="1">
        <v>2019</v>
      </c>
      <c r="B84" s="1">
        <v>11</v>
      </c>
      <c r="C84" s="1">
        <v>-1.82</v>
      </c>
      <c r="D84" s="1">
        <v>294.72000000000003</v>
      </c>
      <c r="E84" s="1">
        <v>354.72</v>
      </c>
      <c r="F84" s="1">
        <v>444.72</v>
      </c>
      <c r="G84" s="1">
        <v>594.72</v>
      </c>
      <c r="H84" s="1">
        <v>684.72</v>
      </c>
      <c r="I84" s="1">
        <v>0</v>
      </c>
      <c r="J84" s="1">
        <v>0</v>
      </c>
      <c r="K84" s="1">
        <v>0</v>
      </c>
    </row>
    <row r="85" spans="1:11" ht="15.75" customHeight="1" x14ac:dyDescent="0.25">
      <c r="A85" s="1">
        <v>2019</v>
      </c>
      <c r="B85" s="1">
        <v>12</v>
      </c>
      <c r="C85" s="1">
        <v>-4.8600000000000003</v>
      </c>
      <c r="D85" s="1">
        <v>398.65</v>
      </c>
      <c r="E85" s="1">
        <v>460.65</v>
      </c>
      <c r="F85" s="1">
        <v>553.65</v>
      </c>
      <c r="G85" s="1">
        <v>708.65</v>
      </c>
      <c r="H85" s="1">
        <v>801.65</v>
      </c>
      <c r="I85" s="1">
        <v>0</v>
      </c>
      <c r="J85" s="1">
        <v>0</v>
      </c>
      <c r="K85" s="1">
        <v>0</v>
      </c>
    </row>
    <row r="86" spans="1:11" ht="15.75" customHeight="1" x14ac:dyDescent="0.25">
      <c r="A86" s="1">
        <v>2020</v>
      </c>
      <c r="B86" s="1">
        <v>1</v>
      </c>
      <c r="C86" s="1">
        <v>-5.85</v>
      </c>
      <c r="D86" s="1">
        <v>429.35</v>
      </c>
      <c r="E86" s="1">
        <v>491.35</v>
      </c>
      <c r="F86" s="1">
        <v>584.35</v>
      </c>
      <c r="G86" s="1">
        <v>739.35</v>
      </c>
      <c r="H86" s="1">
        <v>832.35</v>
      </c>
      <c r="I86" s="1">
        <v>0</v>
      </c>
      <c r="J86" s="1">
        <v>0</v>
      </c>
      <c r="K86" s="1">
        <v>0</v>
      </c>
    </row>
    <row r="87" spans="1:11" ht="15.75" customHeight="1" x14ac:dyDescent="0.25">
      <c r="A87" s="1">
        <v>2020</v>
      </c>
      <c r="B87" s="1">
        <v>2</v>
      </c>
      <c r="C87" s="1">
        <v>-6.58</v>
      </c>
      <c r="D87" s="1">
        <v>422.91</v>
      </c>
      <c r="E87" s="1">
        <v>480.91</v>
      </c>
      <c r="F87" s="1">
        <v>567.91</v>
      </c>
      <c r="G87" s="1">
        <v>712.91</v>
      </c>
      <c r="H87" s="1">
        <v>799.91</v>
      </c>
      <c r="I87" s="1">
        <v>0</v>
      </c>
      <c r="J87" s="1">
        <v>0</v>
      </c>
      <c r="K87" s="1">
        <v>0</v>
      </c>
    </row>
    <row r="88" spans="1:11" ht="15.75" customHeight="1" x14ac:dyDescent="0.25">
      <c r="A88" s="1">
        <v>2020</v>
      </c>
      <c r="B88" s="1">
        <v>3</v>
      </c>
      <c r="C88" s="1">
        <v>0.13</v>
      </c>
      <c r="D88" s="1">
        <v>243.87</v>
      </c>
      <c r="E88" s="1">
        <v>305.87</v>
      </c>
      <c r="F88" s="1">
        <v>398.87</v>
      </c>
      <c r="G88" s="1">
        <v>553.87</v>
      </c>
      <c r="H88" s="1">
        <v>646.87</v>
      </c>
      <c r="I88" s="1">
        <v>0</v>
      </c>
      <c r="J88" s="1">
        <v>0</v>
      </c>
      <c r="K88" s="1">
        <v>0</v>
      </c>
    </row>
    <row r="89" spans="1:11" ht="15.75" customHeight="1" x14ac:dyDescent="0.25">
      <c r="A89" s="1">
        <v>2020</v>
      </c>
      <c r="B89" s="1">
        <v>4</v>
      </c>
      <c r="C89" s="1">
        <v>4.79</v>
      </c>
      <c r="D89" s="1">
        <v>105.56</v>
      </c>
      <c r="E89" s="1">
        <v>158.05000000000001</v>
      </c>
      <c r="F89" s="1">
        <v>246.27</v>
      </c>
      <c r="G89" s="1">
        <v>396.27</v>
      </c>
      <c r="H89" s="1">
        <v>486.27</v>
      </c>
      <c r="I89" s="1">
        <v>0</v>
      </c>
      <c r="J89" s="1">
        <v>0</v>
      </c>
      <c r="K89" s="1">
        <v>0</v>
      </c>
    </row>
    <row r="90" spans="1:11" ht="15.75" customHeight="1" x14ac:dyDescent="0.25">
      <c r="A90" s="1">
        <v>2020</v>
      </c>
      <c r="B90" s="1">
        <v>5</v>
      </c>
      <c r="C90" s="1">
        <v>12.85</v>
      </c>
      <c r="D90" s="1">
        <v>27.19</v>
      </c>
      <c r="E90" s="1">
        <v>48.48</v>
      </c>
      <c r="F90" s="1">
        <v>89.1</v>
      </c>
      <c r="G90" s="1">
        <v>190.41</v>
      </c>
      <c r="H90" s="1">
        <v>266.20999999999998</v>
      </c>
      <c r="I90" s="1">
        <v>58.8</v>
      </c>
      <c r="J90" s="1">
        <v>30.9</v>
      </c>
      <c r="K90" s="1">
        <v>13.7</v>
      </c>
    </row>
    <row r="91" spans="1:11" ht="15.75" customHeight="1" x14ac:dyDescent="0.25">
      <c r="A91" s="1">
        <v>2020</v>
      </c>
      <c r="B91" s="1">
        <v>6</v>
      </c>
      <c r="C91" s="1">
        <v>19.13</v>
      </c>
      <c r="D91" s="1">
        <v>0</v>
      </c>
      <c r="E91" s="1">
        <v>0</v>
      </c>
      <c r="F91" s="1">
        <v>6.24</v>
      </c>
      <c r="G91" s="1">
        <v>36.76</v>
      </c>
      <c r="H91" s="1">
        <v>80.25</v>
      </c>
      <c r="I91" s="1">
        <v>138.03</v>
      </c>
      <c r="J91" s="1">
        <v>70.790000000000006</v>
      </c>
      <c r="K91" s="1">
        <v>24.28</v>
      </c>
    </row>
    <row r="92" spans="1:11" ht="15.75" customHeight="1" x14ac:dyDescent="0.25">
      <c r="A92" s="1">
        <v>2020</v>
      </c>
      <c r="B92" s="1">
        <v>7</v>
      </c>
      <c r="C92" s="1">
        <v>23.83</v>
      </c>
      <c r="D92" s="1">
        <v>0</v>
      </c>
      <c r="E92" s="1">
        <v>0</v>
      </c>
      <c r="F92" s="1">
        <v>0</v>
      </c>
      <c r="G92" s="1">
        <v>0</v>
      </c>
      <c r="H92" s="1">
        <v>2.95</v>
      </c>
      <c r="I92" s="1">
        <v>273.8</v>
      </c>
      <c r="J92" s="1">
        <v>180.8</v>
      </c>
      <c r="K92" s="1">
        <v>90.75</v>
      </c>
    </row>
    <row r="93" spans="1:11" ht="15.75" customHeight="1" x14ac:dyDescent="0.25">
      <c r="A93" s="1">
        <v>2020</v>
      </c>
      <c r="B93" s="1">
        <v>8</v>
      </c>
      <c r="C93" s="1">
        <v>19.45</v>
      </c>
      <c r="D93" s="1">
        <v>0</v>
      </c>
      <c r="E93" s="1">
        <v>0</v>
      </c>
      <c r="F93" s="1">
        <v>0.33</v>
      </c>
      <c r="G93" s="1">
        <v>23.42</v>
      </c>
      <c r="H93" s="1">
        <v>63.84</v>
      </c>
      <c r="I93" s="1">
        <v>141.82</v>
      </c>
      <c r="J93" s="1">
        <v>68.47</v>
      </c>
      <c r="K93" s="1">
        <v>15.89</v>
      </c>
    </row>
    <row r="94" spans="1:11" ht="15.75" customHeight="1" x14ac:dyDescent="0.25">
      <c r="A94" s="1">
        <v>2020</v>
      </c>
      <c r="B94" s="1">
        <v>9</v>
      </c>
      <c r="C94" s="1">
        <v>14.14</v>
      </c>
      <c r="D94" s="1">
        <v>1.07</v>
      </c>
      <c r="E94" s="1">
        <v>7.76</v>
      </c>
      <c r="F94" s="1">
        <v>29.73</v>
      </c>
      <c r="G94" s="1">
        <v>125.35</v>
      </c>
      <c r="H94" s="1">
        <v>205.75</v>
      </c>
      <c r="I94" s="1">
        <v>36.33</v>
      </c>
      <c r="J94" s="1">
        <v>9.6</v>
      </c>
      <c r="K94" s="1">
        <v>0</v>
      </c>
    </row>
    <row r="95" spans="1:11" ht="15.75" customHeight="1" x14ac:dyDescent="0.25">
      <c r="A95" s="1">
        <v>2020</v>
      </c>
      <c r="B95" s="1">
        <v>10</v>
      </c>
      <c r="C95" s="1">
        <v>7.45</v>
      </c>
      <c r="D95" s="1">
        <v>57.57</v>
      </c>
      <c r="E95" s="1">
        <v>99.19</v>
      </c>
      <c r="F95" s="1">
        <v>179.15</v>
      </c>
      <c r="G95" s="1">
        <v>327.08999999999997</v>
      </c>
      <c r="H95" s="1">
        <v>420.09</v>
      </c>
      <c r="I95" s="1">
        <v>3.06</v>
      </c>
      <c r="J95" s="1">
        <v>0</v>
      </c>
      <c r="K95" s="1">
        <v>0</v>
      </c>
    </row>
    <row r="96" spans="1:11" ht="15.75" customHeight="1" x14ac:dyDescent="0.25">
      <c r="A96" s="1">
        <v>2020</v>
      </c>
      <c r="B96" s="1">
        <v>11</v>
      </c>
      <c r="C96" s="1">
        <v>3.82</v>
      </c>
      <c r="D96" s="1">
        <v>165.18</v>
      </c>
      <c r="E96" s="1">
        <v>209.18</v>
      </c>
      <c r="F96" s="1">
        <v>281.08</v>
      </c>
      <c r="G96" s="1">
        <v>425.33</v>
      </c>
      <c r="H96" s="1">
        <v>515.33000000000004</v>
      </c>
      <c r="I96" s="1">
        <v>0.72</v>
      </c>
      <c r="J96" s="1">
        <v>0</v>
      </c>
      <c r="K96" s="1">
        <v>0</v>
      </c>
    </row>
    <row r="97" spans="1:11" ht="15.75" customHeight="1" x14ac:dyDescent="0.25">
      <c r="A97" s="1">
        <v>2020</v>
      </c>
      <c r="B97" s="1">
        <v>12</v>
      </c>
      <c r="C97" s="1">
        <v>-3.32</v>
      </c>
      <c r="D97" s="1">
        <v>350.95</v>
      </c>
      <c r="E97" s="1">
        <v>412.95</v>
      </c>
      <c r="F97" s="1">
        <v>505.95</v>
      </c>
      <c r="G97" s="1">
        <v>660.95</v>
      </c>
      <c r="H97" s="1">
        <v>753.95</v>
      </c>
      <c r="I97" s="1">
        <v>0</v>
      </c>
      <c r="J97" s="1">
        <v>0</v>
      </c>
      <c r="K97" s="1">
        <v>0</v>
      </c>
    </row>
    <row r="98" spans="1:11" ht="15.75" customHeight="1" x14ac:dyDescent="0.25">
      <c r="A98" s="1">
        <v>2021</v>
      </c>
      <c r="B98" s="1">
        <v>1</v>
      </c>
      <c r="C98" s="1">
        <v>-7.1</v>
      </c>
      <c r="D98" s="1">
        <v>468.08</v>
      </c>
      <c r="E98" s="1">
        <v>530.08000000000004</v>
      </c>
      <c r="F98" s="1">
        <v>623.08000000000004</v>
      </c>
      <c r="G98" s="1">
        <v>778.08</v>
      </c>
      <c r="H98" s="1">
        <v>871.08</v>
      </c>
      <c r="I98" s="1">
        <v>0</v>
      </c>
      <c r="J98" s="1">
        <v>0</v>
      </c>
      <c r="K98" s="1">
        <v>0</v>
      </c>
    </row>
    <row r="99" spans="1:11" ht="15.75" customHeight="1" x14ac:dyDescent="0.25">
      <c r="A99" s="1">
        <v>2021</v>
      </c>
      <c r="B99" s="1">
        <v>2</v>
      </c>
      <c r="C99" s="1">
        <v>-8.1199999999999992</v>
      </c>
      <c r="D99" s="1">
        <v>451.48</v>
      </c>
      <c r="E99" s="1">
        <v>507.48</v>
      </c>
      <c r="F99" s="1">
        <v>591.48</v>
      </c>
      <c r="G99" s="1">
        <v>731.48</v>
      </c>
      <c r="H99" s="1">
        <v>815.48</v>
      </c>
      <c r="I99" s="1">
        <v>0</v>
      </c>
      <c r="J99" s="1">
        <v>0</v>
      </c>
      <c r="K99" s="1">
        <v>0</v>
      </c>
    </row>
    <row r="100" spans="1:11" ht="15.75" customHeight="1" x14ac:dyDescent="0.25">
      <c r="A100" s="1">
        <v>2021</v>
      </c>
      <c r="B100" s="1">
        <v>3</v>
      </c>
      <c r="C100" s="1">
        <v>-0.04</v>
      </c>
      <c r="D100" s="1">
        <v>259.97000000000003</v>
      </c>
      <c r="E100" s="1">
        <v>314.7</v>
      </c>
      <c r="F100" s="1">
        <v>404.13</v>
      </c>
      <c r="G100" s="1">
        <v>559.13</v>
      </c>
      <c r="H100" s="1">
        <v>652.13</v>
      </c>
      <c r="I100" s="1">
        <v>0</v>
      </c>
      <c r="J100" s="1">
        <v>0</v>
      </c>
      <c r="K100" s="1">
        <v>0</v>
      </c>
    </row>
    <row r="101" spans="1:11" ht="15.75" customHeight="1" x14ac:dyDescent="0.25">
      <c r="A101" s="1">
        <v>2021</v>
      </c>
      <c r="B101" s="1">
        <v>4</v>
      </c>
      <c r="C101" s="1">
        <v>8.2200000000000006</v>
      </c>
      <c r="D101" s="1">
        <v>53.3</v>
      </c>
      <c r="E101" s="1">
        <v>87.01</v>
      </c>
      <c r="F101" s="1">
        <v>150.36000000000001</v>
      </c>
      <c r="G101" s="1">
        <v>293.39999999999998</v>
      </c>
      <c r="H101" s="1">
        <v>383.4</v>
      </c>
      <c r="I101" s="1">
        <v>1.38</v>
      </c>
      <c r="J101" s="1">
        <v>0</v>
      </c>
      <c r="K101" s="1">
        <v>0</v>
      </c>
    </row>
    <row r="102" spans="1:11" ht="15.75" customHeight="1" x14ac:dyDescent="0.25">
      <c r="A102" s="1">
        <v>2021</v>
      </c>
      <c r="B102" s="1">
        <v>5</v>
      </c>
      <c r="C102" s="1">
        <v>13.66</v>
      </c>
      <c r="D102" s="1">
        <v>7.84</v>
      </c>
      <c r="E102" s="1">
        <v>24.14</v>
      </c>
      <c r="F102" s="1">
        <v>65.98</v>
      </c>
      <c r="G102" s="1">
        <v>162.15</v>
      </c>
      <c r="H102" s="1">
        <v>236.99</v>
      </c>
      <c r="I102" s="1">
        <v>58.04</v>
      </c>
      <c r="J102" s="1">
        <v>27.64</v>
      </c>
      <c r="K102" s="1">
        <v>9.48</v>
      </c>
    </row>
    <row r="103" spans="1:11" ht="15.75" customHeight="1" x14ac:dyDescent="0.25">
      <c r="A103" s="1">
        <v>2021</v>
      </c>
      <c r="B103" s="1">
        <v>6</v>
      </c>
      <c r="C103" s="1">
        <v>20.58</v>
      </c>
      <c r="D103" s="1">
        <v>0</v>
      </c>
      <c r="E103" s="1">
        <v>0</v>
      </c>
      <c r="F103" s="1">
        <v>0</v>
      </c>
      <c r="G103" s="1">
        <v>11.79</v>
      </c>
      <c r="H103" s="1">
        <v>47.87</v>
      </c>
      <c r="I103" s="1">
        <v>168.69</v>
      </c>
      <c r="J103" s="1">
        <v>89.29</v>
      </c>
      <c r="K103" s="1">
        <v>35.369999999999997</v>
      </c>
    </row>
    <row r="104" spans="1:11" ht="15.75" customHeight="1" x14ac:dyDescent="0.25">
      <c r="A104" s="1">
        <v>2021</v>
      </c>
      <c r="B104" s="1">
        <v>7</v>
      </c>
      <c r="C104" s="1">
        <v>19.75</v>
      </c>
      <c r="D104" s="1">
        <v>0</v>
      </c>
      <c r="E104" s="1">
        <v>0</v>
      </c>
      <c r="F104" s="1">
        <v>0</v>
      </c>
      <c r="G104" s="1">
        <v>14.83</v>
      </c>
      <c r="H104" s="1">
        <v>55.87</v>
      </c>
      <c r="I104" s="1">
        <v>147.4</v>
      </c>
      <c r="J104" s="1">
        <v>69.23</v>
      </c>
      <c r="K104" s="1">
        <v>17.28</v>
      </c>
    </row>
    <row r="105" spans="1:11" ht="15.75" customHeight="1" x14ac:dyDescent="0.25">
      <c r="A105" s="1">
        <v>2021</v>
      </c>
      <c r="B105" s="1">
        <v>8</v>
      </c>
      <c r="C105" s="1">
        <v>22.28</v>
      </c>
      <c r="D105" s="1">
        <v>0</v>
      </c>
      <c r="E105" s="1">
        <v>0</v>
      </c>
      <c r="F105" s="1">
        <v>0</v>
      </c>
      <c r="G105" s="1">
        <v>4.12</v>
      </c>
      <c r="H105" s="1">
        <v>25.18</v>
      </c>
      <c r="I105" s="1">
        <v>225.76</v>
      </c>
      <c r="J105" s="1">
        <v>136.88</v>
      </c>
      <c r="K105" s="1">
        <v>64.94</v>
      </c>
    </row>
    <row r="106" spans="1:11" ht="15.75" customHeight="1" x14ac:dyDescent="0.25">
      <c r="A106" s="1">
        <v>2021</v>
      </c>
      <c r="B106" s="1">
        <v>9</v>
      </c>
      <c r="C106" s="1">
        <v>16.100000000000001</v>
      </c>
      <c r="D106" s="1">
        <v>0</v>
      </c>
      <c r="E106" s="1">
        <v>0</v>
      </c>
      <c r="F106" s="1">
        <v>7.06</v>
      </c>
      <c r="G106" s="1">
        <v>61.57</v>
      </c>
      <c r="H106" s="1">
        <v>147</v>
      </c>
      <c r="I106" s="1">
        <v>50.01</v>
      </c>
      <c r="J106" s="1">
        <v>4.5599999999999996</v>
      </c>
      <c r="K106" s="1">
        <v>0</v>
      </c>
    </row>
    <row r="107" spans="1:11" ht="15.75" customHeight="1" x14ac:dyDescent="0.25">
      <c r="A107" s="1">
        <v>2021</v>
      </c>
      <c r="B107" s="1">
        <v>10</v>
      </c>
      <c r="C107" s="1">
        <v>11.29</v>
      </c>
      <c r="D107" s="1">
        <v>16.78</v>
      </c>
      <c r="E107" s="1">
        <v>39.72</v>
      </c>
      <c r="F107" s="1">
        <v>84.38</v>
      </c>
      <c r="G107" s="1">
        <v>207.95</v>
      </c>
      <c r="H107" s="1">
        <v>300.95</v>
      </c>
      <c r="I107" s="1">
        <v>11.82</v>
      </c>
      <c r="J107" s="1">
        <v>0</v>
      </c>
      <c r="K107" s="1">
        <v>0</v>
      </c>
    </row>
    <row r="108" spans="1:11" ht="15.75" customHeight="1" x14ac:dyDescent="0.25">
      <c r="A108" s="1">
        <v>2021</v>
      </c>
      <c r="B108" s="1">
        <v>11</v>
      </c>
      <c r="C108" s="1">
        <v>1.51</v>
      </c>
      <c r="D108" s="1">
        <v>196.27</v>
      </c>
      <c r="E108" s="1">
        <v>254.83</v>
      </c>
      <c r="F108" s="1">
        <v>344.83</v>
      </c>
      <c r="G108" s="1">
        <v>494.83</v>
      </c>
      <c r="H108" s="1">
        <v>584.83000000000004</v>
      </c>
      <c r="I108" s="1">
        <v>0</v>
      </c>
      <c r="J108" s="1">
        <v>0</v>
      </c>
      <c r="K108" s="1">
        <v>0</v>
      </c>
    </row>
    <row r="109" spans="1:11" ht="15.75" customHeight="1" x14ac:dyDescent="0.25">
      <c r="A109" s="1">
        <v>2021</v>
      </c>
      <c r="B109" s="1">
        <v>12</v>
      </c>
      <c r="C109" s="1">
        <v>-4</v>
      </c>
      <c r="D109" s="1">
        <v>372.09</v>
      </c>
      <c r="E109" s="1">
        <v>434.09</v>
      </c>
      <c r="F109" s="1">
        <v>527.09</v>
      </c>
      <c r="G109" s="1">
        <v>682.09</v>
      </c>
      <c r="H109" s="1">
        <v>775.09</v>
      </c>
      <c r="I109" s="1">
        <v>0</v>
      </c>
      <c r="J109" s="1">
        <v>0</v>
      </c>
      <c r="K109" s="1">
        <v>0</v>
      </c>
    </row>
    <row r="110" spans="1:11" ht="15.75" customHeight="1" x14ac:dyDescent="0.25">
      <c r="A110" s="1">
        <v>2022</v>
      </c>
      <c r="B110" s="1">
        <v>1</v>
      </c>
      <c r="C110" s="1">
        <v>-14.28</v>
      </c>
      <c r="D110" s="1">
        <v>690.54</v>
      </c>
      <c r="E110" s="1">
        <v>752.54</v>
      </c>
      <c r="F110" s="1">
        <v>845.54</v>
      </c>
      <c r="G110" s="3">
        <v>1000.54</v>
      </c>
      <c r="H110" s="3">
        <v>1093.54</v>
      </c>
      <c r="I110" s="1">
        <v>0</v>
      </c>
      <c r="J110" s="1">
        <v>0</v>
      </c>
      <c r="K110" s="1">
        <v>0</v>
      </c>
    </row>
    <row r="111" spans="1:11" ht="15.75" customHeight="1" x14ac:dyDescent="0.25">
      <c r="A111" s="1">
        <v>2022</v>
      </c>
      <c r="B111" s="1">
        <v>2</v>
      </c>
      <c r="C111" s="1">
        <v>-8.5399999999999991</v>
      </c>
      <c r="D111" s="1">
        <v>463.07</v>
      </c>
      <c r="E111" s="1">
        <v>519.07000000000005</v>
      </c>
      <c r="F111" s="1">
        <v>603.07000000000005</v>
      </c>
      <c r="G111" s="1">
        <v>743.07</v>
      </c>
      <c r="H111" s="1">
        <v>827.07</v>
      </c>
      <c r="I111" s="1">
        <v>0</v>
      </c>
      <c r="J111" s="1">
        <v>0</v>
      </c>
      <c r="K111" s="1">
        <v>0</v>
      </c>
    </row>
    <row r="112" spans="1:11" ht="15.75" customHeight="1" x14ac:dyDescent="0.25">
      <c r="A112" s="1">
        <v>2022</v>
      </c>
      <c r="B112" s="1">
        <v>3</v>
      </c>
      <c r="C112" s="1">
        <v>-1.62</v>
      </c>
      <c r="D112" s="1">
        <v>298.2</v>
      </c>
      <c r="E112" s="1">
        <v>360.2</v>
      </c>
      <c r="F112" s="1">
        <v>453.2</v>
      </c>
      <c r="G112" s="1">
        <v>608.20000000000005</v>
      </c>
      <c r="H112" s="1">
        <v>701.2</v>
      </c>
      <c r="I112" s="1">
        <v>0</v>
      </c>
      <c r="J112" s="1">
        <v>0</v>
      </c>
      <c r="K112" s="1">
        <v>0</v>
      </c>
    </row>
    <row r="113" spans="1:11" ht="15.75" customHeight="1" x14ac:dyDescent="0.25">
      <c r="A113" s="1">
        <v>2022</v>
      </c>
      <c r="B113" s="1">
        <v>4</v>
      </c>
      <c r="C113" s="1">
        <v>5.88</v>
      </c>
      <c r="D113" s="1">
        <v>76.64</v>
      </c>
      <c r="E113" s="1">
        <v>127.67</v>
      </c>
      <c r="F113" s="1">
        <v>213.69</v>
      </c>
      <c r="G113" s="1">
        <v>363.69</v>
      </c>
      <c r="H113" s="1">
        <v>453.69</v>
      </c>
      <c r="I113" s="1">
        <v>0</v>
      </c>
      <c r="J113" s="1">
        <v>0</v>
      </c>
      <c r="K113" s="1">
        <v>0</v>
      </c>
    </row>
    <row r="114" spans="1:11" ht="15.75" customHeight="1" x14ac:dyDescent="0.25">
      <c r="A114" s="1">
        <v>2022</v>
      </c>
      <c r="B114" s="1">
        <v>5</v>
      </c>
      <c r="C114" s="1">
        <v>15.59</v>
      </c>
      <c r="D114" s="1">
        <v>0</v>
      </c>
      <c r="E114" s="1">
        <v>2.96</v>
      </c>
      <c r="F114" s="1">
        <v>24.65</v>
      </c>
      <c r="G114" s="1">
        <v>102.98</v>
      </c>
      <c r="H114" s="1">
        <v>173.98</v>
      </c>
      <c r="I114" s="1">
        <v>69.91</v>
      </c>
      <c r="J114" s="1">
        <v>28.39</v>
      </c>
      <c r="K114" s="1">
        <v>6.39</v>
      </c>
    </row>
    <row r="115" spans="1:11" ht="15.75" customHeight="1" x14ac:dyDescent="0.25">
      <c r="A115" s="1">
        <v>2022</v>
      </c>
      <c r="B115" s="1">
        <v>6</v>
      </c>
      <c r="C115" s="1">
        <v>17.87</v>
      </c>
      <c r="D115" s="1">
        <v>0</v>
      </c>
      <c r="E115" s="1">
        <v>0</v>
      </c>
      <c r="F115" s="1">
        <v>1.06</v>
      </c>
      <c r="G115" s="1">
        <v>36.17</v>
      </c>
      <c r="H115" s="1">
        <v>101.85</v>
      </c>
      <c r="I115" s="1">
        <v>89.49</v>
      </c>
      <c r="J115" s="1">
        <v>32.200000000000003</v>
      </c>
      <c r="K115" s="1">
        <v>7.89</v>
      </c>
    </row>
    <row r="116" spans="1:11" ht="15.75" customHeight="1" x14ac:dyDescent="0.25">
      <c r="A116" s="1">
        <v>2022</v>
      </c>
      <c r="B116" s="1">
        <v>7</v>
      </c>
      <c r="C116" s="1">
        <v>21.26</v>
      </c>
      <c r="D116" s="1">
        <v>0</v>
      </c>
      <c r="E116" s="1">
        <v>0</v>
      </c>
      <c r="F116" s="1">
        <v>0</v>
      </c>
      <c r="G116" s="1">
        <v>0.69</v>
      </c>
      <c r="H116" s="1">
        <v>20.149999999999999</v>
      </c>
      <c r="I116" s="1">
        <v>194.07</v>
      </c>
      <c r="J116" s="1">
        <v>101.76</v>
      </c>
      <c r="K116" s="1">
        <v>28.22</v>
      </c>
    </row>
    <row r="117" spans="1:11" ht="15.75" customHeight="1" x14ac:dyDescent="0.25">
      <c r="A117" s="1">
        <v>2022</v>
      </c>
      <c r="B117" s="1">
        <v>8</v>
      </c>
      <c r="C117" s="1">
        <v>20.55</v>
      </c>
      <c r="D117" s="1">
        <v>0</v>
      </c>
      <c r="E117" s="1">
        <v>0</v>
      </c>
      <c r="F117" s="1">
        <v>0</v>
      </c>
      <c r="G117" s="1">
        <v>6.18</v>
      </c>
      <c r="H117" s="1">
        <v>36.880000000000003</v>
      </c>
      <c r="I117" s="1">
        <v>172.1</v>
      </c>
      <c r="J117" s="1">
        <v>85.28</v>
      </c>
      <c r="K117" s="1">
        <v>22.98</v>
      </c>
    </row>
    <row r="118" spans="1:11" ht="15.75" customHeight="1" x14ac:dyDescent="0.25">
      <c r="A118" s="1">
        <v>2022</v>
      </c>
      <c r="B118" s="1">
        <v>9</v>
      </c>
      <c r="C118" s="1">
        <v>14.79</v>
      </c>
      <c r="D118" s="1">
        <v>0</v>
      </c>
      <c r="E118" s="1">
        <v>2.73</v>
      </c>
      <c r="F118" s="1">
        <v>18.899999999999999</v>
      </c>
      <c r="G118" s="1">
        <v>108.49</v>
      </c>
      <c r="H118" s="1">
        <v>186.24</v>
      </c>
      <c r="I118" s="1">
        <v>42.85</v>
      </c>
      <c r="J118" s="1">
        <v>12.25</v>
      </c>
      <c r="K118" s="1">
        <v>0</v>
      </c>
    </row>
    <row r="119" spans="1:11" ht="15.75" customHeight="1" x14ac:dyDescent="0.25">
      <c r="A119" s="1">
        <v>2022</v>
      </c>
      <c r="B119" s="1">
        <v>10</v>
      </c>
      <c r="C119" s="1">
        <v>9.2899999999999991</v>
      </c>
      <c r="D119" s="1">
        <v>26.2</v>
      </c>
      <c r="E119" s="1">
        <v>59.23</v>
      </c>
      <c r="F119" s="1">
        <v>124.5</v>
      </c>
      <c r="G119" s="1">
        <v>269.99</v>
      </c>
      <c r="H119" s="1">
        <v>362.99</v>
      </c>
      <c r="I119" s="1">
        <v>2.79</v>
      </c>
      <c r="J119" s="1">
        <v>0</v>
      </c>
      <c r="K119" s="1">
        <v>0</v>
      </c>
    </row>
    <row r="120" spans="1:11" ht="15.75" customHeight="1" x14ac:dyDescent="0.25">
      <c r="A120" s="1">
        <v>2022</v>
      </c>
      <c r="B120" s="1">
        <v>11</v>
      </c>
      <c r="C120" s="1">
        <v>3.69</v>
      </c>
      <c r="D120" s="1">
        <v>174.83</v>
      </c>
      <c r="E120" s="1">
        <v>217.37</v>
      </c>
      <c r="F120" s="1">
        <v>290.62</v>
      </c>
      <c r="G120" s="1">
        <v>430.48</v>
      </c>
      <c r="H120" s="1">
        <v>519.41</v>
      </c>
      <c r="I120" s="1">
        <v>6.55</v>
      </c>
      <c r="J120" s="1">
        <v>1.07</v>
      </c>
      <c r="K120" s="1">
        <v>0</v>
      </c>
    </row>
    <row r="121" spans="1:11" ht="15.75" customHeight="1" x14ac:dyDescent="0.25">
      <c r="A121" s="1">
        <v>2022</v>
      </c>
      <c r="B121" s="1">
        <v>12</v>
      </c>
      <c r="C121" s="1">
        <v>-2.4300000000000002</v>
      </c>
      <c r="D121" s="1">
        <v>323.39999999999998</v>
      </c>
      <c r="E121" s="1">
        <v>385.4</v>
      </c>
      <c r="F121" s="1">
        <v>478.4</v>
      </c>
      <c r="G121" s="1">
        <v>633.4</v>
      </c>
      <c r="H121" s="1">
        <v>726.4</v>
      </c>
      <c r="I121" s="1">
        <v>0</v>
      </c>
      <c r="J121" s="1">
        <v>0</v>
      </c>
      <c r="K121" s="1">
        <v>0</v>
      </c>
    </row>
    <row r="122" spans="1:11" ht="15.75" customHeight="1" x14ac:dyDescent="0.25">
      <c r="A122" s="1">
        <v>2023</v>
      </c>
      <c r="B122" s="1">
        <v>1</v>
      </c>
      <c r="C122" s="1">
        <v>-5.18</v>
      </c>
      <c r="D122" s="1">
        <v>408.62</v>
      </c>
      <c r="E122" s="1">
        <v>470.62</v>
      </c>
      <c r="F122" s="1">
        <v>563.62</v>
      </c>
      <c r="G122" s="1">
        <v>718.62</v>
      </c>
      <c r="H122" s="1">
        <v>811.62</v>
      </c>
      <c r="I122" s="1">
        <v>0</v>
      </c>
      <c r="J122" s="1">
        <v>0</v>
      </c>
      <c r="K122" s="1">
        <v>0</v>
      </c>
    </row>
    <row r="123" spans="1:11" ht="15.75" customHeight="1" x14ac:dyDescent="0.25">
      <c r="A123" s="1">
        <v>2023</v>
      </c>
      <c r="B123" s="1">
        <v>2</v>
      </c>
      <c r="C123" s="1">
        <v>-7</v>
      </c>
      <c r="D123" s="1">
        <v>419.91</v>
      </c>
      <c r="E123" s="1">
        <v>475.91</v>
      </c>
      <c r="F123" s="1">
        <v>559.91</v>
      </c>
      <c r="G123" s="1">
        <v>699.91</v>
      </c>
      <c r="H123" s="1">
        <v>783.91</v>
      </c>
      <c r="I123" s="1">
        <v>0</v>
      </c>
      <c r="J123" s="1">
        <v>0</v>
      </c>
      <c r="K123" s="1">
        <v>0</v>
      </c>
    </row>
    <row r="124" spans="1:11" ht="15.75" customHeight="1" x14ac:dyDescent="0.25">
      <c r="A124" s="1">
        <v>2023</v>
      </c>
      <c r="B124" s="1">
        <v>3</v>
      </c>
      <c r="C124" s="1">
        <v>-1.26</v>
      </c>
      <c r="D124" s="1">
        <v>286.94</v>
      </c>
      <c r="E124" s="1">
        <v>348.94</v>
      </c>
      <c r="F124" s="1">
        <v>441.94</v>
      </c>
      <c r="G124" s="1">
        <v>596.94000000000005</v>
      </c>
      <c r="H124" s="1">
        <v>689.94</v>
      </c>
      <c r="I124" s="1">
        <v>0</v>
      </c>
      <c r="J124" s="1">
        <v>0</v>
      </c>
      <c r="K124" s="1">
        <v>0</v>
      </c>
    </row>
    <row r="125" spans="1:11" ht="15.75" customHeight="1" x14ac:dyDescent="0.25">
      <c r="A125" s="1">
        <v>2023</v>
      </c>
      <c r="B125" s="1">
        <v>4</v>
      </c>
      <c r="C125" s="1">
        <v>7.49</v>
      </c>
      <c r="D125" s="1">
        <v>79.349999999999994</v>
      </c>
      <c r="E125" s="1">
        <v>115.26</v>
      </c>
      <c r="F125" s="1">
        <v>182.5</v>
      </c>
      <c r="G125" s="1">
        <v>315.38</v>
      </c>
      <c r="H125" s="1">
        <v>405.38</v>
      </c>
      <c r="I125" s="1">
        <v>7.5</v>
      </c>
      <c r="J125" s="1">
        <v>0</v>
      </c>
      <c r="K125" s="1">
        <v>0</v>
      </c>
    </row>
    <row r="126" spans="1:11" ht="15.75" customHeight="1" x14ac:dyDescent="0.25">
      <c r="A126" s="1">
        <v>2023</v>
      </c>
      <c r="B126" s="1">
        <v>5</v>
      </c>
      <c r="C126" s="1">
        <v>13.48</v>
      </c>
      <c r="D126" s="1">
        <v>5.33</v>
      </c>
      <c r="E126" s="1">
        <v>17.309999999999999</v>
      </c>
      <c r="F126" s="1">
        <v>49</v>
      </c>
      <c r="G126" s="1">
        <v>153.03</v>
      </c>
      <c r="H126" s="1">
        <v>236.02</v>
      </c>
      <c r="I126" s="1">
        <v>33.9</v>
      </c>
      <c r="J126" s="1">
        <v>12.95</v>
      </c>
      <c r="K126" s="1">
        <v>2.94</v>
      </c>
    </row>
    <row r="127" spans="1:11" ht="15.75" customHeight="1" x14ac:dyDescent="0.25">
      <c r="A127" s="1">
        <v>2023</v>
      </c>
      <c r="B127" s="1">
        <v>6</v>
      </c>
      <c r="C127" s="1">
        <v>19.03</v>
      </c>
      <c r="D127" s="1">
        <v>0</v>
      </c>
      <c r="E127" s="1">
        <v>0</v>
      </c>
      <c r="F127" s="1">
        <v>0</v>
      </c>
      <c r="G127" s="1">
        <v>28.26</v>
      </c>
      <c r="H127" s="1">
        <v>76.599999999999994</v>
      </c>
      <c r="I127" s="1">
        <v>124.44</v>
      </c>
      <c r="J127" s="1">
        <v>59.01</v>
      </c>
      <c r="K127" s="1">
        <v>17.350000000000001</v>
      </c>
    </row>
    <row r="128" spans="1:11" ht="15.75" customHeight="1" x14ac:dyDescent="0.25">
      <c r="A128" s="1">
        <v>2023</v>
      </c>
      <c r="B128" s="1">
        <v>7</v>
      </c>
      <c r="C128" s="1">
        <v>21.58</v>
      </c>
      <c r="D128" s="1">
        <v>0</v>
      </c>
      <c r="E128" s="1">
        <v>0</v>
      </c>
      <c r="F128" s="1">
        <v>0</v>
      </c>
      <c r="G128" s="1">
        <v>2.61</v>
      </c>
      <c r="H128" s="1">
        <v>18.649999999999999</v>
      </c>
      <c r="I128" s="1">
        <v>204.04</v>
      </c>
      <c r="J128" s="1">
        <v>113.65</v>
      </c>
      <c r="K128" s="1">
        <v>36.69</v>
      </c>
    </row>
    <row r="129" spans="1:11" ht="15.75" customHeight="1" x14ac:dyDescent="0.25">
      <c r="A129" s="1">
        <v>2023</v>
      </c>
      <c r="B129" s="1">
        <v>8</v>
      </c>
      <c r="C129" s="1">
        <v>18.670000000000002</v>
      </c>
      <c r="D129" s="1">
        <v>0</v>
      </c>
      <c r="E129" s="1">
        <v>0</v>
      </c>
      <c r="F129" s="1">
        <v>0</v>
      </c>
      <c r="G129" s="1">
        <v>10.18</v>
      </c>
      <c r="H129" s="1">
        <v>74.09</v>
      </c>
      <c r="I129" s="1">
        <v>113.95</v>
      </c>
      <c r="J129" s="1">
        <v>30.88</v>
      </c>
      <c r="K129" s="1">
        <v>1.79</v>
      </c>
    </row>
    <row r="130" spans="1:11" ht="15.75" customHeight="1" x14ac:dyDescent="0.25">
      <c r="A130" s="1">
        <v>2023</v>
      </c>
      <c r="B130" s="1">
        <v>9</v>
      </c>
      <c r="C130" s="1">
        <v>16.96</v>
      </c>
      <c r="D130" s="1">
        <v>0</v>
      </c>
      <c r="E130" s="1">
        <v>0</v>
      </c>
      <c r="F130" s="1">
        <v>2.68</v>
      </c>
      <c r="G130" s="1">
        <v>63.25</v>
      </c>
      <c r="H130" s="1">
        <v>137.29</v>
      </c>
      <c r="I130" s="1">
        <v>73.33</v>
      </c>
      <c r="J130" s="1">
        <v>31.9</v>
      </c>
      <c r="K130" s="1">
        <v>15.94</v>
      </c>
    </row>
    <row r="131" spans="1:11" ht="15.75" customHeight="1" x14ac:dyDescent="0.25">
      <c r="A131" s="1">
        <v>2023</v>
      </c>
      <c r="B131" s="1">
        <v>10</v>
      </c>
      <c r="C131" s="1">
        <v>11.2</v>
      </c>
      <c r="D131" s="1">
        <v>26.59</v>
      </c>
      <c r="E131" s="1">
        <v>50.92</v>
      </c>
      <c r="F131" s="1">
        <v>105.28</v>
      </c>
      <c r="G131" s="1">
        <v>221.98</v>
      </c>
      <c r="H131" s="1">
        <v>304.93</v>
      </c>
      <c r="I131" s="1">
        <v>31.9</v>
      </c>
      <c r="J131" s="1">
        <v>11.33</v>
      </c>
      <c r="K131" s="1">
        <v>1.28</v>
      </c>
    </row>
    <row r="132" spans="1:11" ht="15.75" customHeight="1" x14ac:dyDescent="0.25">
      <c r="A132" s="1">
        <v>2023</v>
      </c>
      <c r="B132" s="1">
        <v>11</v>
      </c>
      <c r="C132" s="1">
        <v>0.75</v>
      </c>
      <c r="D132" s="1">
        <v>217.83</v>
      </c>
      <c r="E132" s="1">
        <v>277.48</v>
      </c>
      <c r="F132" s="1">
        <v>367.48</v>
      </c>
      <c r="G132" s="1">
        <v>517.48</v>
      </c>
      <c r="H132" s="1">
        <v>607.48</v>
      </c>
      <c r="I132" s="1">
        <v>0</v>
      </c>
      <c r="J132" s="1">
        <v>0</v>
      </c>
      <c r="K132" s="1">
        <v>0</v>
      </c>
    </row>
    <row r="133" spans="1:11" ht="15.75" customHeight="1" x14ac:dyDescent="0.25">
      <c r="A133" s="1">
        <v>2023</v>
      </c>
      <c r="B133" s="1">
        <v>12</v>
      </c>
      <c r="C133" s="1">
        <v>-1.82</v>
      </c>
      <c r="D133" s="1">
        <v>304.39</v>
      </c>
      <c r="E133" s="1">
        <v>366.39</v>
      </c>
      <c r="F133" s="1">
        <v>459.39</v>
      </c>
      <c r="G133" s="1">
        <v>614.39</v>
      </c>
      <c r="H133" s="1">
        <v>707.39</v>
      </c>
      <c r="I133" s="1">
        <v>0</v>
      </c>
      <c r="J133" s="1">
        <v>0</v>
      </c>
      <c r="K133" s="1">
        <v>0</v>
      </c>
    </row>
    <row r="134" spans="1:11" ht="15.75" customHeight="1" x14ac:dyDescent="0.25">
      <c r="A134" s="1">
        <v>2024</v>
      </c>
      <c r="B134" s="1">
        <v>1</v>
      </c>
      <c r="C134" s="1">
        <v>-5.99</v>
      </c>
      <c r="D134" s="1">
        <v>433.79</v>
      </c>
      <c r="E134" s="1">
        <v>495.79</v>
      </c>
      <c r="F134" s="1">
        <v>588.79</v>
      </c>
      <c r="G134" s="1">
        <v>743.79</v>
      </c>
      <c r="H134" s="1">
        <v>836.79</v>
      </c>
      <c r="I134" s="1">
        <v>0</v>
      </c>
      <c r="J134" s="1">
        <v>0</v>
      </c>
      <c r="K134" s="1">
        <v>0</v>
      </c>
    </row>
    <row r="135" spans="1:11" ht="15.75" customHeight="1" x14ac:dyDescent="0.25">
      <c r="A135" s="1">
        <v>2024</v>
      </c>
      <c r="B135" s="1">
        <v>2</v>
      </c>
      <c r="C135" s="1">
        <v>-3.29</v>
      </c>
      <c r="D135" s="1">
        <v>327.45</v>
      </c>
      <c r="E135" s="1">
        <v>385.45</v>
      </c>
      <c r="F135" s="1">
        <v>472.45</v>
      </c>
      <c r="G135" s="1">
        <v>617.45000000000005</v>
      </c>
      <c r="H135" s="1">
        <v>704.45</v>
      </c>
      <c r="I135" s="1">
        <v>0</v>
      </c>
      <c r="J135" s="1">
        <v>0</v>
      </c>
      <c r="K135" s="1">
        <v>0</v>
      </c>
    </row>
    <row r="136" spans="1:11" ht="15.75" customHeight="1" x14ac:dyDescent="0.25">
      <c r="A136" s="1">
        <v>2024</v>
      </c>
      <c r="B136" s="1">
        <v>3</v>
      </c>
      <c r="C136" s="1">
        <v>1.82</v>
      </c>
      <c r="D136" s="1">
        <v>193.31</v>
      </c>
      <c r="E136" s="1">
        <v>253.54</v>
      </c>
      <c r="F136" s="1">
        <v>346.54</v>
      </c>
      <c r="G136" s="1">
        <v>501.54</v>
      </c>
      <c r="H136" s="1">
        <v>594.54</v>
      </c>
      <c r="I136" s="1">
        <v>0</v>
      </c>
      <c r="J136" s="1">
        <v>0</v>
      </c>
      <c r="K136" s="1">
        <v>0</v>
      </c>
    </row>
    <row r="137" spans="1:11" ht="15.75" customHeight="1" x14ac:dyDescent="0.25">
      <c r="A137" s="1">
        <v>2024</v>
      </c>
      <c r="B137" s="1">
        <v>4</v>
      </c>
      <c r="C137" s="1">
        <v>6.92</v>
      </c>
      <c r="D137" s="1">
        <v>61.67</v>
      </c>
      <c r="E137" s="1">
        <v>104.64</v>
      </c>
      <c r="F137" s="1">
        <v>183.65</v>
      </c>
      <c r="G137" s="1">
        <v>332.32</v>
      </c>
      <c r="H137" s="1">
        <v>422.32</v>
      </c>
      <c r="I137" s="1">
        <v>0</v>
      </c>
      <c r="J137" s="1">
        <v>0</v>
      </c>
      <c r="K137" s="1">
        <v>0</v>
      </c>
    </row>
    <row r="138" spans="1:11" ht="15.75" customHeight="1" x14ac:dyDescent="0.25">
      <c r="A138" s="1">
        <v>2024</v>
      </c>
      <c r="B138" s="1">
        <v>5</v>
      </c>
      <c r="C138" s="1">
        <v>15.53</v>
      </c>
      <c r="D138" s="1">
        <v>0</v>
      </c>
      <c r="E138" s="1">
        <v>0.21</v>
      </c>
      <c r="F138" s="1">
        <v>12.23</v>
      </c>
      <c r="G138" s="1">
        <v>92.35</v>
      </c>
      <c r="H138" s="1">
        <v>171.57</v>
      </c>
      <c r="I138" s="1">
        <v>51.83</v>
      </c>
      <c r="J138" s="1">
        <v>15.9</v>
      </c>
      <c r="K138" s="1">
        <v>2.11</v>
      </c>
    </row>
    <row r="139" spans="1:11" ht="15.75" customHeight="1" x14ac:dyDescent="0.25">
      <c r="A139" s="1">
        <v>2024</v>
      </c>
      <c r="B139" s="1">
        <v>6</v>
      </c>
      <c r="C139" s="1">
        <v>19.29</v>
      </c>
      <c r="D139" s="1">
        <v>0</v>
      </c>
      <c r="E139" s="1">
        <v>0</v>
      </c>
      <c r="F139" s="1">
        <v>0.92</v>
      </c>
      <c r="G139" s="1">
        <v>29.43</v>
      </c>
      <c r="H139" s="1">
        <v>75.260000000000005</v>
      </c>
      <c r="I139" s="1">
        <v>134.08000000000001</v>
      </c>
      <c r="J139" s="1">
        <v>68.010000000000005</v>
      </c>
      <c r="K139" s="1">
        <v>23.84</v>
      </c>
    </row>
    <row r="140" spans="1:11" ht="15.75" customHeight="1" x14ac:dyDescent="0.25">
      <c r="A140" s="1">
        <v>2024</v>
      </c>
      <c r="B140" s="1">
        <v>7</v>
      </c>
      <c r="C140" s="1">
        <v>21.63</v>
      </c>
      <c r="D140" s="1">
        <v>0</v>
      </c>
      <c r="E140" s="1">
        <v>0</v>
      </c>
      <c r="F140" s="1">
        <v>0</v>
      </c>
      <c r="G140" s="1">
        <v>0.84</v>
      </c>
      <c r="H140" s="1">
        <v>16.899999999999999</v>
      </c>
      <c r="I140" s="1">
        <v>205.6</v>
      </c>
      <c r="J140" s="1">
        <v>113.43</v>
      </c>
      <c r="K140" s="1">
        <v>36.5</v>
      </c>
    </row>
    <row r="141" spans="1:11" ht="15.75" customHeight="1" x14ac:dyDescent="0.25">
      <c r="A141" s="1">
        <v>2024</v>
      </c>
      <c r="B141" s="1">
        <v>8</v>
      </c>
      <c r="C141" s="1">
        <v>19.809999999999999</v>
      </c>
      <c r="D141" s="1">
        <v>0</v>
      </c>
      <c r="E141" s="1">
        <v>0</v>
      </c>
      <c r="F141" s="1">
        <v>0</v>
      </c>
      <c r="G141" s="1">
        <v>16.989999999999998</v>
      </c>
      <c r="H141" s="1">
        <v>63.43</v>
      </c>
      <c r="I141" s="1">
        <v>149.97</v>
      </c>
      <c r="J141" s="1">
        <v>73.099999999999994</v>
      </c>
      <c r="K141" s="1">
        <v>26.54</v>
      </c>
    </row>
    <row r="142" spans="1:11" ht="15.75" customHeight="1" x14ac:dyDescent="0.25">
      <c r="A142" s="1">
        <v>2024</v>
      </c>
      <c r="B142" s="1">
        <v>9</v>
      </c>
      <c r="C142" s="1">
        <v>17.11</v>
      </c>
      <c r="D142" s="1">
        <v>0</v>
      </c>
      <c r="E142" s="1">
        <v>0.88</v>
      </c>
      <c r="F142" s="1">
        <v>3.88</v>
      </c>
      <c r="G142" s="1">
        <v>50.11</v>
      </c>
      <c r="H142" s="1">
        <v>117.5</v>
      </c>
      <c r="I142" s="1">
        <v>76.540000000000006</v>
      </c>
      <c r="J142" s="1">
        <v>23.45</v>
      </c>
      <c r="K142" s="1">
        <v>0.84</v>
      </c>
    </row>
    <row r="143" spans="1:11" ht="15.75" customHeight="1" x14ac:dyDescent="0.25">
      <c r="A143" s="1">
        <v>2024</v>
      </c>
      <c r="B143" s="1">
        <v>10</v>
      </c>
      <c r="C143" s="1">
        <v>9.6300000000000008</v>
      </c>
      <c r="D143" s="1">
        <v>36.369999999999997</v>
      </c>
      <c r="E143" s="1">
        <v>66.87</v>
      </c>
      <c r="F143" s="1">
        <v>127.41</v>
      </c>
      <c r="G143" s="1">
        <v>260.52999999999997</v>
      </c>
      <c r="H143" s="1">
        <v>352.4</v>
      </c>
      <c r="I143" s="1">
        <v>8.89</v>
      </c>
      <c r="J143" s="1">
        <v>1.1399999999999999</v>
      </c>
      <c r="K143" s="1">
        <v>0</v>
      </c>
    </row>
    <row r="144" spans="1:11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E2EFD9"/>
  </sheetPr>
  <dimension ref="A1:J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1" spans="1:10" x14ac:dyDescent="0.25">
      <c r="A1" s="1" t="s">
        <v>4</v>
      </c>
      <c r="B1" s="1" t="s">
        <v>5</v>
      </c>
      <c r="C1" s="1" t="s">
        <v>22</v>
      </c>
      <c r="D1" s="1" t="s">
        <v>23</v>
      </c>
      <c r="E1" s="1" t="s">
        <v>24</v>
      </c>
      <c r="F1" s="1" t="s">
        <v>25</v>
      </c>
      <c r="G1" s="1" t="s">
        <v>26</v>
      </c>
      <c r="H1" s="1" t="s">
        <v>27</v>
      </c>
      <c r="I1" s="1" t="s">
        <v>28</v>
      </c>
      <c r="J1" s="1" t="s">
        <v>29</v>
      </c>
    </row>
    <row r="2" spans="1:10" x14ac:dyDescent="0.25">
      <c r="A2" s="1">
        <v>2024</v>
      </c>
      <c r="B2" s="1">
        <v>1</v>
      </c>
      <c r="C2" s="1">
        <v>533.29999999999995</v>
      </c>
      <c r="D2" s="1">
        <v>595.29</v>
      </c>
      <c r="E2" s="1">
        <v>688.29</v>
      </c>
      <c r="F2" s="1">
        <v>843.29</v>
      </c>
      <c r="G2" s="1">
        <v>936.29</v>
      </c>
      <c r="H2" s="1">
        <v>0</v>
      </c>
      <c r="I2" s="1">
        <v>0</v>
      </c>
      <c r="J2" s="1">
        <v>0</v>
      </c>
    </row>
    <row r="3" spans="1:10" x14ac:dyDescent="0.25">
      <c r="A3" s="1">
        <v>2024</v>
      </c>
      <c r="B3" s="1">
        <v>2</v>
      </c>
      <c r="C3" s="1">
        <v>455.28</v>
      </c>
      <c r="D3" s="1">
        <v>513.28</v>
      </c>
      <c r="E3" s="1">
        <v>600.28</v>
      </c>
      <c r="F3" s="1">
        <v>745.28</v>
      </c>
      <c r="G3" s="1">
        <v>832.28</v>
      </c>
      <c r="H3" s="1">
        <v>0</v>
      </c>
      <c r="I3" s="1">
        <v>0</v>
      </c>
      <c r="J3" s="1">
        <v>0</v>
      </c>
    </row>
    <row r="4" spans="1:10" x14ac:dyDescent="0.25">
      <c r="A4" s="1">
        <v>2024</v>
      </c>
      <c r="B4" s="1">
        <v>3</v>
      </c>
      <c r="C4" s="1">
        <v>305.70999999999998</v>
      </c>
      <c r="D4" s="1">
        <v>366.42</v>
      </c>
      <c r="E4" s="1">
        <v>458.49</v>
      </c>
      <c r="F4" s="1">
        <v>613.07000000000005</v>
      </c>
      <c r="G4" s="1">
        <v>706.07</v>
      </c>
      <c r="H4" s="1">
        <v>0.2</v>
      </c>
      <c r="I4" s="1">
        <v>0</v>
      </c>
      <c r="J4" s="1">
        <v>0</v>
      </c>
    </row>
    <row r="5" spans="1:10" x14ac:dyDescent="0.25">
      <c r="A5" s="1">
        <v>2024</v>
      </c>
      <c r="B5" s="1">
        <v>4</v>
      </c>
      <c r="C5" s="1">
        <v>87.24</v>
      </c>
      <c r="D5" s="1">
        <v>130.97999999999999</v>
      </c>
      <c r="E5" s="1">
        <v>207.37</v>
      </c>
      <c r="F5" s="1">
        <v>350.98</v>
      </c>
      <c r="G5" s="1">
        <v>440.59</v>
      </c>
      <c r="H5" s="1">
        <v>2.52</v>
      </c>
      <c r="I5" s="1">
        <v>0.39</v>
      </c>
      <c r="J5" s="1">
        <v>0</v>
      </c>
    </row>
    <row r="6" spans="1:10" x14ac:dyDescent="0.25">
      <c r="A6" s="1">
        <v>2024</v>
      </c>
      <c r="B6" s="1">
        <v>5</v>
      </c>
      <c r="C6" s="1">
        <v>6.17</v>
      </c>
      <c r="D6" s="1">
        <v>16.23</v>
      </c>
      <c r="E6" s="1">
        <v>46</v>
      </c>
      <c r="F6" s="1">
        <v>143.84</v>
      </c>
      <c r="G6" s="1">
        <v>224.97</v>
      </c>
      <c r="H6" s="1">
        <v>44.28</v>
      </c>
      <c r="I6" s="1">
        <v>16.78</v>
      </c>
      <c r="J6" s="1">
        <v>4.91</v>
      </c>
    </row>
    <row r="7" spans="1:10" x14ac:dyDescent="0.25">
      <c r="A7" s="1">
        <v>2024</v>
      </c>
      <c r="B7" s="1">
        <v>6</v>
      </c>
      <c r="C7" s="1">
        <v>0</v>
      </c>
      <c r="D7" s="1">
        <v>0.17</v>
      </c>
      <c r="E7" s="1">
        <v>2.36</v>
      </c>
      <c r="F7" s="1">
        <v>34.090000000000003</v>
      </c>
      <c r="G7" s="1">
        <v>86.48</v>
      </c>
      <c r="H7" s="1">
        <v>119.49</v>
      </c>
      <c r="I7" s="1">
        <v>54.58</v>
      </c>
      <c r="J7" s="1">
        <v>16.97</v>
      </c>
    </row>
    <row r="8" spans="1:10" x14ac:dyDescent="0.25">
      <c r="A8" s="1">
        <v>2024</v>
      </c>
      <c r="B8" s="1">
        <v>7</v>
      </c>
      <c r="C8" s="1">
        <v>0</v>
      </c>
      <c r="D8" s="1">
        <v>0</v>
      </c>
      <c r="E8" s="1">
        <v>0</v>
      </c>
      <c r="F8" s="1">
        <v>4.1900000000000004</v>
      </c>
      <c r="G8" s="1">
        <v>28.08</v>
      </c>
      <c r="H8" s="1">
        <v>198.85</v>
      </c>
      <c r="I8" s="1">
        <v>109.92</v>
      </c>
      <c r="J8" s="1">
        <v>40.81</v>
      </c>
    </row>
    <row r="9" spans="1:10" x14ac:dyDescent="0.25">
      <c r="A9" s="1">
        <v>2024</v>
      </c>
      <c r="B9" s="1">
        <v>8</v>
      </c>
      <c r="C9" s="1">
        <v>0</v>
      </c>
      <c r="D9" s="1">
        <v>0</v>
      </c>
      <c r="E9" s="1">
        <v>0.14000000000000001</v>
      </c>
      <c r="F9" s="1">
        <v>12.54</v>
      </c>
      <c r="G9" s="1">
        <v>52.26</v>
      </c>
      <c r="H9" s="1">
        <v>156.77000000000001</v>
      </c>
      <c r="I9" s="1">
        <v>75.12</v>
      </c>
      <c r="J9" s="1">
        <v>21.85</v>
      </c>
    </row>
    <row r="10" spans="1:10" x14ac:dyDescent="0.25">
      <c r="A10" s="1">
        <v>2024</v>
      </c>
      <c r="B10" s="1">
        <v>9</v>
      </c>
      <c r="C10" s="1">
        <v>0.27</v>
      </c>
      <c r="D10" s="1">
        <v>2.2999999999999998</v>
      </c>
      <c r="E10" s="1">
        <v>15.68</v>
      </c>
      <c r="F10" s="1">
        <v>87.7</v>
      </c>
      <c r="G10" s="1">
        <v>160.83000000000001</v>
      </c>
      <c r="H10" s="1">
        <v>60.97</v>
      </c>
      <c r="I10" s="1">
        <v>22.2</v>
      </c>
      <c r="J10" s="1">
        <v>5.33</v>
      </c>
    </row>
    <row r="11" spans="1:10" x14ac:dyDescent="0.25">
      <c r="A11" s="1">
        <v>2024</v>
      </c>
      <c r="B11" s="1">
        <v>10</v>
      </c>
      <c r="C11" s="1">
        <v>41.56</v>
      </c>
      <c r="D11" s="1">
        <v>74.56</v>
      </c>
      <c r="E11" s="1">
        <v>141.13999999999999</v>
      </c>
      <c r="F11" s="1">
        <v>281.2</v>
      </c>
      <c r="G11" s="1">
        <v>373.02</v>
      </c>
      <c r="H11" s="1">
        <v>7.15</v>
      </c>
      <c r="I11" s="1">
        <v>1.25</v>
      </c>
      <c r="J11" s="1">
        <v>0.06</v>
      </c>
    </row>
    <row r="12" spans="1:10" x14ac:dyDescent="0.25">
      <c r="A12" s="1">
        <v>2024</v>
      </c>
      <c r="B12" s="1">
        <v>11</v>
      </c>
      <c r="C12" s="1">
        <v>195.11</v>
      </c>
      <c r="D12" s="1">
        <v>250.33</v>
      </c>
      <c r="E12" s="1">
        <v>337.41</v>
      </c>
      <c r="F12" s="1">
        <v>486.45</v>
      </c>
      <c r="G12" s="1">
        <v>576.4</v>
      </c>
      <c r="H12" s="1">
        <v>0.4</v>
      </c>
      <c r="I12" s="1">
        <v>0.05</v>
      </c>
      <c r="J12" s="1">
        <v>0</v>
      </c>
    </row>
    <row r="13" spans="1:10" x14ac:dyDescent="0.25">
      <c r="A13" s="1">
        <v>2024</v>
      </c>
      <c r="B13" s="1">
        <v>12</v>
      </c>
      <c r="C13" s="1">
        <v>401.94</v>
      </c>
      <c r="D13" s="1">
        <v>463.72</v>
      </c>
      <c r="E13" s="1">
        <v>556.69000000000005</v>
      </c>
      <c r="F13" s="1">
        <v>711.69</v>
      </c>
      <c r="G13" s="1">
        <v>804.69</v>
      </c>
      <c r="H13" s="1">
        <v>0</v>
      </c>
      <c r="I13" s="1">
        <v>0</v>
      </c>
      <c r="J13" s="1">
        <v>0</v>
      </c>
    </row>
    <row r="14" spans="1:10" x14ac:dyDescent="0.25">
      <c r="A14" s="1">
        <v>2025</v>
      </c>
      <c r="B14" s="1">
        <v>1</v>
      </c>
      <c r="C14" s="1">
        <v>533.29999999999995</v>
      </c>
      <c r="D14" s="1">
        <v>595.29</v>
      </c>
      <c r="E14" s="1">
        <v>688.29</v>
      </c>
      <c r="F14" s="1">
        <v>843.29</v>
      </c>
      <c r="G14" s="1">
        <v>936.29</v>
      </c>
      <c r="H14" s="1">
        <v>0</v>
      </c>
      <c r="I14" s="1">
        <v>0</v>
      </c>
      <c r="J14" s="1">
        <v>0</v>
      </c>
    </row>
    <row r="15" spans="1:10" x14ac:dyDescent="0.25">
      <c r="A15" s="1">
        <v>2025</v>
      </c>
      <c r="B15" s="1">
        <v>2</v>
      </c>
      <c r="C15" s="1">
        <v>440.3</v>
      </c>
      <c r="D15" s="1">
        <v>496.3</v>
      </c>
      <c r="E15" s="1">
        <v>580.29999999999995</v>
      </c>
      <c r="F15" s="1">
        <v>720.3</v>
      </c>
      <c r="G15" s="1">
        <v>804.3</v>
      </c>
      <c r="H15" s="1">
        <v>0</v>
      </c>
      <c r="I15" s="1">
        <v>0</v>
      </c>
      <c r="J15" s="1">
        <v>0</v>
      </c>
    </row>
    <row r="16" spans="1:10" x14ac:dyDescent="0.25">
      <c r="A16" s="1">
        <v>2025</v>
      </c>
      <c r="B16" s="1">
        <v>3</v>
      </c>
      <c r="C16" s="1">
        <v>305.70999999999998</v>
      </c>
      <c r="D16" s="1">
        <v>366.42</v>
      </c>
      <c r="E16" s="1">
        <v>458.49</v>
      </c>
      <c r="F16" s="1">
        <v>613.07000000000005</v>
      </c>
      <c r="G16" s="1">
        <v>706.07</v>
      </c>
      <c r="H16" s="1">
        <v>0.2</v>
      </c>
      <c r="I16" s="1">
        <v>0</v>
      </c>
      <c r="J16" s="1">
        <v>0</v>
      </c>
    </row>
    <row r="17" spans="1:10" x14ac:dyDescent="0.25">
      <c r="A17" s="1">
        <v>2025</v>
      </c>
      <c r="B17" s="1">
        <v>4</v>
      </c>
      <c r="C17" s="1">
        <v>87.24</v>
      </c>
      <c r="D17" s="1">
        <v>130.97999999999999</v>
      </c>
      <c r="E17" s="1">
        <v>207.37</v>
      </c>
      <c r="F17" s="1">
        <v>350.98</v>
      </c>
      <c r="G17" s="1">
        <v>440.59</v>
      </c>
      <c r="H17" s="1">
        <v>2.52</v>
      </c>
      <c r="I17" s="1">
        <v>0.39</v>
      </c>
      <c r="J17" s="1">
        <v>0</v>
      </c>
    </row>
    <row r="18" spans="1:10" x14ac:dyDescent="0.25">
      <c r="A18" s="1">
        <v>2025</v>
      </c>
      <c r="B18" s="1">
        <v>5</v>
      </c>
      <c r="C18" s="1">
        <v>6.17</v>
      </c>
      <c r="D18" s="1">
        <v>16.23</v>
      </c>
      <c r="E18" s="1">
        <v>46</v>
      </c>
      <c r="F18" s="1">
        <v>143.84</v>
      </c>
      <c r="G18" s="1">
        <v>224.97</v>
      </c>
      <c r="H18" s="1">
        <v>44.28</v>
      </c>
      <c r="I18" s="1">
        <v>16.78</v>
      </c>
      <c r="J18" s="1">
        <v>4.91</v>
      </c>
    </row>
    <row r="19" spans="1:10" x14ac:dyDescent="0.25">
      <c r="A19" s="1">
        <v>2025</v>
      </c>
      <c r="B19" s="1">
        <v>6</v>
      </c>
      <c r="C19" s="1">
        <v>0</v>
      </c>
      <c r="D19" s="1">
        <v>0.17</v>
      </c>
      <c r="E19" s="1">
        <v>2.36</v>
      </c>
      <c r="F19" s="1">
        <v>34.090000000000003</v>
      </c>
      <c r="G19" s="1">
        <v>86.48</v>
      </c>
      <c r="H19" s="1">
        <v>119.49</v>
      </c>
      <c r="I19" s="1">
        <v>54.58</v>
      </c>
      <c r="J19" s="1">
        <v>16.97</v>
      </c>
    </row>
    <row r="20" spans="1:10" x14ac:dyDescent="0.25">
      <c r="A20" s="1">
        <v>2025</v>
      </c>
      <c r="B20" s="1">
        <v>7</v>
      </c>
      <c r="C20" s="1">
        <v>0</v>
      </c>
      <c r="D20" s="1">
        <v>0</v>
      </c>
      <c r="E20" s="1">
        <v>0</v>
      </c>
      <c r="F20" s="1">
        <v>4.1900000000000004</v>
      </c>
      <c r="G20" s="1">
        <v>28.08</v>
      </c>
      <c r="H20" s="1">
        <v>198.85</v>
      </c>
      <c r="I20" s="1">
        <v>109.92</v>
      </c>
      <c r="J20" s="1">
        <v>40.81</v>
      </c>
    </row>
    <row r="21" spans="1:10" ht="15.75" customHeight="1" x14ac:dyDescent="0.25">
      <c r="A21" s="1">
        <v>2025</v>
      </c>
      <c r="B21" s="1">
        <v>8</v>
      </c>
      <c r="C21" s="1">
        <v>0</v>
      </c>
      <c r="D21" s="1">
        <v>0</v>
      </c>
      <c r="E21" s="1">
        <v>0.14000000000000001</v>
      </c>
      <c r="F21" s="1">
        <v>12.54</v>
      </c>
      <c r="G21" s="1">
        <v>52.26</v>
      </c>
      <c r="H21" s="1">
        <v>156.77000000000001</v>
      </c>
      <c r="I21" s="1">
        <v>75.12</v>
      </c>
      <c r="J21" s="1">
        <v>21.85</v>
      </c>
    </row>
    <row r="22" spans="1:10" ht="15.75" customHeight="1" x14ac:dyDescent="0.25">
      <c r="A22" s="1">
        <v>2025</v>
      </c>
      <c r="B22" s="1">
        <v>9</v>
      </c>
      <c r="C22" s="1">
        <v>0.27</v>
      </c>
      <c r="D22" s="1">
        <v>2.2999999999999998</v>
      </c>
      <c r="E22" s="1">
        <v>15.68</v>
      </c>
      <c r="F22" s="1">
        <v>87.7</v>
      </c>
      <c r="G22" s="1">
        <v>160.83000000000001</v>
      </c>
      <c r="H22" s="1">
        <v>60.97</v>
      </c>
      <c r="I22" s="1">
        <v>22.2</v>
      </c>
      <c r="J22" s="1">
        <v>5.33</v>
      </c>
    </row>
    <row r="23" spans="1:10" ht="15.75" customHeight="1" x14ac:dyDescent="0.25">
      <c r="A23" s="1">
        <v>2025</v>
      </c>
      <c r="B23" s="1">
        <v>10</v>
      </c>
      <c r="C23" s="1">
        <v>41.56</v>
      </c>
      <c r="D23" s="1">
        <v>74.56</v>
      </c>
      <c r="E23" s="1">
        <v>141.13999999999999</v>
      </c>
      <c r="F23" s="1">
        <v>281.2</v>
      </c>
      <c r="G23" s="1">
        <v>373.02</v>
      </c>
      <c r="H23" s="1">
        <v>7.15</v>
      </c>
      <c r="I23" s="1">
        <v>1.25</v>
      </c>
      <c r="J23" s="1">
        <v>0.06</v>
      </c>
    </row>
    <row r="24" spans="1:10" ht="15.75" customHeight="1" x14ac:dyDescent="0.25">
      <c r="A24" s="1">
        <v>2025</v>
      </c>
      <c r="B24" s="1">
        <v>11</v>
      </c>
      <c r="C24" s="1">
        <v>195.11</v>
      </c>
      <c r="D24" s="1">
        <v>250.33</v>
      </c>
      <c r="E24" s="1">
        <v>337.41</v>
      </c>
      <c r="F24" s="1">
        <v>486.45</v>
      </c>
      <c r="G24" s="1">
        <v>576.4</v>
      </c>
      <c r="H24" s="1">
        <v>0.4</v>
      </c>
      <c r="I24" s="1">
        <v>0.05</v>
      </c>
      <c r="J24" s="1">
        <v>0</v>
      </c>
    </row>
    <row r="25" spans="1:10" ht="15.75" customHeight="1" x14ac:dyDescent="0.25">
      <c r="A25" s="1">
        <v>2025</v>
      </c>
      <c r="B25" s="1">
        <v>12</v>
      </c>
      <c r="C25" s="1">
        <v>401.94</v>
      </c>
      <c r="D25" s="1">
        <v>463.72</v>
      </c>
      <c r="E25" s="1">
        <v>556.69000000000005</v>
      </c>
      <c r="F25" s="1">
        <v>711.69</v>
      </c>
      <c r="G25" s="1">
        <v>804.69</v>
      </c>
      <c r="H25" s="1">
        <v>0</v>
      </c>
      <c r="I25" s="1">
        <v>0</v>
      </c>
      <c r="J25" s="1">
        <v>0</v>
      </c>
    </row>
    <row r="26" spans="1:10" ht="15.75" customHeight="1" x14ac:dyDescent="0.25">
      <c r="A26" s="1">
        <v>2026</v>
      </c>
      <c r="B26" s="1">
        <v>1</v>
      </c>
      <c r="C26" s="1">
        <v>533.29999999999995</v>
      </c>
      <c r="D26" s="1">
        <v>595.29</v>
      </c>
      <c r="E26" s="1">
        <v>688.29</v>
      </c>
      <c r="F26" s="1">
        <v>843.29</v>
      </c>
      <c r="G26" s="1">
        <v>936.29</v>
      </c>
      <c r="H26" s="1">
        <v>0</v>
      </c>
      <c r="I26" s="1">
        <v>0</v>
      </c>
      <c r="J26" s="1">
        <v>0</v>
      </c>
    </row>
    <row r="27" spans="1:10" ht="15.75" customHeight="1" x14ac:dyDescent="0.25">
      <c r="A27" s="1">
        <v>2026</v>
      </c>
      <c r="B27" s="1">
        <v>2</v>
      </c>
      <c r="C27" s="1">
        <v>440.3</v>
      </c>
      <c r="D27" s="1">
        <v>496.3</v>
      </c>
      <c r="E27" s="1">
        <v>580.29999999999995</v>
      </c>
      <c r="F27" s="1">
        <v>720.3</v>
      </c>
      <c r="G27" s="1">
        <v>804.3</v>
      </c>
      <c r="H27" s="1">
        <v>0</v>
      </c>
      <c r="I27" s="1">
        <v>0</v>
      </c>
      <c r="J27" s="1">
        <v>0</v>
      </c>
    </row>
    <row r="28" spans="1:10" ht="15.75" customHeight="1" x14ac:dyDescent="0.25">
      <c r="A28" s="1">
        <v>2026</v>
      </c>
      <c r="B28" s="1">
        <v>3</v>
      </c>
      <c r="C28" s="1">
        <v>305.70999999999998</v>
      </c>
      <c r="D28" s="1">
        <v>366.42</v>
      </c>
      <c r="E28" s="1">
        <v>458.49</v>
      </c>
      <c r="F28" s="1">
        <v>613.07000000000005</v>
      </c>
      <c r="G28" s="1">
        <v>706.07</v>
      </c>
      <c r="H28" s="1">
        <v>0.2</v>
      </c>
      <c r="I28" s="1">
        <v>0</v>
      </c>
      <c r="J28" s="1">
        <v>0</v>
      </c>
    </row>
    <row r="29" spans="1:10" ht="15.75" customHeight="1" x14ac:dyDescent="0.25">
      <c r="A29" s="1">
        <v>2026</v>
      </c>
      <c r="B29" s="1">
        <v>4</v>
      </c>
      <c r="C29" s="1">
        <v>87.24</v>
      </c>
      <c r="D29" s="1">
        <v>130.97999999999999</v>
      </c>
      <c r="E29" s="1">
        <v>207.37</v>
      </c>
      <c r="F29" s="1">
        <v>350.98</v>
      </c>
      <c r="G29" s="1">
        <v>440.59</v>
      </c>
      <c r="H29" s="1">
        <v>2.52</v>
      </c>
      <c r="I29" s="1">
        <v>0.39</v>
      </c>
      <c r="J29" s="1">
        <v>0</v>
      </c>
    </row>
    <row r="30" spans="1:10" ht="15.75" customHeight="1" x14ac:dyDescent="0.25">
      <c r="A30" s="1">
        <v>2026</v>
      </c>
      <c r="B30" s="1">
        <v>5</v>
      </c>
      <c r="C30" s="1">
        <v>6.17</v>
      </c>
      <c r="D30" s="1">
        <v>16.23</v>
      </c>
      <c r="E30" s="1">
        <v>46</v>
      </c>
      <c r="F30" s="1">
        <v>143.84</v>
      </c>
      <c r="G30" s="1">
        <v>224.97</v>
      </c>
      <c r="H30" s="1">
        <v>44.28</v>
      </c>
      <c r="I30" s="1">
        <v>16.78</v>
      </c>
      <c r="J30" s="1">
        <v>4.91</v>
      </c>
    </row>
    <row r="31" spans="1:10" ht="15.75" customHeight="1" x14ac:dyDescent="0.25">
      <c r="A31" s="1">
        <v>2026</v>
      </c>
      <c r="B31" s="1">
        <v>6</v>
      </c>
      <c r="C31" s="1">
        <v>0</v>
      </c>
      <c r="D31" s="1">
        <v>0.17</v>
      </c>
      <c r="E31" s="1">
        <v>2.36</v>
      </c>
      <c r="F31" s="1">
        <v>34.090000000000003</v>
      </c>
      <c r="G31" s="1">
        <v>86.48</v>
      </c>
      <c r="H31" s="1">
        <v>119.49</v>
      </c>
      <c r="I31" s="1">
        <v>54.58</v>
      </c>
      <c r="J31" s="1">
        <v>16.97</v>
      </c>
    </row>
    <row r="32" spans="1:10" ht="15.75" customHeight="1" x14ac:dyDescent="0.25">
      <c r="A32" s="1">
        <v>2026</v>
      </c>
      <c r="B32" s="1">
        <v>7</v>
      </c>
      <c r="C32" s="1">
        <v>0</v>
      </c>
      <c r="D32" s="1">
        <v>0</v>
      </c>
      <c r="E32" s="1">
        <v>0</v>
      </c>
      <c r="F32" s="1">
        <v>4.1900000000000004</v>
      </c>
      <c r="G32" s="1">
        <v>28.08</v>
      </c>
      <c r="H32" s="1">
        <v>198.85</v>
      </c>
      <c r="I32" s="1">
        <v>109.92</v>
      </c>
      <c r="J32" s="1">
        <v>40.81</v>
      </c>
    </row>
    <row r="33" spans="1:10" ht="15.75" customHeight="1" x14ac:dyDescent="0.25">
      <c r="A33" s="1">
        <v>2026</v>
      </c>
      <c r="B33" s="1">
        <v>8</v>
      </c>
      <c r="C33" s="1">
        <v>0</v>
      </c>
      <c r="D33" s="1">
        <v>0</v>
      </c>
      <c r="E33" s="1">
        <v>0.14000000000000001</v>
      </c>
      <c r="F33" s="1">
        <v>12.54</v>
      </c>
      <c r="G33" s="1">
        <v>52.26</v>
      </c>
      <c r="H33" s="1">
        <v>156.77000000000001</v>
      </c>
      <c r="I33" s="1">
        <v>75.12</v>
      </c>
      <c r="J33" s="1">
        <v>21.85</v>
      </c>
    </row>
    <row r="34" spans="1:10" ht="15.75" customHeight="1" x14ac:dyDescent="0.25">
      <c r="A34" s="1">
        <v>2026</v>
      </c>
      <c r="B34" s="1">
        <v>9</v>
      </c>
      <c r="C34" s="1">
        <v>0.27</v>
      </c>
      <c r="D34" s="1">
        <v>2.2999999999999998</v>
      </c>
      <c r="E34" s="1">
        <v>15.68</v>
      </c>
      <c r="F34" s="1">
        <v>87.7</v>
      </c>
      <c r="G34" s="1">
        <v>160.83000000000001</v>
      </c>
      <c r="H34" s="1">
        <v>60.97</v>
      </c>
      <c r="I34" s="1">
        <v>22.2</v>
      </c>
      <c r="J34" s="1">
        <v>5.33</v>
      </c>
    </row>
    <row r="35" spans="1:10" ht="15.75" customHeight="1" x14ac:dyDescent="0.25">
      <c r="A35" s="1">
        <v>2026</v>
      </c>
      <c r="B35" s="1">
        <v>10</v>
      </c>
      <c r="C35" s="1">
        <v>41.56</v>
      </c>
      <c r="D35" s="1">
        <v>74.56</v>
      </c>
      <c r="E35" s="1">
        <v>141.13999999999999</v>
      </c>
      <c r="F35" s="1">
        <v>281.2</v>
      </c>
      <c r="G35" s="1">
        <v>373.02</v>
      </c>
      <c r="H35" s="1">
        <v>7.15</v>
      </c>
      <c r="I35" s="1">
        <v>1.25</v>
      </c>
      <c r="J35" s="1">
        <v>0.06</v>
      </c>
    </row>
    <row r="36" spans="1:10" ht="15.75" customHeight="1" x14ac:dyDescent="0.25">
      <c r="A36" s="1">
        <v>2026</v>
      </c>
      <c r="B36" s="1">
        <v>11</v>
      </c>
      <c r="C36" s="1">
        <v>195.11</v>
      </c>
      <c r="D36" s="1">
        <v>250.33</v>
      </c>
      <c r="E36" s="1">
        <v>337.41</v>
      </c>
      <c r="F36" s="1">
        <v>486.45</v>
      </c>
      <c r="G36" s="1">
        <v>576.4</v>
      </c>
      <c r="H36" s="1">
        <v>0.4</v>
      </c>
      <c r="I36" s="1">
        <v>0.05</v>
      </c>
      <c r="J36" s="1">
        <v>0</v>
      </c>
    </row>
    <row r="37" spans="1:10" ht="15.75" customHeight="1" x14ac:dyDescent="0.25">
      <c r="A37" s="1">
        <v>2026</v>
      </c>
      <c r="B37" s="1">
        <v>12</v>
      </c>
      <c r="C37" s="1">
        <v>401.94</v>
      </c>
      <c r="D37" s="1">
        <v>463.72</v>
      </c>
      <c r="E37" s="1">
        <v>556.69000000000005</v>
      </c>
      <c r="F37" s="1">
        <v>711.69</v>
      </c>
      <c r="G37" s="1">
        <v>804.69</v>
      </c>
      <c r="H37" s="1">
        <v>0</v>
      </c>
      <c r="I37" s="1">
        <v>0</v>
      </c>
      <c r="J37" s="1">
        <v>0</v>
      </c>
    </row>
    <row r="38" spans="1:10" ht="15.75" customHeight="1" x14ac:dyDescent="0.25">
      <c r="A38" s="1">
        <v>2027</v>
      </c>
      <c r="B38" s="1">
        <v>1</v>
      </c>
      <c r="C38" s="1">
        <v>533.29999999999995</v>
      </c>
      <c r="D38" s="1">
        <v>595.29</v>
      </c>
      <c r="E38" s="1">
        <v>688.29</v>
      </c>
      <c r="F38" s="1">
        <v>843.29</v>
      </c>
      <c r="G38" s="1">
        <v>936.29</v>
      </c>
      <c r="H38" s="1">
        <v>0</v>
      </c>
      <c r="I38" s="1">
        <v>0</v>
      </c>
      <c r="J38" s="1">
        <v>0</v>
      </c>
    </row>
    <row r="39" spans="1:10" ht="15.75" customHeight="1" x14ac:dyDescent="0.25">
      <c r="A39" s="1">
        <v>2027</v>
      </c>
      <c r="B39" s="1">
        <v>2</v>
      </c>
      <c r="C39" s="1">
        <v>440.3</v>
      </c>
      <c r="D39" s="1">
        <v>496.3</v>
      </c>
      <c r="E39" s="1">
        <v>580.29999999999995</v>
      </c>
      <c r="F39" s="1">
        <v>720.3</v>
      </c>
      <c r="G39" s="1">
        <v>804.3</v>
      </c>
      <c r="H39" s="1">
        <v>0</v>
      </c>
      <c r="I39" s="1">
        <v>0</v>
      </c>
      <c r="J39" s="1">
        <v>0</v>
      </c>
    </row>
    <row r="40" spans="1:10" ht="15.75" customHeight="1" x14ac:dyDescent="0.25">
      <c r="A40" s="1">
        <v>2027</v>
      </c>
      <c r="B40" s="1">
        <v>3</v>
      </c>
      <c r="C40" s="1">
        <v>305.70999999999998</v>
      </c>
      <c r="D40" s="1">
        <v>366.42</v>
      </c>
      <c r="E40" s="1">
        <v>458.49</v>
      </c>
      <c r="F40" s="1">
        <v>613.07000000000005</v>
      </c>
      <c r="G40" s="1">
        <v>706.07</v>
      </c>
      <c r="H40" s="1">
        <v>0.2</v>
      </c>
      <c r="I40" s="1">
        <v>0</v>
      </c>
      <c r="J40" s="1">
        <v>0</v>
      </c>
    </row>
    <row r="41" spans="1:10" ht="15.75" customHeight="1" x14ac:dyDescent="0.25">
      <c r="A41" s="1">
        <v>2027</v>
      </c>
      <c r="B41" s="1">
        <v>4</v>
      </c>
      <c r="C41" s="1">
        <v>87.24</v>
      </c>
      <c r="D41" s="1">
        <v>130.97999999999999</v>
      </c>
      <c r="E41" s="1">
        <v>207.37</v>
      </c>
      <c r="F41" s="1">
        <v>350.98</v>
      </c>
      <c r="G41" s="1">
        <v>440.59</v>
      </c>
      <c r="H41" s="1">
        <v>2.52</v>
      </c>
      <c r="I41" s="1">
        <v>0.39</v>
      </c>
      <c r="J41" s="1">
        <v>0</v>
      </c>
    </row>
    <row r="42" spans="1:10" ht="15.75" customHeight="1" x14ac:dyDescent="0.25">
      <c r="A42" s="1">
        <v>2027</v>
      </c>
      <c r="B42" s="1">
        <v>5</v>
      </c>
      <c r="C42" s="1">
        <v>6.17</v>
      </c>
      <c r="D42" s="1">
        <v>16.23</v>
      </c>
      <c r="E42" s="1">
        <v>46</v>
      </c>
      <c r="F42" s="1">
        <v>143.84</v>
      </c>
      <c r="G42" s="1">
        <v>224.97</v>
      </c>
      <c r="H42" s="1">
        <v>44.28</v>
      </c>
      <c r="I42" s="1">
        <v>16.78</v>
      </c>
      <c r="J42" s="1">
        <v>4.91</v>
      </c>
    </row>
    <row r="43" spans="1:10" ht="15.75" customHeight="1" x14ac:dyDescent="0.25">
      <c r="A43" s="1">
        <v>2027</v>
      </c>
      <c r="B43" s="1">
        <v>6</v>
      </c>
      <c r="C43" s="1">
        <v>0</v>
      </c>
      <c r="D43" s="1">
        <v>0.17</v>
      </c>
      <c r="E43" s="1">
        <v>2.36</v>
      </c>
      <c r="F43" s="1">
        <v>34.090000000000003</v>
      </c>
      <c r="G43" s="1">
        <v>86.48</v>
      </c>
      <c r="H43" s="1">
        <v>119.49</v>
      </c>
      <c r="I43" s="1">
        <v>54.58</v>
      </c>
      <c r="J43" s="1">
        <v>16.97</v>
      </c>
    </row>
    <row r="44" spans="1:10" ht="15.75" customHeight="1" x14ac:dyDescent="0.25">
      <c r="A44" s="1">
        <v>2027</v>
      </c>
      <c r="B44" s="1">
        <v>7</v>
      </c>
      <c r="C44" s="1">
        <v>0</v>
      </c>
      <c r="D44" s="1">
        <v>0</v>
      </c>
      <c r="E44" s="1">
        <v>0</v>
      </c>
      <c r="F44" s="1">
        <v>4.1900000000000004</v>
      </c>
      <c r="G44" s="1">
        <v>28.08</v>
      </c>
      <c r="H44" s="1">
        <v>198.85</v>
      </c>
      <c r="I44" s="1">
        <v>109.92</v>
      </c>
      <c r="J44" s="1">
        <v>40.81</v>
      </c>
    </row>
    <row r="45" spans="1:10" ht="15.75" customHeight="1" x14ac:dyDescent="0.25">
      <c r="A45" s="1">
        <v>2027</v>
      </c>
      <c r="B45" s="1">
        <v>8</v>
      </c>
      <c r="C45" s="1">
        <v>0</v>
      </c>
      <c r="D45" s="1">
        <v>0</v>
      </c>
      <c r="E45" s="1">
        <v>0.14000000000000001</v>
      </c>
      <c r="F45" s="1">
        <v>12.54</v>
      </c>
      <c r="G45" s="1">
        <v>52.26</v>
      </c>
      <c r="H45" s="1">
        <v>156.77000000000001</v>
      </c>
      <c r="I45" s="1">
        <v>75.12</v>
      </c>
      <c r="J45" s="1">
        <v>21.85</v>
      </c>
    </row>
    <row r="46" spans="1:10" ht="15.75" customHeight="1" x14ac:dyDescent="0.25">
      <c r="A46" s="1">
        <v>2027</v>
      </c>
      <c r="B46" s="1">
        <v>9</v>
      </c>
      <c r="C46" s="1">
        <v>0.27</v>
      </c>
      <c r="D46" s="1">
        <v>2.2999999999999998</v>
      </c>
      <c r="E46" s="1">
        <v>15.68</v>
      </c>
      <c r="F46" s="1">
        <v>87.7</v>
      </c>
      <c r="G46" s="1">
        <v>160.83000000000001</v>
      </c>
      <c r="H46" s="1">
        <v>60.97</v>
      </c>
      <c r="I46" s="1">
        <v>22.2</v>
      </c>
      <c r="J46" s="1">
        <v>5.33</v>
      </c>
    </row>
    <row r="47" spans="1:10" ht="15.75" customHeight="1" x14ac:dyDescent="0.25">
      <c r="A47" s="1">
        <v>2027</v>
      </c>
      <c r="B47" s="1">
        <v>10</v>
      </c>
      <c r="C47" s="1">
        <v>41.56</v>
      </c>
      <c r="D47" s="1">
        <v>74.56</v>
      </c>
      <c r="E47" s="1">
        <v>141.13999999999999</v>
      </c>
      <c r="F47" s="1">
        <v>281.2</v>
      </c>
      <c r="G47" s="1">
        <v>373.02</v>
      </c>
      <c r="H47" s="1">
        <v>7.15</v>
      </c>
      <c r="I47" s="1">
        <v>1.25</v>
      </c>
      <c r="J47" s="1">
        <v>0.06</v>
      </c>
    </row>
    <row r="48" spans="1:10" ht="15.75" customHeight="1" x14ac:dyDescent="0.25">
      <c r="A48" s="1">
        <v>2027</v>
      </c>
      <c r="B48" s="1">
        <v>11</v>
      </c>
      <c r="C48" s="1">
        <v>195.11</v>
      </c>
      <c r="D48" s="1">
        <v>250.33</v>
      </c>
      <c r="E48" s="1">
        <v>337.41</v>
      </c>
      <c r="F48" s="1">
        <v>486.45</v>
      </c>
      <c r="G48" s="1">
        <v>576.4</v>
      </c>
      <c r="H48" s="1">
        <v>0.4</v>
      </c>
      <c r="I48" s="1">
        <v>0.05</v>
      </c>
      <c r="J48" s="1">
        <v>0</v>
      </c>
    </row>
    <row r="49" spans="1:10" ht="15.75" customHeight="1" x14ac:dyDescent="0.25">
      <c r="A49" s="1">
        <v>2027</v>
      </c>
      <c r="B49" s="1">
        <v>12</v>
      </c>
      <c r="C49" s="1">
        <v>401.94</v>
      </c>
      <c r="D49" s="1">
        <v>463.72</v>
      </c>
      <c r="E49" s="1">
        <v>556.69000000000005</v>
      </c>
      <c r="F49" s="1">
        <v>711.69</v>
      </c>
      <c r="G49" s="1">
        <v>804.69</v>
      </c>
      <c r="H49" s="1">
        <v>0</v>
      </c>
      <c r="I49" s="1">
        <v>0</v>
      </c>
      <c r="J49" s="1">
        <v>0</v>
      </c>
    </row>
    <row r="50" spans="1:10" ht="15.75" customHeight="1" x14ac:dyDescent="0.25">
      <c r="A50" s="1">
        <v>2028</v>
      </c>
      <c r="B50" s="1">
        <v>1</v>
      </c>
      <c r="C50" s="1">
        <v>533.29999999999995</v>
      </c>
      <c r="D50" s="1">
        <v>595.29</v>
      </c>
      <c r="E50" s="1">
        <v>688.29</v>
      </c>
      <c r="F50" s="1">
        <v>843.29</v>
      </c>
      <c r="G50" s="1">
        <v>936.29</v>
      </c>
      <c r="H50" s="1">
        <v>0</v>
      </c>
      <c r="I50" s="1">
        <v>0</v>
      </c>
      <c r="J50" s="1">
        <v>0</v>
      </c>
    </row>
    <row r="51" spans="1:10" ht="15.75" customHeight="1" x14ac:dyDescent="0.25">
      <c r="A51" s="1">
        <v>2028</v>
      </c>
      <c r="B51" s="1">
        <v>2</v>
      </c>
      <c r="C51" s="1">
        <v>455.28</v>
      </c>
      <c r="D51" s="1">
        <v>513.28</v>
      </c>
      <c r="E51" s="1">
        <v>600.28</v>
      </c>
      <c r="F51" s="1">
        <v>745.28</v>
      </c>
      <c r="G51" s="1">
        <v>832.28</v>
      </c>
      <c r="H51" s="1">
        <v>0</v>
      </c>
      <c r="I51" s="1">
        <v>0</v>
      </c>
      <c r="J51" s="1">
        <v>0</v>
      </c>
    </row>
    <row r="52" spans="1:10" ht="15.75" customHeight="1" x14ac:dyDescent="0.25">
      <c r="A52" s="1">
        <v>2028</v>
      </c>
      <c r="B52" s="1">
        <v>3</v>
      </c>
      <c r="C52" s="1">
        <v>305.70999999999998</v>
      </c>
      <c r="D52" s="1">
        <v>366.42</v>
      </c>
      <c r="E52" s="1">
        <v>458.49</v>
      </c>
      <c r="F52" s="1">
        <v>613.07000000000005</v>
      </c>
      <c r="G52" s="1">
        <v>706.07</v>
      </c>
      <c r="H52" s="1">
        <v>0.2</v>
      </c>
      <c r="I52" s="1">
        <v>0</v>
      </c>
      <c r="J52" s="1">
        <v>0</v>
      </c>
    </row>
    <row r="53" spans="1:10" ht="15.75" customHeight="1" x14ac:dyDescent="0.25">
      <c r="A53" s="1">
        <v>2028</v>
      </c>
      <c r="B53" s="1">
        <v>4</v>
      </c>
      <c r="C53" s="1">
        <v>87.24</v>
      </c>
      <c r="D53" s="1">
        <v>130.97999999999999</v>
      </c>
      <c r="E53" s="1">
        <v>207.37</v>
      </c>
      <c r="F53" s="1">
        <v>350.98</v>
      </c>
      <c r="G53" s="1">
        <v>440.59</v>
      </c>
      <c r="H53" s="1">
        <v>2.52</v>
      </c>
      <c r="I53" s="1">
        <v>0.39</v>
      </c>
      <c r="J53" s="1">
        <v>0</v>
      </c>
    </row>
    <row r="54" spans="1:10" ht="15.75" customHeight="1" x14ac:dyDescent="0.25">
      <c r="A54" s="1">
        <v>2028</v>
      </c>
      <c r="B54" s="1">
        <v>5</v>
      </c>
      <c r="C54" s="1">
        <v>6.17</v>
      </c>
      <c r="D54" s="1">
        <v>16.23</v>
      </c>
      <c r="E54" s="1">
        <v>46</v>
      </c>
      <c r="F54" s="1">
        <v>143.84</v>
      </c>
      <c r="G54" s="1">
        <v>224.97</v>
      </c>
      <c r="H54" s="1">
        <v>44.28</v>
      </c>
      <c r="I54" s="1">
        <v>16.78</v>
      </c>
      <c r="J54" s="1">
        <v>4.91</v>
      </c>
    </row>
    <row r="55" spans="1:10" ht="15.75" customHeight="1" x14ac:dyDescent="0.25">
      <c r="A55" s="1">
        <v>2028</v>
      </c>
      <c r="B55" s="1">
        <v>6</v>
      </c>
      <c r="C55" s="1">
        <v>0</v>
      </c>
      <c r="D55" s="1">
        <v>0.17</v>
      </c>
      <c r="E55" s="1">
        <v>2.36</v>
      </c>
      <c r="F55" s="1">
        <v>34.090000000000003</v>
      </c>
      <c r="G55" s="1">
        <v>86.48</v>
      </c>
      <c r="H55" s="1">
        <v>119.49</v>
      </c>
      <c r="I55" s="1">
        <v>54.58</v>
      </c>
      <c r="J55" s="1">
        <v>16.97</v>
      </c>
    </row>
    <row r="56" spans="1:10" ht="15.75" customHeight="1" x14ac:dyDescent="0.25">
      <c r="A56" s="1">
        <v>2028</v>
      </c>
      <c r="B56" s="1">
        <v>7</v>
      </c>
      <c r="C56" s="1">
        <v>0</v>
      </c>
      <c r="D56" s="1">
        <v>0</v>
      </c>
      <c r="E56" s="1">
        <v>0</v>
      </c>
      <c r="F56" s="1">
        <v>4.1900000000000004</v>
      </c>
      <c r="G56" s="1">
        <v>28.08</v>
      </c>
      <c r="H56" s="1">
        <v>198.85</v>
      </c>
      <c r="I56" s="1">
        <v>109.92</v>
      </c>
      <c r="J56" s="1">
        <v>40.81</v>
      </c>
    </row>
    <row r="57" spans="1:10" ht="15.75" customHeight="1" x14ac:dyDescent="0.25">
      <c r="A57" s="1">
        <v>2028</v>
      </c>
      <c r="B57" s="1">
        <v>8</v>
      </c>
      <c r="C57" s="1">
        <v>0</v>
      </c>
      <c r="D57" s="1">
        <v>0</v>
      </c>
      <c r="E57" s="1">
        <v>0.14000000000000001</v>
      </c>
      <c r="F57" s="1">
        <v>12.54</v>
      </c>
      <c r="G57" s="1">
        <v>52.26</v>
      </c>
      <c r="H57" s="1">
        <v>156.77000000000001</v>
      </c>
      <c r="I57" s="1">
        <v>75.12</v>
      </c>
      <c r="J57" s="1">
        <v>21.85</v>
      </c>
    </row>
    <row r="58" spans="1:10" ht="15.75" customHeight="1" x14ac:dyDescent="0.25">
      <c r="A58" s="1">
        <v>2028</v>
      </c>
      <c r="B58" s="1">
        <v>9</v>
      </c>
      <c r="C58" s="1">
        <v>0.27</v>
      </c>
      <c r="D58" s="1">
        <v>2.2999999999999998</v>
      </c>
      <c r="E58" s="1">
        <v>15.68</v>
      </c>
      <c r="F58" s="1">
        <v>87.7</v>
      </c>
      <c r="G58" s="1">
        <v>160.83000000000001</v>
      </c>
      <c r="H58" s="1">
        <v>60.97</v>
      </c>
      <c r="I58" s="1">
        <v>22.2</v>
      </c>
      <c r="J58" s="1">
        <v>5.33</v>
      </c>
    </row>
    <row r="59" spans="1:10" ht="15.75" customHeight="1" x14ac:dyDescent="0.25">
      <c r="A59" s="1">
        <v>2028</v>
      </c>
      <c r="B59" s="1">
        <v>10</v>
      </c>
      <c r="C59" s="1">
        <v>41.56</v>
      </c>
      <c r="D59" s="1">
        <v>74.56</v>
      </c>
      <c r="E59" s="1">
        <v>141.13999999999999</v>
      </c>
      <c r="F59" s="1">
        <v>281.2</v>
      </c>
      <c r="G59" s="1">
        <v>373.02</v>
      </c>
      <c r="H59" s="1">
        <v>7.15</v>
      </c>
      <c r="I59" s="1">
        <v>1.25</v>
      </c>
      <c r="J59" s="1">
        <v>0.06</v>
      </c>
    </row>
    <row r="60" spans="1:10" ht="15.75" customHeight="1" x14ac:dyDescent="0.25">
      <c r="A60" s="1">
        <v>2028</v>
      </c>
      <c r="B60" s="1">
        <v>11</v>
      </c>
      <c r="C60" s="1">
        <v>195.11</v>
      </c>
      <c r="D60" s="1">
        <v>250.33</v>
      </c>
      <c r="E60" s="1">
        <v>337.41</v>
      </c>
      <c r="F60" s="1">
        <v>486.45</v>
      </c>
      <c r="G60" s="1">
        <v>576.4</v>
      </c>
      <c r="H60" s="1">
        <v>0.4</v>
      </c>
      <c r="I60" s="1">
        <v>0.05</v>
      </c>
      <c r="J60" s="1">
        <v>0</v>
      </c>
    </row>
    <row r="61" spans="1:10" ht="15.75" customHeight="1" x14ac:dyDescent="0.25">
      <c r="A61" s="1">
        <v>2028</v>
      </c>
      <c r="B61" s="1">
        <v>12</v>
      </c>
      <c r="C61" s="1">
        <v>401.94</v>
      </c>
      <c r="D61" s="1">
        <v>463.72</v>
      </c>
      <c r="E61" s="1">
        <v>556.69000000000005</v>
      </c>
      <c r="F61" s="1">
        <v>711.69</v>
      </c>
      <c r="G61" s="1">
        <v>804.69</v>
      </c>
      <c r="H61" s="1">
        <v>0</v>
      </c>
      <c r="I61" s="1">
        <v>0</v>
      </c>
      <c r="J61" s="1">
        <v>0</v>
      </c>
    </row>
    <row r="62" spans="1:10" ht="15.75" customHeight="1" x14ac:dyDescent="0.25">
      <c r="A62" s="1">
        <v>2029</v>
      </c>
      <c r="B62" s="1">
        <v>1</v>
      </c>
      <c r="C62" s="1">
        <v>533.29999999999995</v>
      </c>
      <c r="D62" s="1">
        <v>595.29</v>
      </c>
      <c r="E62" s="1">
        <v>688.29</v>
      </c>
      <c r="F62" s="1">
        <v>843.29</v>
      </c>
      <c r="G62" s="1">
        <v>936.29</v>
      </c>
      <c r="H62" s="1">
        <v>0</v>
      </c>
      <c r="I62" s="1">
        <v>0</v>
      </c>
      <c r="J62" s="1">
        <v>0</v>
      </c>
    </row>
    <row r="63" spans="1:10" ht="15.75" customHeight="1" x14ac:dyDescent="0.25">
      <c r="A63" s="1">
        <v>2029</v>
      </c>
      <c r="B63" s="1">
        <v>2</v>
      </c>
      <c r="C63" s="1">
        <v>440.3</v>
      </c>
      <c r="D63" s="1">
        <v>496.3</v>
      </c>
      <c r="E63" s="1">
        <v>580.29999999999995</v>
      </c>
      <c r="F63" s="1">
        <v>720.3</v>
      </c>
      <c r="G63" s="1">
        <v>804.3</v>
      </c>
      <c r="H63" s="1">
        <v>0</v>
      </c>
      <c r="I63" s="1">
        <v>0</v>
      </c>
      <c r="J63" s="1">
        <v>0</v>
      </c>
    </row>
    <row r="64" spans="1:10" ht="15.75" customHeight="1" x14ac:dyDescent="0.25">
      <c r="A64" s="1">
        <v>2029</v>
      </c>
      <c r="B64" s="1">
        <v>3</v>
      </c>
      <c r="C64" s="1">
        <v>305.70999999999998</v>
      </c>
      <c r="D64" s="1">
        <v>366.42</v>
      </c>
      <c r="E64" s="1">
        <v>458.49</v>
      </c>
      <c r="F64" s="1">
        <v>613.07000000000005</v>
      </c>
      <c r="G64" s="1">
        <v>706.07</v>
      </c>
      <c r="H64" s="1">
        <v>0.2</v>
      </c>
      <c r="I64" s="1">
        <v>0</v>
      </c>
      <c r="J64" s="1">
        <v>0</v>
      </c>
    </row>
    <row r="65" spans="1:10" ht="15.75" customHeight="1" x14ac:dyDescent="0.25">
      <c r="A65" s="1">
        <v>2029</v>
      </c>
      <c r="B65" s="1">
        <v>4</v>
      </c>
      <c r="C65" s="1">
        <v>87.24</v>
      </c>
      <c r="D65" s="1">
        <v>130.97999999999999</v>
      </c>
      <c r="E65" s="1">
        <v>207.37</v>
      </c>
      <c r="F65" s="1">
        <v>350.98</v>
      </c>
      <c r="G65" s="1">
        <v>440.59</v>
      </c>
      <c r="H65" s="1">
        <v>2.52</v>
      </c>
      <c r="I65" s="1">
        <v>0.39</v>
      </c>
      <c r="J65" s="1">
        <v>0</v>
      </c>
    </row>
    <row r="66" spans="1:10" ht="15.75" customHeight="1" x14ac:dyDescent="0.25">
      <c r="A66" s="1">
        <v>2029</v>
      </c>
      <c r="B66" s="1">
        <v>5</v>
      </c>
      <c r="C66" s="1">
        <v>6.17</v>
      </c>
      <c r="D66" s="1">
        <v>16.23</v>
      </c>
      <c r="E66" s="1">
        <v>46</v>
      </c>
      <c r="F66" s="1">
        <v>143.84</v>
      </c>
      <c r="G66" s="1">
        <v>224.97</v>
      </c>
      <c r="H66" s="1">
        <v>44.28</v>
      </c>
      <c r="I66" s="1">
        <v>16.78</v>
      </c>
      <c r="J66" s="1">
        <v>4.91</v>
      </c>
    </row>
    <row r="67" spans="1:10" ht="15.75" customHeight="1" x14ac:dyDescent="0.25">
      <c r="A67" s="1">
        <v>2029</v>
      </c>
      <c r="B67" s="1">
        <v>6</v>
      </c>
      <c r="C67" s="1">
        <v>0</v>
      </c>
      <c r="D67" s="1">
        <v>0.17</v>
      </c>
      <c r="E67" s="1">
        <v>2.36</v>
      </c>
      <c r="F67" s="1">
        <v>34.090000000000003</v>
      </c>
      <c r="G67" s="1">
        <v>86.48</v>
      </c>
      <c r="H67" s="1">
        <v>119.49</v>
      </c>
      <c r="I67" s="1">
        <v>54.58</v>
      </c>
      <c r="J67" s="1">
        <v>16.97</v>
      </c>
    </row>
    <row r="68" spans="1:10" ht="15.75" customHeight="1" x14ac:dyDescent="0.25">
      <c r="A68" s="1">
        <v>2029</v>
      </c>
      <c r="B68" s="1">
        <v>7</v>
      </c>
      <c r="C68" s="1">
        <v>0</v>
      </c>
      <c r="D68" s="1">
        <v>0</v>
      </c>
      <c r="E68" s="1">
        <v>0</v>
      </c>
      <c r="F68" s="1">
        <v>4.1900000000000004</v>
      </c>
      <c r="G68" s="1">
        <v>28.08</v>
      </c>
      <c r="H68" s="1">
        <v>198.85</v>
      </c>
      <c r="I68" s="1">
        <v>109.92</v>
      </c>
      <c r="J68" s="1">
        <v>40.81</v>
      </c>
    </row>
    <row r="69" spans="1:10" ht="15.75" customHeight="1" x14ac:dyDescent="0.25">
      <c r="A69" s="1">
        <v>2029</v>
      </c>
      <c r="B69" s="1">
        <v>8</v>
      </c>
      <c r="C69" s="1">
        <v>0</v>
      </c>
      <c r="D69" s="1">
        <v>0</v>
      </c>
      <c r="E69" s="1">
        <v>0.14000000000000001</v>
      </c>
      <c r="F69" s="1">
        <v>12.54</v>
      </c>
      <c r="G69" s="1">
        <v>52.26</v>
      </c>
      <c r="H69" s="1">
        <v>156.77000000000001</v>
      </c>
      <c r="I69" s="1">
        <v>75.12</v>
      </c>
      <c r="J69" s="1">
        <v>21.85</v>
      </c>
    </row>
    <row r="70" spans="1:10" ht="15.75" customHeight="1" x14ac:dyDescent="0.25">
      <c r="A70" s="1">
        <v>2029</v>
      </c>
      <c r="B70" s="1">
        <v>9</v>
      </c>
      <c r="C70" s="1">
        <v>0.27</v>
      </c>
      <c r="D70" s="1">
        <v>2.2999999999999998</v>
      </c>
      <c r="E70" s="1">
        <v>15.68</v>
      </c>
      <c r="F70" s="1">
        <v>87.7</v>
      </c>
      <c r="G70" s="1">
        <v>160.83000000000001</v>
      </c>
      <c r="H70" s="1">
        <v>60.97</v>
      </c>
      <c r="I70" s="1">
        <v>22.2</v>
      </c>
      <c r="J70" s="1">
        <v>5.33</v>
      </c>
    </row>
    <row r="71" spans="1:10" ht="15.75" customHeight="1" x14ac:dyDescent="0.25">
      <c r="A71" s="1">
        <v>2029</v>
      </c>
      <c r="B71" s="1">
        <v>10</v>
      </c>
      <c r="C71" s="1">
        <v>41.56</v>
      </c>
      <c r="D71" s="1">
        <v>74.56</v>
      </c>
      <c r="E71" s="1">
        <v>141.13999999999999</v>
      </c>
      <c r="F71" s="1">
        <v>281.2</v>
      </c>
      <c r="G71" s="1">
        <v>373.02</v>
      </c>
      <c r="H71" s="1">
        <v>7.15</v>
      </c>
      <c r="I71" s="1">
        <v>1.25</v>
      </c>
      <c r="J71" s="1">
        <v>0.06</v>
      </c>
    </row>
    <row r="72" spans="1:10" ht="15.75" customHeight="1" x14ac:dyDescent="0.25">
      <c r="A72" s="1">
        <v>2029</v>
      </c>
      <c r="B72" s="1">
        <v>11</v>
      </c>
      <c r="C72" s="1">
        <v>195.11</v>
      </c>
      <c r="D72" s="1">
        <v>250.33</v>
      </c>
      <c r="E72" s="1">
        <v>337.41</v>
      </c>
      <c r="F72" s="1">
        <v>486.45</v>
      </c>
      <c r="G72" s="1">
        <v>576.4</v>
      </c>
      <c r="H72" s="1">
        <v>0.4</v>
      </c>
      <c r="I72" s="1">
        <v>0.05</v>
      </c>
      <c r="J72" s="1">
        <v>0</v>
      </c>
    </row>
    <row r="73" spans="1:10" ht="15.75" customHeight="1" x14ac:dyDescent="0.25">
      <c r="A73" s="1">
        <v>2029</v>
      </c>
      <c r="B73" s="1">
        <v>12</v>
      </c>
      <c r="C73" s="1">
        <v>401.94</v>
      </c>
      <c r="D73" s="1">
        <v>463.72</v>
      </c>
      <c r="E73" s="1">
        <v>556.69000000000005</v>
      </c>
      <c r="F73" s="1">
        <v>711.69</v>
      </c>
      <c r="G73" s="1">
        <v>804.69</v>
      </c>
      <c r="H73" s="1">
        <v>0</v>
      </c>
      <c r="I73" s="1">
        <v>0</v>
      </c>
      <c r="J73" s="1">
        <v>0</v>
      </c>
    </row>
    <row r="74" spans="1:10" ht="15.75" customHeight="1" x14ac:dyDescent="0.25">
      <c r="A74" s="1">
        <v>2030</v>
      </c>
      <c r="B74" s="1">
        <v>1</v>
      </c>
      <c r="C74" s="1">
        <v>533.29999999999995</v>
      </c>
      <c r="D74" s="1">
        <v>595.29</v>
      </c>
      <c r="E74" s="1">
        <v>688.29</v>
      </c>
      <c r="F74" s="1">
        <v>843.29</v>
      </c>
      <c r="G74" s="1">
        <v>936.29</v>
      </c>
      <c r="H74" s="1">
        <v>0</v>
      </c>
      <c r="I74" s="1">
        <v>0</v>
      </c>
      <c r="J74" s="1">
        <v>0</v>
      </c>
    </row>
    <row r="75" spans="1:10" ht="15.75" customHeight="1" x14ac:dyDescent="0.25">
      <c r="A75" s="1">
        <v>2030</v>
      </c>
      <c r="B75" s="1">
        <v>2</v>
      </c>
      <c r="C75" s="1">
        <v>440.3</v>
      </c>
      <c r="D75" s="1">
        <v>496.3</v>
      </c>
      <c r="E75" s="1">
        <v>580.29999999999995</v>
      </c>
      <c r="F75" s="1">
        <v>720.3</v>
      </c>
      <c r="G75" s="1">
        <v>804.3</v>
      </c>
      <c r="H75" s="1">
        <v>0</v>
      </c>
      <c r="I75" s="1">
        <v>0</v>
      </c>
      <c r="J75" s="1">
        <v>0</v>
      </c>
    </row>
    <row r="76" spans="1:10" ht="15.75" customHeight="1" x14ac:dyDescent="0.25">
      <c r="A76" s="1">
        <v>2030</v>
      </c>
      <c r="B76" s="1">
        <v>3</v>
      </c>
      <c r="C76" s="1">
        <v>305.70999999999998</v>
      </c>
      <c r="D76" s="1">
        <v>366.42</v>
      </c>
      <c r="E76" s="1">
        <v>458.49</v>
      </c>
      <c r="F76" s="1">
        <v>613.07000000000005</v>
      </c>
      <c r="G76" s="1">
        <v>706.07</v>
      </c>
      <c r="H76" s="1">
        <v>0.2</v>
      </c>
      <c r="I76" s="1">
        <v>0</v>
      </c>
      <c r="J76" s="1">
        <v>0</v>
      </c>
    </row>
    <row r="77" spans="1:10" ht="15.75" customHeight="1" x14ac:dyDescent="0.25">
      <c r="A77" s="1">
        <v>2030</v>
      </c>
      <c r="B77" s="1">
        <v>4</v>
      </c>
      <c r="C77" s="1">
        <v>87.24</v>
      </c>
      <c r="D77" s="1">
        <v>130.97999999999999</v>
      </c>
      <c r="E77" s="1">
        <v>207.37</v>
      </c>
      <c r="F77" s="1">
        <v>350.98</v>
      </c>
      <c r="G77" s="1">
        <v>440.59</v>
      </c>
      <c r="H77" s="1">
        <v>2.52</v>
      </c>
      <c r="I77" s="1">
        <v>0.39</v>
      </c>
      <c r="J77" s="1">
        <v>0</v>
      </c>
    </row>
    <row r="78" spans="1:10" ht="15.75" customHeight="1" x14ac:dyDescent="0.25">
      <c r="A78" s="1">
        <v>2030</v>
      </c>
      <c r="B78" s="1">
        <v>5</v>
      </c>
      <c r="C78" s="1">
        <v>6.17</v>
      </c>
      <c r="D78" s="1">
        <v>16.23</v>
      </c>
      <c r="E78" s="1">
        <v>46</v>
      </c>
      <c r="F78" s="1">
        <v>143.84</v>
      </c>
      <c r="G78" s="1">
        <v>224.97</v>
      </c>
      <c r="H78" s="1">
        <v>44.28</v>
      </c>
      <c r="I78" s="1">
        <v>16.78</v>
      </c>
      <c r="J78" s="1">
        <v>4.91</v>
      </c>
    </row>
    <row r="79" spans="1:10" ht="15.75" customHeight="1" x14ac:dyDescent="0.25">
      <c r="A79" s="1">
        <v>2030</v>
      </c>
      <c r="B79" s="1">
        <v>6</v>
      </c>
      <c r="C79" s="1">
        <v>0</v>
      </c>
      <c r="D79" s="1">
        <v>0.17</v>
      </c>
      <c r="E79" s="1">
        <v>2.36</v>
      </c>
      <c r="F79" s="1">
        <v>34.090000000000003</v>
      </c>
      <c r="G79" s="1">
        <v>86.48</v>
      </c>
      <c r="H79" s="1">
        <v>119.49</v>
      </c>
      <c r="I79" s="1">
        <v>54.58</v>
      </c>
      <c r="J79" s="1">
        <v>16.97</v>
      </c>
    </row>
    <row r="80" spans="1:10" ht="15.75" customHeight="1" x14ac:dyDescent="0.25">
      <c r="A80" s="1">
        <v>2030</v>
      </c>
      <c r="B80" s="1">
        <v>7</v>
      </c>
      <c r="C80" s="1">
        <v>0</v>
      </c>
      <c r="D80" s="1">
        <v>0</v>
      </c>
      <c r="E80" s="1">
        <v>0</v>
      </c>
      <c r="F80" s="1">
        <v>4.1900000000000004</v>
      </c>
      <c r="G80" s="1">
        <v>28.08</v>
      </c>
      <c r="H80" s="1">
        <v>198.85</v>
      </c>
      <c r="I80" s="1">
        <v>109.92</v>
      </c>
      <c r="J80" s="1">
        <v>40.81</v>
      </c>
    </row>
    <row r="81" spans="1:10" ht="15.75" customHeight="1" x14ac:dyDescent="0.25">
      <c r="A81" s="1">
        <v>2030</v>
      </c>
      <c r="B81" s="1">
        <v>8</v>
      </c>
      <c r="C81" s="1">
        <v>0</v>
      </c>
      <c r="D81" s="1">
        <v>0</v>
      </c>
      <c r="E81" s="1">
        <v>0.14000000000000001</v>
      </c>
      <c r="F81" s="1">
        <v>12.54</v>
      </c>
      <c r="G81" s="1">
        <v>52.26</v>
      </c>
      <c r="H81" s="1">
        <v>156.77000000000001</v>
      </c>
      <c r="I81" s="1">
        <v>75.12</v>
      </c>
      <c r="J81" s="1">
        <v>21.85</v>
      </c>
    </row>
    <row r="82" spans="1:10" ht="15.75" customHeight="1" x14ac:dyDescent="0.25">
      <c r="A82" s="1">
        <v>2030</v>
      </c>
      <c r="B82" s="1">
        <v>9</v>
      </c>
      <c r="C82" s="1">
        <v>0.27</v>
      </c>
      <c r="D82" s="1">
        <v>2.2999999999999998</v>
      </c>
      <c r="E82" s="1">
        <v>15.68</v>
      </c>
      <c r="F82" s="1">
        <v>87.7</v>
      </c>
      <c r="G82" s="1">
        <v>160.83000000000001</v>
      </c>
      <c r="H82" s="1">
        <v>60.97</v>
      </c>
      <c r="I82" s="1">
        <v>22.2</v>
      </c>
      <c r="J82" s="1">
        <v>5.33</v>
      </c>
    </row>
    <row r="83" spans="1:10" ht="15.75" customHeight="1" x14ac:dyDescent="0.25">
      <c r="A83" s="1">
        <v>2030</v>
      </c>
      <c r="B83" s="1">
        <v>10</v>
      </c>
      <c r="C83" s="1">
        <v>41.56</v>
      </c>
      <c r="D83" s="1">
        <v>74.56</v>
      </c>
      <c r="E83" s="1">
        <v>141.13999999999999</v>
      </c>
      <c r="F83" s="1">
        <v>281.2</v>
      </c>
      <c r="G83" s="1">
        <v>373.02</v>
      </c>
      <c r="H83" s="1">
        <v>7.15</v>
      </c>
      <c r="I83" s="1">
        <v>1.25</v>
      </c>
      <c r="J83" s="1">
        <v>0.06</v>
      </c>
    </row>
    <row r="84" spans="1:10" ht="15.75" customHeight="1" x14ac:dyDescent="0.25">
      <c r="A84" s="1">
        <v>2030</v>
      </c>
      <c r="B84" s="1">
        <v>11</v>
      </c>
      <c r="C84" s="1">
        <v>195.11</v>
      </c>
      <c r="D84" s="1">
        <v>250.33</v>
      </c>
      <c r="E84" s="1">
        <v>337.41</v>
      </c>
      <c r="F84" s="1">
        <v>486.45</v>
      </c>
      <c r="G84" s="1">
        <v>576.4</v>
      </c>
      <c r="H84" s="1">
        <v>0.4</v>
      </c>
      <c r="I84" s="1">
        <v>0.05</v>
      </c>
      <c r="J84" s="1">
        <v>0</v>
      </c>
    </row>
    <row r="85" spans="1:10" ht="15.75" customHeight="1" x14ac:dyDescent="0.25">
      <c r="A85" s="1">
        <v>2030</v>
      </c>
      <c r="B85" s="1">
        <v>12</v>
      </c>
      <c r="C85" s="1">
        <v>401.94</v>
      </c>
      <c r="D85" s="1">
        <v>463.72</v>
      </c>
      <c r="E85" s="1">
        <v>556.69000000000005</v>
      </c>
      <c r="F85" s="1">
        <v>711.69</v>
      </c>
      <c r="G85" s="1">
        <v>804.69</v>
      </c>
      <c r="H85" s="1">
        <v>0</v>
      </c>
      <c r="I85" s="1">
        <v>0</v>
      </c>
      <c r="J85" s="1">
        <v>0</v>
      </c>
    </row>
    <row r="86" spans="1:10" ht="15.75" customHeight="1" x14ac:dyDescent="0.25"/>
    <row r="87" spans="1:10" ht="15.75" customHeight="1" x14ac:dyDescent="0.25"/>
    <row r="88" spans="1:10" ht="15.75" customHeight="1" x14ac:dyDescent="0.25"/>
    <row r="89" spans="1:10" ht="15.75" customHeight="1" x14ac:dyDescent="0.25"/>
    <row r="90" spans="1:10" ht="15.75" customHeight="1" x14ac:dyDescent="0.25"/>
    <row r="91" spans="1:10" ht="15.75" customHeight="1" x14ac:dyDescent="0.25"/>
    <row r="92" spans="1:10" ht="15.75" customHeight="1" x14ac:dyDescent="0.25"/>
    <row r="93" spans="1:10" ht="15.75" customHeight="1" x14ac:dyDescent="0.25"/>
    <row r="94" spans="1:10" ht="15.75" customHeight="1" x14ac:dyDescent="0.25"/>
    <row r="95" spans="1:10" ht="15.75" customHeight="1" x14ac:dyDescent="0.25"/>
    <row r="96" spans="1:10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E2EFD9"/>
  </sheetPr>
  <dimension ref="A1:N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1" spans="1:14" x14ac:dyDescent="0.25">
      <c r="A1" s="1" t="s">
        <v>4</v>
      </c>
      <c r="B1" s="1" t="s">
        <v>30</v>
      </c>
      <c r="C1" s="1" t="s">
        <v>31</v>
      </c>
      <c r="D1" s="1" t="s">
        <v>32</v>
      </c>
      <c r="E1" s="1" t="s">
        <v>33</v>
      </c>
      <c r="F1" s="1" t="s">
        <v>34</v>
      </c>
      <c r="G1" s="1" t="s">
        <v>35</v>
      </c>
      <c r="H1" s="1" t="s">
        <v>36</v>
      </c>
      <c r="I1" s="1" t="s">
        <v>37</v>
      </c>
      <c r="J1" s="1" t="s">
        <v>38</v>
      </c>
      <c r="K1" s="1" t="s">
        <v>39</v>
      </c>
      <c r="L1" s="1" t="s">
        <v>40</v>
      </c>
      <c r="N1" s="4" t="s">
        <v>41</v>
      </c>
    </row>
    <row r="2" spans="1:14" x14ac:dyDescent="0.25">
      <c r="A2" s="1">
        <v>2013</v>
      </c>
      <c r="B2" s="1">
        <v>0.45200000000000001</v>
      </c>
      <c r="C2" s="1">
        <v>1.0418000000000001</v>
      </c>
      <c r="D2" s="1">
        <v>2.359</v>
      </c>
      <c r="E2" s="1">
        <v>6.6600000000000006E-2</v>
      </c>
      <c r="F2" s="1">
        <v>0.17860000000000001</v>
      </c>
      <c r="G2" s="1">
        <v>2.1743000000000001</v>
      </c>
      <c r="H2" s="1">
        <v>2.3618999999999999</v>
      </c>
      <c r="I2" s="1">
        <v>1.7721</v>
      </c>
      <c r="J2" s="1">
        <v>3.9428999999999998</v>
      </c>
      <c r="K2" s="1">
        <v>12.855399999999999</v>
      </c>
      <c r="L2" s="1">
        <v>14.3492</v>
      </c>
    </row>
    <row r="3" spans="1:14" x14ac:dyDescent="0.25">
      <c r="A3" s="1">
        <v>2014</v>
      </c>
      <c r="B3" s="1">
        <v>0.43099999999999999</v>
      </c>
      <c r="C3" s="1">
        <v>1.0448</v>
      </c>
      <c r="D3" s="1">
        <v>2.3407</v>
      </c>
      <c r="E3" s="1">
        <v>6.4799999999999996E-2</v>
      </c>
      <c r="F3" s="1">
        <v>0.1762</v>
      </c>
      <c r="G3" s="1">
        <v>2.1419000000000001</v>
      </c>
      <c r="H3" s="1">
        <v>2.2721</v>
      </c>
      <c r="I3" s="1">
        <v>1.7656000000000001</v>
      </c>
      <c r="J3" s="1">
        <v>3.9003999999999999</v>
      </c>
      <c r="K3" s="1">
        <v>12.6617</v>
      </c>
      <c r="L3" s="1">
        <v>14.137600000000001</v>
      </c>
    </row>
    <row r="4" spans="1:14" x14ac:dyDescent="0.25">
      <c r="A4" s="1">
        <v>2015</v>
      </c>
      <c r="B4" s="1">
        <v>0.41260000000000002</v>
      </c>
      <c r="C4" s="1">
        <v>1.0478000000000001</v>
      </c>
      <c r="D4" s="1">
        <v>2.3226</v>
      </c>
      <c r="E4" s="1">
        <v>6.3E-2</v>
      </c>
      <c r="F4" s="1">
        <v>0.1749</v>
      </c>
      <c r="G4" s="1">
        <v>2.1131000000000002</v>
      </c>
      <c r="H4" s="1">
        <v>2.1964999999999999</v>
      </c>
      <c r="I4" s="1">
        <v>1.7583</v>
      </c>
      <c r="J4" s="1">
        <v>3.8504999999999998</v>
      </c>
      <c r="K4" s="1">
        <v>12.478899999999999</v>
      </c>
      <c r="L4" s="1">
        <v>13.939299999999999</v>
      </c>
    </row>
    <row r="5" spans="1:14" x14ac:dyDescent="0.25">
      <c r="A5" s="1">
        <v>2016</v>
      </c>
      <c r="B5" s="1">
        <v>0.39589999999999997</v>
      </c>
      <c r="C5" s="1">
        <v>1.0508</v>
      </c>
      <c r="D5" s="1">
        <v>2.2803</v>
      </c>
      <c r="E5" s="1">
        <v>6.13E-2</v>
      </c>
      <c r="F5" s="1">
        <v>0.17469999999999999</v>
      </c>
      <c r="G5" s="1">
        <v>2.0876000000000001</v>
      </c>
      <c r="H5" s="1">
        <v>2.0868000000000002</v>
      </c>
      <c r="I5" s="1">
        <v>1.7492000000000001</v>
      </c>
      <c r="J5" s="1">
        <v>3.8298000000000001</v>
      </c>
      <c r="K5" s="1">
        <v>12.2698</v>
      </c>
      <c r="L5" s="1">
        <v>13.7165</v>
      </c>
    </row>
    <row r="6" spans="1:14" x14ac:dyDescent="0.25">
      <c r="A6" s="1">
        <v>2017</v>
      </c>
      <c r="B6" s="1">
        <v>0.38019999999999998</v>
      </c>
      <c r="C6" s="1">
        <v>1.0538000000000001</v>
      </c>
      <c r="D6" s="1">
        <v>2.2403</v>
      </c>
      <c r="E6" s="1">
        <v>5.96E-2</v>
      </c>
      <c r="F6" s="1">
        <v>0.17399999999999999</v>
      </c>
      <c r="G6" s="1">
        <v>2.0649999999999999</v>
      </c>
      <c r="H6" s="1">
        <v>1.9958</v>
      </c>
      <c r="I6" s="1">
        <v>1.7410000000000001</v>
      </c>
      <c r="J6" s="1">
        <v>3.7866</v>
      </c>
      <c r="K6" s="1">
        <v>12.0623</v>
      </c>
      <c r="L6" s="1">
        <v>13.4963</v>
      </c>
    </row>
    <row r="7" spans="1:14" x14ac:dyDescent="0.25">
      <c r="A7" s="1">
        <v>2018</v>
      </c>
      <c r="B7" s="1">
        <v>0.37519999999999998</v>
      </c>
      <c r="C7" s="1">
        <v>1.0568</v>
      </c>
      <c r="D7" s="1">
        <v>2.2038000000000002</v>
      </c>
      <c r="E7" s="1">
        <v>5.79E-2</v>
      </c>
      <c r="F7" s="1">
        <v>0.1729</v>
      </c>
      <c r="G7" s="1">
        <v>2.0474000000000001</v>
      </c>
      <c r="H7" s="1">
        <v>1.9214</v>
      </c>
      <c r="I7" s="1">
        <v>1.7342</v>
      </c>
      <c r="J7" s="1">
        <v>3.7408999999999999</v>
      </c>
      <c r="K7" s="1">
        <v>11.878500000000001</v>
      </c>
      <c r="L7" s="1">
        <v>13.310499999999999</v>
      </c>
    </row>
    <row r="8" spans="1:14" x14ac:dyDescent="0.25">
      <c r="A8" s="1">
        <v>2019</v>
      </c>
      <c r="B8" s="1">
        <v>0.37030000000000002</v>
      </c>
      <c r="C8" s="1">
        <v>1.0598000000000001</v>
      </c>
      <c r="D8" s="1">
        <v>2.1695000000000002</v>
      </c>
      <c r="E8" s="1">
        <v>5.62E-2</v>
      </c>
      <c r="F8" s="1">
        <v>0.17169999999999999</v>
      </c>
      <c r="G8" s="1">
        <v>2.0318999999999998</v>
      </c>
      <c r="H8" s="1">
        <v>1.8569</v>
      </c>
      <c r="I8" s="1">
        <v>1.7279</v>
      </c>
      <c r="J8" s="1">
        <v>3.7111000000000001</v>
      </c>
      <c r="K8" s="1">
        <v>11.725300000000001</v>
      </c>
      <c r="L8" s="1">
        <v>13.1554</v>
      </c>
    </row>
    <row r="9" spans="1:14" x14ac:dyDescent="0.25">
      <c r="A9" s="1">
        <v>2020</v>
      </c>
      <c r="B9" s="1">
        <v>0.36549999999999999</v>
      </c>
      <c r="C9" s="1">
        <v>1.0629999999999999</v>
      </c>
      <c r="D9" s="1">
        <v>2.1313</v>
      </c>
      <c r="E9" s="1">
        <v>5.4699999999999999E-2</v>
      </c>
      <c r="F9" s="1">
        <v>0.16969999999999999</v>
      </c>
      <c r="G9" s="1">
        <v>2.0181</v>
      </c>
      <c r="H9" s="1">
        <v>1.8022</v>
      </c>
      <c r="I9" s="1">
        <v>1.7281</v>
      </c>
      <c r="J9" s="1">
        <v>3.6981000000000002</v>
      </c>
      <c r="K9" s="1">
        <v>11.6022</v>
      </c>
      <c r="L9" s="1">
        <v>13.0306</v>
      </c>
    </row>
    <row r="10" spans="1:14" x14ac:dyDescent="0.25">
      <c r="A10" s="1">
        <v>2021</v>
      </c>
      <c r="B10" s="1">
        <v>0.36070000000000002</v>
      </c>
      <c r="C10" s="1">
        <v>1.0658000000000001</v>
      </c>
      <c r="D10" s="1">
        <v>2.0941999999999998</v>
      </c>
      <c r="E10" s="1">
        <v>5.3199999999999997E-2</v>
      </c>
      <c r="F10" s="1">
        <v>0.16650000000000001</v>
      </c>
      <c r="G10" s="1">
        <v>2.0057999999999998</v>
      </c>
      <c r="H10" s="1">
        <v>1.7563</v>
      </c>
      <c r="I10" s="1">
        <v>1.726</v>
      </c>
      <c r="J10" s="1">
        <v>3.6996000000000002</v>
      </c>
      <c r="K10" s="1">
        <v>11.5016</v>
      </c>
      <c r="L10" s="1">
        <v>12.928000000000001</v>
      </c>
    </row>
    <row r="11" spans="1:14" x14ac:dyDescent="0.25">
      <c r="A11" s="1">
        <v>2022</v>
      </c>
      <c r="B11" s="1">
        <v>0.35599999999999998</v>
      </c>
      <c r="C11" s="1">
        <v>1.0687</v>
      </c>
      <c r="D11" s="1">
        <v>2.0588000000000002</v>
      </c>
      <c r="E11" s="1">
        <v>5.1799999999999999E-2</v>
      </c>
      <c r="F11" s="1">
        <v>0.16259999999999999</v>
      </c>
      <c r="G11" s="1">
        <v>1.9872000000000001</v>
      </c>
      <c r="H11" s="1">
        <v>1.6967000000000001</v>
      </c>
      <c r="I11" s="1">
        <v>1.7225999999999999</v>
      </c>
      <c r="J11" s="1">
        <v>3.6513</v>
      </c>
      <c r="K11" s="1">
        <v>11.331099999999999</v>
      </c>
      <c r="L11" s="1">
        <v>12.755800000000001</v>
      </c>
    </row>
    <row r="12" spans="1:14" x14ac:dyDescent="0.25">
      <c r="A12" s="1">
        <v>2023</v>
      </c>
      <c r="B12" s="1">
        <v>0.3513</v>
      </c>
      <c r="C12" s="1">
        <v>1.0722</v>
      </c>
      <c r="D12" s="1">
        <v>2.0266999999999999</v>
      </c>
      <c r="E12" s="1">
        <v>5.0200000000000002E-2</v>
      </c>
      <c r="F12" s="1">
        <v>0.15989999999999999</v>
      </c>
      <c r="G12" s="1">
        <v>1.9632000000000001</v>
      </c>
      <c r="H12" s="1">
        <v>1.6515</v>
      </c>
      <c r="I12" s="1">
        <v>1.7226999999999999</v>
      </c>
      <c r="J12" s="1">
        <v>3.6156000000000001</v>
      </c>
      <c r="K12" s="1">
        <v>11.1898</v>
      </c>
      <c r="L12" s="1">
        <v>12.6134</v>
      </c>
    </row>
    <row r="13" spans="1:14" x14ac:dyDescent="0.25">
      <c r="A13" s="1">
        <v>2024</v>
      </c>
      <c r="B13" s="1">
        <v>0.34670000000000001</v>
      </c>
      <c r="C13" s="1">
        <v>1.0758000000000001</v>
      </c>
      <c r="D13" s="1">
        <v>1.9846999999999999</v>
      </c>
      <c r="E13" s="1">
        <v>4.8599999999999997E-2</v>
      </c>
      <c r="F13" s="1">
        <v>0.15709999999999999</v>
      </c>
      <c r="G13" s="1">
        <v>1.9419</v>
      </c>
      <c r="H13" s="1">
        <v>1.6167</v>
      </c>
      <c r="I13" s="1">
        <v>1.7235</v>
      </c>
      <c r="J13" s="1">
        <v>3.5867</v>
      </c>
      <c r="K13" s="1">
        <v>11.0593</v>
      </c>
      <c r="L13" s="1">
        <v>12.4818</v>
      </c>
    </row>
    <row r="14" spans="1:14" x14ac:dyDescent="0.25">
      <c r="A14" s="1">
        <v>2025</v>
      </c>
      <c r="B14" s="1">
        <v>0.3422</v>
      </c>
      <c r="C14" s="1">
        <v>1.077</v>
      </c>
      <c r="D14" s="1">
        <v>1.9437</v>
      </c>
      <c r="E14" s="1">
        <v>4.7100000000000003E-2</v>
      </c>
      <c r="F14" s="1">
        <v>0.155</v>
      </c>
      <c r="G14" s="1">
        <v>1.9247000000000001</v>
      </c>
      <c r="H14" s="1">
        <v>1.5898000000000001</v>
      </c>
      <c r="I14" s="1">
        <v>1.7290000000000001</v>
      </c>
      <c r="J14" s="1">
        <v>3.5760000000000001</v>
      </c>
      <c r="K14" s="1">
        <v>10.965299999999999</v>
      </c>
      <c r="L14" s="1">
        <v>12.384399999999999</v>
      </c>
    </row>
    <row r="15" spans="1:14" x14ac:dyDescent="0.25">
      <c r="A15" s="1">
        <v>2026</v>
      </c>
      <c r="B15" s="1">
        <v>0.3377</v>
      </c>
      <c r="C15" s="1">
        <v>1.0807</v>
      </c>
      <c r="D15" s="1">
        <v>1.9034</v>
      </c>
      <c r="E15" s="1">
        <v>4.5900000000000003E-2</v>
      </c>
      <c r="F15" s="1">
        <v>0.15340000000000001</v>
      </c>
      <c r="G15" s="1">
        <v>1.911</v>
      </c>
      <c r="H15" s="1">
        <v>1.5677000000000001</v>
      </c>
      <c r="I15" s="1">
        <v>1.7358</v>
      </c>
      <c r="J15" s="1">
        <v>3.5691999999999999</v>
      </c>
      <c r="K15" s="1">
        <v>10.8864</v>
      </c>
      <c r="L15" s="1">
        <v>12.3048</v>
      </c>
    </row>
    <row r="16" spans="1:14" x14ac:dyDescent="0.25">
      <c r="A16" s="1">
        <v>2027</v>
      </c>
      <c r="B16" s="1">
        <v>0.33329999999999999</v>
      </c>
      <c r="C16" s="1">
        <v>1.0864</v>
      </c>
      <c r="D16" s="1">
        <v>1.8407</v>
      </c>
      <c r="E16" s="1">
        <v>4.4699999999999997E-2</v>
      </c>
      <c r="F16" s="1">
        <v>0.1517</v>
      </c>
      <c r="G16" s="1">
        <v>1.8975</v>
      </c>
      <c r="H16" s="1">
        <v>1.5489999999999999</v>
      </c>
      <c r="I16" s="1">
        <v>1.7423999999999999</v>
      </c>
      <c r="J16" s="1">
        <v>3.5638000000000001</v>
      </c>
      <c r="K16" s="1">
        <v>10.7898</v>
      </c>
      <c r="L16" s="1">
        <v>12.2095</v>
      </c>
    </row>
    <row r="17" spans="1:12" x14ac:dyDescent="0.25">
      <c r="A17" s="1">
        <v>2028</v>
      </c>
      <c r="B17" s="1">
        <v>0.32890000000000003</v>
      </c>
      <c r="C17" s="1">
        <v>1.0898000000000001</v>
      </c>
      <c r="D17" s="1">
        <v>1.7824</v>
      </c>
      <c r="E17" s="1">
        <v>4.3400000000000001E-2</v>
      </c>
      <c r="F17" s="1">
        <v>0.14990000000000001</v>
      </c>
      <c r="G17" s="1">
        <v>1.8835</v>
      </c>
      <c r="H17" s="1">
        <v>1.5328999999999999</v>
      </c>
      <c r="I17" s="1">
        <v>1.752</v>
      </c>
      <c r="J17" s="1">
        <v>3.5587</v>
      </c>
      <c r="K17" s="1">
        <v>10.7028</v>
      </c>
      <c r="L17" s="1">
        <v>12.121600000000001</v>
      </c>
    </row>
    <row r="18" spans="1:12" x14ac:dyDescent="0.25">
      <c r="A18" s="1">
        <v>2029</v>
      </c>
      <c r="B18" s="1">
        <v>0.3246</v>
      </c>
      <c r="C18" s="1">
        <v>1.0939000000000001</v>
      </c>
      <c r="D18" s="1">
        <v>1.7282999999999999</v>
      </c>
      <c r="E18" s="1">
        <v>4.2200000000000001E-2</v>
      </c>
      <c r="F18" s="1">
        <v>0.14779999999999999</v>
      </c>
      <c r="G18" s="1">
        <v>1.8695999999999999</v>
      </c>
      <c r="H18" s="1">
        <v>1.5192000000000001</v>
      </c>
      <c r="I18" s="1">
        <v>1.7613000000000001</v>
      </c>
      <c r="J18" s="1">
        <v>3.556</v>
      </c>
      <c r="K18" s="1">
        <v>10.6244</v>
      </c>
      <c r="L18" s="1">
        <v>12.042899999999999</v>
      </c>
    </row>
    <row r="19" spans="1:12" x14ac:dyDescent="0.25">
      <c r="A19" s="1">
        <v>2030</v>
      </c>
      <c r="B19" s="1">
        <v>0.32040000000000002</v>
      </c>
      <c r="C19" s="1">
        <v>1.0968</v>
      </c>
      <c r="D19" s="1">
        <v>1.6751</v>
      </c>
      <c r="E19" s="1">
        <v>4.0899999999999999E-2</v>
      </c>
      <c r="F19" s="1">
        <v>0.14580000000000001</v>
      </c>
      <c r="G19" s="1">
        <v>1.8544</v>
      </c>
      <c r="H19" s="1">
        <v>1.4911000000000001</v>
      </c>
      <c r="I19" s="1">
        <v>1.7722</v>
      </c>
      <c r="J19" s="1">
        <v>3.5543</v>
      </c>
      <c r="K19" s="1">
        <v>10.5337</v>
      </c>
      <c r="L19" s="1">
        <v>11.950799999999999</v>
      </c>
    </row>
    <row r="21" spans="1:12" ht="15.75" customHeight="1" x14ac:dyDescent="0.25"/>
    <row r="22" spans="1:12" ht="15.75" customHeight="1" x14ac:dyDescent="0.25"/>
    <row r="23" spans="1:12" ht="15.75" customHeight="1" x14ac:dyDescent="0.25"/>
    <row r="24" spans="1:12" ht="15.75" customHeight="1" x14ac:dyDescent="0.25"/>
    <row r="25" spans="1:12" ht="15.75" customHeight="1" x14ac:dyDescent="0.25"/>
    <row r="26" spans="1:12" ht="15.75" customHeight="1" x14ac:dyDescent="0.25"/>
    <row r="27" spans="1:12" ht="15.75" customHeight="1" x14ac:dyDescent="0.25"/>
    <row r="28" spans="1:12" ht="15.75" customHeight="1" x14ac:dyDescent="0.25"/>
    <row r="29" spans="1:12" ht="15.75" customHeight="1" x14ac:dyDescent="0.25"/>
    <row r="30" spans="1:12" ht="15.75" customHeight="1" x14ac:dyDescent="0.25"/>
    <row r="31" spans="1:12" ht="15.75" customHeight="1" x14ac:dyDescent="0.25"/>
    <row r="32" spans="1:1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E2EFD9"/>
  </sheetPr>
  <dimension ref="A1:M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1" spans="1:13" x14ac:dyDescent="0.25">
      <c r="A1" s="1" t="s">
        <v>4</v>
      </c>
      <c r="B1" s="1" t="s">
        <v>5</v>
      </c>
      <c r="C1" s="1" t="s">
        <v>33</v>
      </c>
      <c r="D1" s="1" t="s">
        <v>42</v>
      </c>
      <c r="E1" s="1" t="s">
        <v>43</v>
      </c>
      <c r="F1" s="1" t="s">
        <v>44</v>
      </c>
      <c r="G1" s="1" t="s">
        <v>45</v>
      </c>
      <c r="H1" s="1" t="s">
        <v>46</v>
      </c>
      <c r="I1" s="1" t="s">
        <v>47</v>
      </c>
      <c r="J1" s="1" t="s">
        <v>48</v>
      </c>
      <c r="K1" s="1" t="s">
        <v>49</v>
      </c>
      <c r="L1" s="1" t="s">
        <v>36</v>
      </c>
      <c r="M1" s="1" t="s">
        <v>38</v>
      </c>
    </row>
    <row r="2" spans="1:13" x14ac:dyDescent="0.25">
      <c r="A2" s="1">
        <v>2001</v>
      </c>
      <c r="B2" s="1">
        <v>1</v>
      </c>
      <c r="C2" s="5">
        <v>0.1015625</v>
      </c>
      <c r="D2" s="5">
        <v>8.3333333333333301E-2</v>
      </c>
      <c r="E2" s="5">
        <v>7.5709779179810699E-2</v>
      </c>
      <c r="F2" s="5">
        <v>7.5709779179810699E-2</v>
      </c>
      <c r="G2" s="5">
        <v>7.8171091445427707E-2</v>
      </c>
      <c r="H2" s="5">
        <v>8.3333333333333301E-2</v>
      </c>
      <c r="I2" s="5">
        <v>8.3333333333333301E-2</v>
      </c>
      <c r="J2" s="5">
        <v>8.3333333333333301E-2</v>
      </c>
      <c r="K2" s="5">
        <v>8.3333333333333301E-2</v>
      </c>
      <c r="L2" s="5">
        <v>9.81827538977742E-2</v>
      </c>
      <c r="M2" s="5">
        <v>8.3333333333333301E-2</v>
      </c>
    </row>
    <row r="3" spans="1:13" x14ac:dyDescent="0.25">
      <c r="A3" s="1">
        <v>2001</v>
      </c>
      <c r="B3" s="1">
        <v>2</v>
      </c>
      <c r="C3" s="5">
        <v>9.765625E-2</v>
      </c>
      <c r="D3" s="5">
        <v>8.3333333333333301E-2</v>
      </c>
      <c r="E3" s="5">
        <v>7.7812828601472095E-2</v>
      </c>
      <c r="F3" s="5">
        <v>7.7812828601472095E-2</v>
      </c>
      <c r="G3" s="5">
        <v>7.8171091445427707E-2</v>
      </c>
      <c r="H3" s="5">
        <v>8.3333333333333301E-2</v>
      </c>
      <c r="I3" s="5">
        <v>8.3333333333333301E-2</v>
      </c>
      <c r="J3" s="5">
        <v>8.3333333333333301E-2</v>
      </c>
      <c r="K3" s="5">
        <v>8.3333333333333301E-2</v>
      </c>
      <c r="L3" s="5">
        <v>9.4422296773449793E-2</v>
      </c>
      <c r="M3" s="5">
        <v>8.3333333333333301E-2</v>
      </c>
    </row>
    <row r="4" spans="1:13" x14ac:dyDescent="0.25">
      <c r="A4" s="1">
        <v>2001</v>
      </c>
      <c r="B4" s="1">
        <v>3</v>
      </c>
      <c r="C4" s="5">
        <v>9.375E-2</v>
      </c>
      <c r="D4" s="5">
        <v>8.3333333333333301E-2</v>
      </c>
      <c r="E4" s="5">
        <v>7.8864353312302807E-2</v>
      </c>
      <c r="F4" s="5">
        <v>7.8864353312302807E-2</v>
      </c>
      <c r="G4" s="5">
        <v>7.9646017699115002E-2</v>
      </c>
      <c r="H4" s="5">
        <v>8.3333333333333301E-2</v>
      </c>
      <c r="I4" s="5">
        <v>8.3333333333333301E-2</v>
      </c>
      <c r="J4" s="5">
        <v>8.3333333333333301E-2</v>
      </c>
      <c r="K4" s="5">
        <v>8.3333333333333301E-2</v>
      </c>
      <c r="L4" s="5">
        <v>9.0621776199670406E-2</v>
      </c>
      <c r="M4" s="5">
        <v>8.3333333333333301E-2</v>
      </c>
    </row>
    <row r="5" spans="1:13" x14ac:dyDescent="0.25">
      <c r="A5" s="1">
        <v>2001</v>
      </c>
      <c r="B5" s="1">
        <v>4</v>
      </c>
      <c r="C5" s="5">
        <v>8.59375E-2</v>
      </c>
      <c r="D5" s="5">
        <v>8.3333333333333301E-2</v>
      </c>
      <c r="E5" s="5">
        <v>7.9915878023133505E-2</v>
      </c>
      <c r="F5" s="5">
        <v>7.9915878023133505E-2</v>
      </c>
      <c r="G5" s="5">
        <v>8.1120943952802393E-2</v>
      </c>
      <c r="H5" s="5">
        <v>8.3333333333333301E-2</v>
      </c>
      <c r="I5" s="5">
        <v>8.3333333333333301E-2</v>
      </c>
      <c r="J5" s="5">
        <v>8.3333333333333301E-2</v>
      </c>
      <c r="K5" s="5">
        <v>8.3333333333333301E-2</v>
      </c>
      <c r="L5" s="5">
        <v>8.5759184176289804E-2</v>
      </c>
      <c r="M5" s="5">
        <v>8.3333333333333301E-2</v>
      </c>
    </row>
    <row r="6" spans="1:13" x14ac:dyDescent="0.25">
      <c r="A6" s="1">
        <v>2001</v>
      </c>
      <c r="B6" s="1">
        <v>5</v>
      </c>
      <c r="C6" s="5">
        <v>8.203125E-2</v>
      </c>
      <c r="D6" s="5">
        <v>8.3333333333333301E-2</v>
      </c>
      <c r="E6" s="5">
        <v>8.4121976866456394E-2</v>
      </c>
      <c r="F6" s="5">
        <v>8.4121976866456394E-2</v>
      </c>
      <c r="G6" s="5">
        <v>8.2595870206489702E-2</v>
      </c>
      <c r="H6" s="5">
        <v>8.3333333333333301E-2</v>
      </c>
      <c r="I6" s="5">
        <v>8.3333333333333301E-2</v>
      </c>
      <c r="J6" s="5">
        <v>8.3333333333333301E-2</v>
      </c>
      <c r="K6" s="5">
        <v>8.3333333333333301E-2</v>
      </c>
      <c r="L6" s="5">
        <v>7.8758507816662299E-2</v>
      </c>
      <c r="M6" s="5">
        <v>8.3333333333333301E-2</v>
      </c>
    </row>
    <row r="7" spans="1:13" x14ac:dyDescent="0.25">
      <c r="A7" s="1">
        <v>2001</v>
      </c>
      <c r="B7" s="1">
        <v>6</v>
      </c>
      <c r="C7" s="5">
        <v>7.8125E-2</v>
      </c>
      <c r="D7" s="5">
        <v>8.3333333333333301E-2</v>
      </c>
      <c r="E7" s="5">
        <v>9.0431125131440596E-2</v>
      </c>
      <c r="F7" s="5">
        <v>9.0431125131440596E-2</v>
      </c>
      <c r="G7" s="5">
        <v>8.70206489675516E-2</v>
      </c>
      <c r="H7" s="5">
        <v>8.3333333333333301E-2</v>
      </c>
      <c r="I7" s="5">
        <v>8.3333333333333301E-2</v>
      </c>
      <c r="J7" s="5">
        <v>8.3333333333333301E-2</v>
      </c>
      <c r="K7" s="5">
        <v>8.3333333333333301E-2</v>
      </c>
      <c r="L7" s="5">
        <v>7.0474300891255795E-2</v>
      </c>
      <c r="M7" s="5">
        <v>8.3333333333333301E-2</v>
      </c>
    </row>
    <row r="8" spans="1:13" x14ac:dyDescent="0.25">
      <c r="A8" s="1">
        <v>2001</v>
      </c>
      <c r="B8" s="1">
        <v>7</v>
      </c>
      <c r="C8" s="5">
        <v>6.640625E-2</v>
      </c>
      <c r="D8" s="5">
        <v>8.3333333333333301E-2</v>
      </c>
      <c r="E8" s="5">
        <v>9.2534174553102005E-2</v>
      </c>
      <c r="F8" s="5">
        <v>9.2534174553102005E-2</v>
      </c>
      <c r="G8" s="5">
        <v>9.4395280235988199E-2</v>
      </c>
      <c r="H8" s="5">
        <v>8.3333333333333301E-2</v>
      </c>
      <c r="I8" s="5">
        <v>8.3333333333333301E-2</v>
      </c>
      <c r="J8" s="5">
        <v>8.3333333333333301E-2</v>
      </c>
      <c r="K8" s="5">
        <v>8.3333333333333301E-2</v>
      </c>
      <c r="L8" s="5">
        <v>6.7537871687453496E-2</v>
      </c>
      <c r="M8" s="5">
        <v>8.3333333333333301E-2</v>
      </c>
    </row>
    <row r="9" spans="1:13" x14ac:dyDescent="0.25">
      <c r="A9" s="1">
        <v>2001</v>
      </c>
      <c r="B9" s="1">
        <v>8</v>
      </c>
      <c r="C9" s="5">
        <v>6.25E-2</v>
      </c>
      <c r="D9" s="5">
        <v>8.3333333333333301E-2</v>
      </c>
      <c r="E9" s="5">
        <v>9.2534174553102005E-2</v>
      </c>
      <c r="F9" s="5">
        <v>9.2534174553102005E-2</v>
      </c>
      <c r="G9" s="5">
        <v>9.4395280235988199E-2</v>
      </c>
      <c r="H9" s="5">
        <v>8.3333333333333301E-2</v>
      </c>
      <c r="I9" s="5">
        <v>8.3333333333333301E-2</v>
      </c>
      <c r="J9" s="5">
        <v>8.3333333333333301E-2</v>
      </c>
      <c r="K9" s="5">
        <v>8.3333333333333301E-2</v>
      </c>
      <c r="L9" s="5">
        <v>7.0007562503699799E-2</v>
      </c>
      <c r="M9" s="5">
        <v>8.3333333333333301E-2</v>
      </c>
    </row>
    <row r="10" spans="1:13" x14ac:dyDescent="0.25">
      <c r="A10" s="1">
        <v>2001</v>
      </c>
      <c r="B10" s="1">
        <v>9</v>
      </c>
      <c r="C10" s="5">
        <v>7.03125E-2</v>
      </c>
      <c r="D10" s="5">
        <v>8.3333333333333301E-2</v>
      </c>
      <c r="E10" s="5">
        <v>8.6225026288117804E-2</v>
      </c>
      <c r="F10" s="5">
        <v>8.6225026288117804E-2</v>
      </c>
      <c r="G10" s="5">
        <v>8.5545722713864306E-2</v>
      </c>
      <c r="H10" s="5">
        <v>8.3333333333333301E-2</v>
      </c>
      <c r="I10" s="5">
        <v>8.3333333333333301E-2</v>
      </c>
      <c r="J10" s="5">
        <v>8.3333333333333301E-2</v>
      </c>
      <c r="K10" s="5">
        <v>8.3333333333333301E-2</v>
      </c>
      <c r="L10" s="5">
        <v>7.5335892792489104E-2</v>
      </c>
      <c r="M10" s="5">
        <v>8.3333333333333301E-2</v>
      </c>
    </row>
    <row r="11" spans="1:13" x14ac:dyDescent="0.25">
      <c r="A11" s="1">
        <v>2001</v>
      </c>
      <c r="B11" s="1">
        <v>10</v>
      </c>
      <c r="C11" s="5">
        <v>7.8125E-2</v>
      </c>
      <c r="D11" s="5">
        <v>8.3333333333333301E-2</v>
      </c>
      <c r="E11" s="5">
        <v>8.4121976866456394E-2</v>
      </c>
      <c r="F11" s="5">
        <v>8.4121976866456394E-2</v>
      </c>
      <c r="G11" s="5">
        <v>8.1120943952802393E-2</v>
      </c>
      <c r="H11" s="5">
        <v>8.3333333333333301E-2</v>
      </c>
      <c r="I11" s="5">
        <v>8.3333333333333301E-2</v>
      </c>
      <c r="J11" s="5">
        <v>8.3333333333333301E-2</v>
      </c>
      <c r="K11" s="5">
        <v>8.3333333333333301E-2</v>
      </c>
      <c r="L11" s="5">
        <v>8.2900544703746804E-2</v>
      </c>
      <c r="M11" s="5">
        <v>8.3333333333333301E-2</v>
      </c>
    </row>
    <row r="12" spans="1:13" x14ac:dyDescent="0.25">
      <c r="A12" s="1">
        <v>2001</v>
      </c>
      <c r="B12" s="1">
        <v>11</v>
      </c>
      <c r="C12" s="5">
        <v>8.59375E-2</v>
      </c>
      <c r="D12" s="5">
        <v>8.3333333333333301E-2</v>
      </c>
      <c r="E12" s="5">
        <v>7.9915878023133505E-2</v>
      </c>
      <c r="F12" s="5">
        <v>7.9915878023133505E-2</v>
      </c>
      <c r="G12" s="5">
        <v>7.9646017699115002E-2</v>
      </c>
      <c r="H12" s="5">
        <v>8.3333333333333301E-2</v>
      </c>
      <c r="I12" s="5">
        <v>8.3333333333333301E-2</v>
      </c>
      <c r="J12" s="5">
        <v>8.3333333333333301E-2</v>
      </c>
      <c r="K12" s="5">
        <v>8.3333333333333301E-2</v>
      </c>
      <c r="L12" s="5">
        <v>9.0621776199670406E-2</v>
      </c>
      <c r="M12" s="5">
        <v>8.3333333333333301E-2</v>
      </c>
    </row>
    <row r="13" spans="1:13" x14ac:dyDescent="0.25">
      <c r="A13" s="1">
        <v>2001</v>
      </c>
      <c r="B13" s="1">
        <v>12</v>
      </c>
      <c r="C13" s="5">
        <v>9.765625E-2</v>
      </c>
      <c r="D13" s="5">
        <v>8.3333333333333301E-2</v>
      </c>
      <c r="E13" s="5">
        <v>7.7812828601472095E-2</v>
      </c>
      <c r="F13" s="5">
        <v>7.7812828601472095E-2</v>
      </c>
      <c r="G13" s="5">
        <v>7.8171091445427707E-2</v>
      </c>
      <c r="H13" s="5">
        <v>8.3333333333333301E-2</v>
      </c>
      <c r="I13" s="5">
        <v>8.3333333333333301E-2</v>
      </c>
      <c r="J13" s="5">
        <v>8.3333333333333301E-2</v>
      </c>
      <c r="K13" s="5">
        <v>8.3333333333333301E-2</v>
      </c>
      <c r="L13" s="5">
        <v>9.5377532357837802E-2</v>
      </c>
      <c r="M13" s="5">
        <v>8.3333333333333301E-2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2CB"/>
  </sheetPr>
  <dimension ref="A1:AC1000"/>
  <sheetViews>
    <sheetView workbookViewId="0"/>
  </sheetViews>
  <sheetFormatPr defaultColWidth="14.42578125" defaultRowHeight="15" customHeight="1" x14ac:dyDescent="0.25"/>
  <cols>
    <col min="1" max="6" width="8.7109375" customWidth="1"/>
    <col min="7" max="7" width="9.85546875" customWidth="1"/>
    <col min="8" max="8" width="8.7109375" customWidth="1"/>
    <col min="9" max="9" width="12" customWidth="1"/>
    <col min="10" max="10" width="11.5703125" customWidth="1"/>
    <col min="11" max="17" width="8.7109375" customWidth="1"/>
    <col min="18" max="18" width="9.85546875" customWidth="1"/>
    <col min="19" max="29" width="8.7109375" customWidth="1"/>
  </cols>
  <sheetData>
    <row r="1" spans="1:29" x14ac:dyDescent="0.25">
      <c r="A1" s="1" t="s">
        <v>4</v>
      </c>
      <c r="B1" s="1" t="s">
        <v>5</v>
      </c>
      <c r="C1" s="1" t="s">
        <v>9</v>
      </c>
      <c r="D1" s="1" t="s">
        <v>50</v>
      </c>
      <c r="E1" s="1" t="s">
        <v>10</v>
      </c>
      <c r="F1" s="1" t="s">
        <v>51</v>
      </c>
      <c r="G1" s="1" t="s">
        <v>6</v>
      </c>
      <c r="H1" s="1" t="s">
        <v>52</v>
      </c>
      <c r="I1" s="1" t="s">
        <v>53</v>
      </c>
    </row>
    <row r="2" spans="1:29" x14ac:dyDescent="0.25">
      <c r="A2" s="1">
        <v>2013</v>
      </c>
      <c r="B2" s="1">
        <v>1</v>
      </c>
      <c r="C2" s="3">
        <f>'1. Economic Data'!F2</f>
        <v>1363.9611769999999</v>
      </c>
      <c r="D2" s="1">
        <f t="shared" ref="D2:D217" si="0">C2/$C$7</f>
        <v>0.99629221708478388</v>
      </c>
      <c r="E2" s="1">
        <f>'1. Economic Data'!G2</f>
        <v>711.96889199999998</v>
      </c>
      <c r="F2" s="1">
        <f t="shared" ref="F2:F217" si="1">E2/$E$7</f>
        <v>1.0247386710460038</v>
      </c>
      <c r="G2" s="3">
        <f>'1. Economic Data'!C2</f>
        <v>70058.115399999995</v>
      </c>
      <c r="H2" s="1">
        <f t="shared" ref="H2:H217" si="2">G2/$G$7</f>
        <v>0.99534851625675813</v>
      </c>
      <c r="I2" s="1">
        <f t="shared" ref="I2:I217" si="3">D2^(0.4)*H2^(0.6)</f>
        <v>0.99572588927425587</v>
      </c>
      <c r="L2" s="3"/>
      <c r="P2" s="3"/>
      <c r="R2" s="3"/>
      <c r="T2" s="3"/>
      <c r="Y2" s="3"/>
      <c r="Z2" s="3"/>
      <c r="AA2" s="3"/>
      <c r="AB2" s="3"/>
      <c r="AC2" s="3"/>
    </row>
    <row r="3" spans="1:29" x14ac:dyDescent="0.25">
      <c r="A3" s="1">
        <v>2013</v>
      </c>
      <c r="B3" s="1">
        <v>2</v>
      </c>
      <c r="C3" s="3">
        <f>'1. Economic Data'!F3</f>
        <v>1364.9667199999999</v>
      </c>
      <c r="D3" s="1">
        <f t="shared" si="0"/>
        <v>0.99702670621961942</v>
      </c>
      <c r="E3" s="1">
        <f>'1. Economic Data'!G3</f>
        <v>707.95419200000003</v>
      </c>
      <c r="F3" s="1">
        <f t="shared" si="1"/>
        <v>1.0189603029334706</v>
      </c>
      <c r="G3" s="3">
        <f>'1. Economic Data'!C3</f>
        <v>70075.733800000002</v>
      </c>
      <c r="H3" s="1">
        <f t="shared" si="2"/>
        <v>0.99559882913198605</v>
      </c>
      <c r="I3" s="1">
        <f t="shared" si="3"/>
        <v>0.99616973441332457</v>
      </c>
      <c r="L3" s="3"/>
      <c r="P3" s="3"/>
      <c r="R3" s="3"/>
      <c r="T3" s="3"/>
      <c r="Y3" s="3"/>
      <c r="Z3" s="3"/>
      <c r="AA3" s="3"/>
      <c r="AB3" s="3"/>
      <c r="AC3" s="3"/>
    </row>
    <row r="4" spans="1:29" x14ac:dyDescent="0.25">
      <c r="A4" s="1">
        <v>2013</v>
      </c>
      <c r="B4" s="1">
        <v>3</v>
      </c>
      <c r="C4" s="3">
        <f>'1. Economic Data'!F4</f>
        <v>1365.9733229999999</v>
      </c>
      <c r="D4" s="1">
        <f t="shared" si="0"/>
        <v>0.99776196962117758</v>
      </c>
      <c r="E4" s="1">
        <f>'1. Economic Data'!G4</f>
        <v>703.01838899999996</v>
      </c>
      <c r="F4" s="1">
        <f t="shared" si="1"/>
        <v>1.0118561888863573</v>
      </c>
      <c r="G4" s="3">
        <f>'1. Economic Data'!C4</f>
        <v>70147.206867000001</v>
      </c>
      <c r="H4" s="1">
        <f t="shared" si="2"/>
        <v>0.99661428052950929</v>
      </c>
      <c r="I4" s="1">
        <f t="shared" si="3"/>
        <v>0.99707319766370806</v>
      </c>
      <c r="L4" s="3"/>
      <c r="P4" s="3"/>
      <c r="R4" s="3"/>
      <c r="T4" s="3"/>
      <c r="Y4" s="3"/>
      <c r="Z4" s="3"/>
      <c r="AA4" s="3"/>
      <c r="AB4" s="3"/>
      <c r="AC4" s="3"/>
    </row>
    <row r="5" spans="1:29" x14ac:dyDescent="0.25">
      <c r="A5" s="1">
        <v>2013</v>
      </c>
      <c r="B5" s="1">
        <v>4</v>
      </c>
      <c r="C5" s="3">
        <f>'1. Economic Data'!F5</f>
        <v>1366.9799270000001</v>
      </c>
      <c r="D5" s="1">
        <f t="shared" si="0"/>
        <v>0.99849723375317612</v>
      </c>
      <c r="E5" s="1">
        <f>'1. Economic Data'!G5</f>
        <v>698.08258699999999</v>
      </c>
      <c r="F5" s="1">
        <f t="shared" si="1"/>
        <v>1.0047520762785467</v>
      </c>
      <c r="G5" s="3">
        <f>'1. Economic Data'!C5</f>
        <v>70218.679933000007</v>
      </c>
      <c r="H5" s="1">
        <f t="shared" si="2"/>
        <v>0.997629731912825</v>
      </c>
      <c r="I5" s="1">
        <f t="shared" si="3"/>
        <v>0.99797664216922888</v>
      </c>
      <c r="L5" s="3"/>
      <c r="P5" s="3"/>
      <c r="R5" s="3"/>
      <c r="T5" s="3"/>
      <c r="Y5" s="3"/>
      <c r="Z5" s="3"/>
      <c r="AA5" s="3"/>
      <c r="AB5" s="3"/>
      <c r="AC5" s="3"/>
    </row>
    <row r="6" spans="1:29" x14ac:dyDescent="0.25">
      <c r="A6" s="1">
        <v>2013</v>
      </c>
      <c r="B6" s="1">
        <v>5</v>
      </c>
      <c r="C6" s="3">
        <f>'1. Economic Data'!F6</f>
        <v>1367.9865299999999</v>
      </c>
      <c r="D6" s="1">
        <f t="shared" si="0"/>
        <v>0.99923249715473406</v>
      </c>
      <c r="E6" s="1">
        <f>'1. Economic Data'!G6</f>
        <v>693.14678400000003</v>
      </c>
      <c r="F6" s="1">
        <f t="shared" si="1"/>
        <v>0.99764796223143348</v>
      </c>
      <c r="G6" s="3">
        <f>'1. Economic Data'!C6</f>
        <v>70290.153000000006</v>
      </c>
      <c r="H6" s="1">
        <f t="shared" si="2"/>
        <v>0.99864518331034824</v>
      </c>
      <c r="I6" s="1">
        <f t="shared" si="3"/>
        <v>0.99888006741243673</v>
      </c>
      <c r="L6" s="3"/>
      <c r="P6" s="3"/>
      <c r="R6" s="3"/>
      <c r="T6" s="3"/>
      <c r="Y6" s="3"/>
      <c r="Z6" s="3"/>
      <c r="AA6" s="3"/>
      <c r="AB6" s="3"/>
      <c r="AC6" s="3"/>
    </row>
    <row r="7" spans="1:29" x14ac:dyDescent="0.25">
      <c r="A7" s="1">
        <v>2013</v>
      </c>
      <c r="B7" s="1">
        <v>6</v>
      </c>
      <c r="C7" s="3">
        <f>'1. Economic Data'!F7</f>
        <v>1369.03727</v>
      </c>
      <c r="D7" s="1">
        <f t="shared" si="0"/>
        <v>1</v>
      </c>
      <c r="E7" s="1">
        <f>'1. Economic Data'!G7</f>
        <v>694.780935</v>
      </c>
      <c r="F7" s="1">
        <f t="shared" si="1"/>
        <v>1</v>
      </c>
      <c r="G7" s="3">
        <f>'1. Economic Data'!C7</f>
        <v>70385.512466999993</v>
      </c>
      <c r="H7" s="1">
        <f t="shared" si="2"/>
        <v>1</v>
      </c>
      <c r="I7" s="1">
        <f t="shared" si="3"/>
        <v>1</v>
      </c>
      <c r="L7" s="3"/>
      <c r="P7" s="3"/>
      <c r="R7" s="3"/>
      <c r="T7" s="3"/>
      <c r="Y7" s="3"/>
      <c r="Z7" s="3"/>
      <c r="AA7" s="3"/>
      <c r="AB7" s="3"/>
      <c r="AC7" s="3"/>
    </row>
    <row r="8" spans="1:29" x14ac:dyDescent="0.25">
      <c r="A8" s="1">
        <v>2013</v>
      </c>
      <c r="B8" s="1">
        <v>7</v>
      </c>
      <c r="C8" s="3">
        <f>'1. Economic Data'!F8</f>
        <v>1370.0880099999999</v>
      </c>
      <c r="D8" s="1">
        <f t="shared" si="0"/>
        <v>1.0007675028452658</v>
      </c>
      <c r="E8" s="1">
        <f>'1. Economic Data'!G8</f>
        <v>696.41508599999997</v>
      </c>
      <c r="F8" s="1">
        <f t="shared" si="1"/>
        <v>1.0023520377685666</v>
      </c>
      <c r="G8" s="3">
        <f>'1. Economic Data'!C8</f>
        <v>70480.871933000002</v>
      </c>
      <c r="H8" s="1">
        <f t="shared" si="2"/>
        <v>1.0013548166754447</v>
      </c>
      <c r="I8" s="1">
        <f t="shared" si="3"/>
        <v>1.0011198497939369</v>
      </c>
      <c r="L8" s="3"/>
      <c r="P8" s="3"/>
      <c r="R8" s="3"/>
      <c r="T8" s="3"/>
      <c r="Y8" s="3"/>
      <c r="Z8" s="3"/>
      <c r="AA8" s="3"/>
      <c r="AB8" s="3"/>
      <c r="AC8" s="3"/>
    </row>
    <row r="9" spans="1:29" x14ac:dyDescent="0.25">
      <c r="A9" s="1">
        <v>2013</v>
      </c>
      <c r="B9" s="1">
        <v>8</v>
      </c>
      <c r="C9" s="3">
        <f>'1. Economic Data'!F9</f>
        <v>1371.1387500000001</v>
      </c>
      <c r="D9" s="1">
        <f t="shared" si="0"/>
        <v>1.0015350056905317</v>
      </c>
      <c r="E9" s="1">
        <f>'1. Economic Data'!G9</f>
        <v>698.04923699999995</v>
      </c>
      <c r="F9" s="1">
        <f t="shared" si="1"/>
        <v>1.004704075537133</v>
      </c>
      <c r="G9" s="3">
        <f>'1. Economic Data'!C9</f>
        <v>70576.231400000004</v>
      </c>
      <c r="H9" s="1">
        <f t="shared" si="2"/>
        <v>1.0027096333650967</v>
      </c>
      <c r="I9" s="1">
        <f t="shared" si="3"/>
        <v>1.0022396170694283</v>
      </c>
      <c r="L9" s="3"/>
      <c r="P9" s="3"/>
      <c r="R9" s="3"/>
      <c r="T9" s="3"/>
      <c r="Y9" s="3"/>
      <c r="Z9" s="3"/>
      <c r="AA9" s="3"/>
      <c r="AB9" s="3"/>
      <c r="AC9" s="3"/>
    </row>
    <row r="10" spans="1:29" x14ac:dyDescent="0.25">
      <c r="A10" s="1">
        <v>2013</v>
      </c>
      <c r="B10" s="1">
        <v>9</v>
      </c>
      <c r="C10" s="3">
        <f>'1. Economic Data'!F10</f>
        <v>1372.1302499999999</v>
      </c>
      <c r="D10" s="1">
        <f t="shared" si="0"/>
        <v>1.002259237252175</v>
      </c>
      <c r="E10" s="1">
        <f>'1. Economic Data'!G10</f>
        <v>698.41608699999995</v>
      </c>
      <c r="F10" s="1">
        <f t="shared" si="1"/>
        <v>1.0052320836926822</v>
      </c>
      <c r="G10" s="3">
        <f>'1. Economic Data'!C10</f>
        <v>70597.801600000006</v>
      </c>
      <c r="H10" s="1">
        <f t="shared" si="2"/>
        <v>1.0030160913170809</v>
      </c>
      <c r="I10" s="1">
        <f t="shared" si="3"/>
        <v>1.0027132811308563</v>
      </c>
      <c r="L10" s="3"/>
      <c r="P10" s="3"/>
      <c r="R10" s="3"/>
      <c r="T10" s="3"/>
      <c r="Y10" s="3"/>
      <c r="Z10" s="3"/>
      <c r="AA10" s="3"/>
      <c r="AB10" s="3"/>
      <c r="AC10" s="3"/>
    </row>
    <row r="11" spans="1:29" x14ac:dyDescent="0.25">
      <c r="A11" s="1">
        <v>2013</v>
      </c>
      <c r="B11" s="1">
        <v>10</v>
      </c>
      <c r="C11" s="3">
        <f>'1. Economic Data'!F11</f>
        <v>1373.12175</v>
      </c>
      <c r="D11" s="1">
        <f t="shared" si="0"/>
        <v>1.0029834688138184</v>
      </c>
      <c r="E11" s="1">
        <f>'1. Economic Data'!G11</f>
        <v>698.78293699999995</v>
      </c>
      <c r="F11" s="1">
        <f t="shared" si="1"/>
        <v>1.0057600918482312</v>
      </c>
      <c r="G11" s="3">
        <f>'1. Economic Data'!C11</f>
        <v>70619.371799999994</v>
      </c>
      <c r="H11" s="1">
        <f t="shared" si="2"/>
        <v>1.0033225492690652</v>
      </c>
      <c r="I11" s="1">
        <f t="shared" si="3"/>
        <v>1.0031869033331102</v>
      </c>
      <c r="L11" s="3"/>
      <c r="P11" s="3"/>
      <c r="R11" s="3"/>
      <c r="T11" s="3"/>
      <c r="Y11" s="3"/>
      <c r="Z11" s="3"/>
      <c r="AA11" s="3"/>
      <c r="AB11" s="3"/>
      <c r="AC11" s="3"/>
    </row>
    <row r="12" spans="1:29" x14ac:dyDescent="0.25">
      <c r="A12" s="1">
        <v>2013</v>
      </c>
      <c r="B12" s="1">
        <v>11</v>
      </c>
      <c r="C12" s="3">
        <f>'1. Economic Data'!F12</f>
        <v>1374.1132500000001</v>
      </c>
      <c r="D12" s="1">
        <f t="shared" si="0"/>
        <v>1.0037077003754618</v>
      </c>
      <c r="E12" s="1">
        <f>'1. Economic Data'!G12</f>
        <v>699.14978699999995</v>
      </c>
      <c r="F12" s="1">
        <f t="shared" si="1"/>
        <v>1.0062881000037802</v>
      </c>
      <c r="G12" s="3">
        <f>'1. Economic Data'!C12</f>
        <v>70640.941999999995</v>
      </c>
      <c r="H12" s="1">
        <f t="shared" si="2"/>
        <v>1.0036290072210494</v>
      </c>
      <c r="I12" s="1">
        <f t="shared" si="3"/>
        <v>1.003660483742419</v>
      </c>
      <c r="L12" s="3"/>
      <c r="P12" s="3"/>
      <c r="R12" s="3"/>
      <c r="T12" s="3"/>
      <c r="Y12" s="3"/>
      <c r="Z12" s="3"/>
      <c r="AA12" s="3"/>
      <c r="AB12" s="3"/>
      <c r="AC12" s="3"/>
    </row>
    <row r="13" spans="1:29" x14ac:dyDescent="0.25">
      <c r="A13" s="1">
        <v>2013</v>
      </c>
      <c r="B13" s="1">
        <v>12</v>
      </c>
      <c r="C13" s="3">
        <f>'1. Economic Data'!F13</f>
        <v>1375.088583</v>
      </c>
      <c r="D13" s="1">
        <f t="shared" si="0"/>
        <v>1.0044201229087064</v>
      </c>
      <c r="E13" s="1">
        <f>'1. Economic Data'!G13</f>
        <v>700.98314300000004</v>
      </c>
      <c r="F13" s="1">
        <f t="shared" si="1"/>
        <v>1.0089268540450091</v>
      </c>
      <c r="G13" s="3">
        <f>'1. Economic Data'!C13</f>
        <v>70596.778732999999</v>
      </c>
      <c r="H13" s="1">
        <f t="shared" si="2"/>
        <v>1.00300155896569</v>
      </c>
      <c r="I13" s="1">
        <f t="shared" si="3"/>
        <v>1.0035687439681376</v>
      </c>
      <c r="L13" s="3"/>
      <c r="P13" s="3"/>
      <c r="R13" s="3"/>
      <c r="T13" s="3"/>
      <c r="Y13" s="3"/>
      <c r="Z13" s="3"/>
      <c r="AA13" s="3"/>
      <c r="AB13" s="3"/>
      <c r="AC13" s="3"/>
    </row>
    <row r="14" spans="1:29" x14ac:dyDescent="0.25">
      <c r="A14" s="1">
        <v>2014</v>
      </c>
      <c r="B14" s="1">
        <v>1</v>
      </c>
      <c r="C14" s="3">
        <f>'1. Economic Data'!F14</f>
        <v>1376.0639169999999</v>
      </c>
      <c r="D14" s="1">
        <f t="shared" si="0"/>
        <v>1.0051325461723917</v>
      </c>
      <c r="E14" s="1">
        <f>'1. Economic Data'!G14</f>
        <v>702.81650000000002</v>
      </c>
      <c r="F14" s="1">
        <f t="shared" si="1"/>
        <v>1.0115656095255405</v>
      </c>
      <c r="G14" s="3">
        <f>'1. Economic Data'!C14</f>
        <v>70552.615466999996</v>
      </c>
      <c r="H14" s="1">
        <f t="shared" si="2"/>
        <v>1.0023741107245379</v>
      </c>
      <c r="I14" s="1">
        <f t="shared" si="3"/>
        <v>1.0034765753248975</v>
      </c>
      <c r="L14" s="3"/>
      <c r="P14" s="3"/>
      <c r="R14" s="3"/>
      <c r="T14" s="3"/>
      <c r="Y14" s="3"/>
      <c r="Z14" s="3"/>
      <c r="AA14" s="3"/>
      <c r="AB14" s="3"/>
      <c r="AC14" s="3"/>
    </row>
    <row r="15" spans="1:29" x14ac:dyDescent="0.25">
      <c r="A15" s="1">
        <v>2014</v>
      </c>
      <c r="B15" s="1">
        <v>2</v>
      </c>
      <c r="C15" s="3">
        <f>'1. Economic Data'!F15</f>
        <v>1377.03925</v>
      </c>
      <c r="D15" s="1">
        <f t="shared" si="0"/>
        <v>1.0058449687056366</v>
      </c>
      <c r="E15" s="1">
        <f>'1. Economic Data'!G15</f>
        <v>704.649856</v>
      </c>
      <c r="F15" s="1">
        <f t="shared" si="1"/>
        <v>1.0142043635667695</v>
      </c>
      <c r="G15" s="3">
        <f>'1. Economic Data'!C15</f>
        <v>70508.4522</v>
      </c>
      <c r="H15" s="1">
        <f t="shared" si="2"/>
        <v>1.0017466624691784</v>
      </c>
      <c r="I15" s="1">
        <f t="shared" si="3"/>
        <v>1.0033839773228894</v>
      </c>
      <c r="L15" s="3"/>
      <c r="P15" s="3"/>
      <c r="R15" s="3"/>
      <c r="T15" s="3"/>
      <c r="Y15" s="3"/>
      <c r="Z15" s="3"/>
      <c r="AA15" s="3"/>
      <c r="AB15" s="3"/>
      <c r="AC15" s="3"/>
    </row>
    <row r="16" spans="1:29" x14ac:dyDescent="0.25">
      <c r="A16" s="1">
        <v>2014</v>
      </c>
      <c r="B16" s="1">
        <v>3</v>
      </c>
      <c r="C16" s="3">
        <f>'1. Economic Data'!F16</f>
        <v>1377.998417</v>
      </c>
      <c r="D16" s="1">
        <f t="shared" si="0"/>
        <v>1.0065455829409231</v>
      </c>
      <c r="E16" s="1">
        <f>'1. Economic Data'!G16</f>
        <v>704.94992000000002</v>
      </c>
      <c r="F16" s="1">
        <f t="shared" si="1"/>
        <v>1.0146362464594685</v>
      </c>
      <c r="G16" s="3">
        <f>'1. Economic Data'!C16</f>
        <v>70649.917533</v>
      </c>
      <c r="H16" s="1">
        <f t="shared" si="2"/>
        <v>1.0037565268296367</v>
      </c>
      <c r="I16" s="1">
        <f t="shared" si="3"/>
        <v>1.0048712206831778</v>
      </c>
      <c r="L16" s="3"/>
      <c r="P16" s="3"/>
      <c r="R16" s="3"/>
      <c r="T16" s="3"/>
      <c r="Y16" s="3"/>
      <c r="Z16" s="3"/>
      <c r="AA16" s="3"/>
      <c r="AB16" s="3"/>
      <c r="AC16" s="3"/>
    </row>
    <row r="17" spans="1:29" x14ac:dyDescent="0.25">
      <c r="A17" s="1">
        <v>2014</v>
      </c>
      <c r="B17" s="1">
        <v>4</v>
      </c>
      <c r="C17" s="3">
        <f>'1. Economic Data'!F17</f>
        <v>1378.9575830000001</v>
      </c>
      <c r="D17" s="1">
        <f t="shared" si="0"/>
        <v>1.0072461964457695</v>
      </c>
      <c r="E17" s="1">
        <f>'1. Economic Data'!G17</f>
        <v>705.24998400000004</v>
      </c>
      <c r="F17" s="1">
        <f t="shared" si="1"/>
        <v>1.0150681293521677</v>
      </c>
      <c r="G17" s="3">
        <f>'1. Economic Data'!C17</f>
        <v>70791.382866999993</v>
      </c>
      <c r="H17" s="1">
        <f t="shared" si="2"/>
        <v>1.005766391204302</v>
      </c>
      <c r="I17" s="1">
        <f t="shared" si="3"/>
        <v>1.0063580522334863</v>
      </c>
      <c r="L17" s="3"/>
      <c r="P17" s="3"/>
      <c r="R17" s="3"/>
      <c r="T17" s="3"/>
      <c r="Y17" s="3"/>
      <c r="Z17" s="3"/>
      <c r="AA17" s="3"/>
      <c r="AB17" s="3"/>
      <c r="AC17" s="3"/>
    </row>
    <row r="18" spans="1:29" x14ac:dyDescent="0.25">
      <c r="A18" s="1">
        <v>2014</v>
      </c>
      <c r="B18" s="1">
        <v>5</v>
      </c>
      <c r="C18" s="3">
        <f>'1. Economic Data'!F18</f>
        <v>1379.9167500000001</v>
      </c>
      <c r="D18" s="1">
        <f t="shared" si="0"/>
        <v>1.0079468106810563</v>
      </c>
      <c r="E18" s="1">
        <f>'1. Economic Data'!G18</f>
        <v>705.55004799999995</v>
      </c>
      <c r="F18" s="1">
        <f t="shared" si="1"/>
        <v>1.0155000122448667</v>
      </c>
      <c r="G18" s="3">
        <f>'1. Economic Data'!C18</f>
        <v>70932.848199999993</v>
      </c>
      <c r="H18" s="1">
        <f t="shared" si="2"/>
        <v>1.00777625556476</v>
      </c>
      <c r="I18" s="1">
        <f t="shared" si="3"/>
        <v>1.0078444741478403</v>
      </c>
      <c r="L18" s="3"/>
      <c r="P18" s="3"/>
      <c r="R18" s="3"/>
      <c r="T18" s="3"/>
      <c r="Y18" s="3"/>
      <c r="Z18" s="3"/>
      <c r="AA18" s="3"/>
      <c r="AB18" s="3"/>
      <c r="AC18" s="3"/>
    </row>
    <row r="19" spans="1:29" x14ac:dyDescent="0.25">
      <c r="A19" s="1">
        <v>2014</v>
      </c>
      <c r="B19" s="1">
        <v>6</v>
      </c>
      <c r="C19" s="3">
        <f>'1. Economic Data'!F19</f>
        <v>1380.3202699999999</v>
      </c>
      <c r="D19" s="1">
        <f t="shared" si="0"/>
        <v>1.0082415579526187</v>
      </c>
      <c r="E19" s="1">
        <f>'1. Economic Data'!G19</f>
        <v>705.24998400000004</v>
      </c>
      <c r="F19" s="1">
        <f t="shared" si="1"/>
        <v>1.0150681293521677</v>
      </c>
      <c r="G19" s="3">
        <f>'1. Economic Data'!C19</f>
        <v>71176.804566999999</v>
      </c>
      <c r="H19" s="1">
        <f t="shared" si="2"/>
        <v>1.0112422581333198</v>
      </c>
      <c r="I19" s="1">
        <f t="shared" si="3"/>
        <v>1.0100409078748682</v>
      </c>
      <c r="L19" s="3"/>
      <c r="P19" s="3"/>
      <c r="R19" s="3"/>
      <c r="T19" s="3"/>
      <c r="Y19" s="3"/>
      <c r="Z19" s="3"/>
      <c r="AA19" s="3"/>
      <c r="AB19" s="3"/>
      <c r="AC19" s="3"/>
    </row>
    <row r="20" spans="1:29" x14ac:dyDescent="0.25">
      <c r="A20" s="1">
        <v>2014</v>
      </c>
      <c r="B20" s="1">
        <v>7</v>
      </c>
      <c r="C20" s="3">
        <f>'1. Economic Data'!F20</f>
        <v>1380.72379</v>
      </c>
      <c r="D20" s="1">
        <f t="shared" si="0"/>
        <v>1.0085363052241814</v>
      </c>
      <c r="E20" s="1">
        <f>'1. Economic Data'!G20</f>
        <v>704.94992000000002</v>
      </c>
      <c r="F20" s="1">
        <f t="shared" si="1"/>
        <v>1.0146362464594685</v>
      </c>
      <c r="G20" s="3">
        <f>'1. Economic Data'!C20</f>
        <v>71420.760932999998</v>
      </c>
      <c r="H20" s="1">
        <f t="shared" si="2"/>
        <v>1.0147082606876718</v>
      </c>
      <c r="I20" s="1">
        <f t="shared" si="3"/>
        <v>1.0122349589255553</v>
      </c>
      <c r="L20" s="3"/>
      <c r="P20" s="3"/>
      <c r="R20" s="3"/>
      <c r="T20" s="3"/>
      <c r="Y20" s="3"/>
      <c r="Z20" s="3"/>
      <c r="AA20" s="3"/>
      <c r="AB20" s="3"/>
      <c r="AC20" s="3"/>
    </row>
    <row r="21" spans="1:29" ht="15.75" customHeight="1" x14ac:dyDescent="0.25">
      <c r="A21" s="1">
        <v>2014</v>
      </c>
      <c r="B21" s="1">
        <v>8</v>
      </c>
      <c r="C21" s="3">
        <f>'1. Economic Data'!F21</f>
        <v>1381.1273100000001</v>
      </c>
      <c r="D21" s="1">
        <f t="shared" si="0"/>
        <v>1.008831052495744</v>
      </c>
      <c r="E21" s="1">
        <f>'1. Economic Data'!G21</f>
        <v>704.649856</v>
      </c>
      <c r="F21" s="1">
        <f t="shared" si="1"/>
        <v>1.0142043635667695</v>
      </c>
      <c r="G21" s="3">
        <f>'1. Economic Data'!C21</f>
        <v>71664.717300000004</v>
      </c>
      <c r="H21" s="1">
        <f t="shared" si="2"/>
        <v>1.0181742632562314</v>
      </c>
      <c r="I21" s="1">
        <f t="shared" si="3"/>
        <v>1.014426639811989</v>
      </c>
      <c r="L21" s="3"/>
      <c r="P21" s="3"/>
      <c r="R21" s="3"/>
      <c r="T21" s="3"/>
      <c r="Y21" s="3"/>
      <c r="Z21" s="3"/>
      <c r="AA21" s="3"/>
      <c r="AB21" s="3"/>
      <c r="AC21" s="3"/>
    </row>
    <row r="22" spans="1:29" ht="15.75" customHeight="1" x14ac:dyDescent="0.25">
      <c r="A22" s="1">
        <v>2014</v>
      </c>
      <c r="B22" s="1">
        <v>9</v>
      </c>
      <c r="C22" s="3">
        <f>'1. Economic Data'!F22</f>
        <v>1382.269937</v>
      </c>
      <c r="D22" s="1">
        <f t="shared" si="0"/>
        <v>1.0096656733092446</v>
      </c>
      <c r="E22" s="1">
        <f>'1. Economic Data'!G22</f>
        <v>705.24998400000004</v>
      </c>
      <c r="F22" s="1">
        <f t="shared" si="1"/>
        <v>1.0150681293521677</v>
      </c>
      <c r="G22" s="3">
        <f>'1. Economic Data'!C22</f>
        <v>71773.094867000007</v>
      </c>
      <c r="H22" s="1">
        <f t="shared" si="2"/>
        <v>1.0197140342005833</v>
      </c>
      <c r="I22" s="1">
        <f t="shared" si="3"/>
        <v>1.0156827448919845</v>
      </c>
      <c r="L22" s="3"/>
      <c r="P22" s="3"/>
      <c r="R22" s="3"/>
      <c r="T22" s="3"/>
      <c r="Y22" s="3"/>
      <c r="Z22" s="3"/>
      <c r="AA22" s="3"/>
      <c r="AB22" s="3"/>
      <c r="AC22" s="3"/>
    </row>
    <row r="23" spans="1:29" ht="15.75" customHeight="1" x14ac:dyDescent="0.25">
      <c r="A23" s="1">
        <v>2014</v>
      </c>
      <c r="B23" s="1">
        <v>10</v>
      </c>
      <c r="C23" s="3">
        <f>'1. Economic Data'!F23</f>
        <v>1383.4125630000001</v>
      </c>
      <c r="D23" s="1">
        <f t="shared" si="0"/>
        <v>1.0105002933923048</v>
      </c>
      <c r="E23" s="1">
        <f>'1. Economic Data'!G23</f>
        <v>705.85011099999997</v>
      </c>
      <c r="F23" s="1">
        <f t="shared" si="1"/>
        <v>1.0159318936982633</v>
      </c>
      <c r="G23" s="3">
        <f>'1. Economic Data'!C23</f>
        <v>71881.472433000003</v>
      </c>
      <c r="H23" s="1">
        <f t="shared" si="2"/>
        <v>1.0212538051307276</v>
      </c>
      <c r="I23" s="1">
        <f t="shared" si="3"/>
        <v>1.0169387358322961</v>
      </c>
      <c r="L23" s="3"/>
      <c r="P23" s="3"/>
      <c r="R23" s="3"/>
      <c r="T23" s="3"/>
      <c r="Y23" s="3"/>
      <c r="Z23" s="3"/>
      <c r="AA23" s="3"/>
      <c r="AB23" s="3"/>
      <c r="AC23" s="3"/>
    </row>
    <row r="24" spans="1:29" ht="15.75" customHeight="1" x14ac:dyDescent="0.25">
      <c r="A24" s="1">
        <v>2014</v>
      </c>
      <c r="B24" s="1">
        <v>11</v>
      </c>
      <c r="C24" s="3">
        <f>'1. Economic Data'!F24</f>
        <v>1384.55519</v>
      </c>
      <c r="D24" s="1">
        <f t="shared" si="0"/>
        <v>1.0113349142058055</v>
      </c>
      <c r="E24" s="1">
        <f>'1. Economic Data'!G24</f>
        <v>706.45023900000001</v>
      </c>
      <c r="F24" s="1">
        <f t="shared" si="1"/>
        <v>1.0167956594836616</v>
      </c>
      <c r="G24" s="3">
        <f>'1. Economic Data'!C24</f>
        <v>71989.850000000006</v>
      </c>
      <c r="H24" s="1">
        <f t="shared" si="2"/>
        <v>1.0227935760750795</v>
      </c>
      <c r="I24" s="1">
        <f t="shared" si="3"/>
        <v>1.0181946136281588</v>
      </c>
      <c r="L24" s="3"/>
      <c r="P24" s="3"/>
      <c r="R24" s="3"/>
      <c r="T24" s="3"/>
      <c r="Y24" s="3"/>
      <c r="Z24" s="3"/>
      <c r="AA24" s="3"/>
      <c r="AB24" s="3"/>
      <c r="AC24" s="3"/>
    </row>
    <row r="25" spans="1:29" ht="15.75" customHeight="1" x14ac:dyDescent="0.25">
      <c r="A25" s="1">
        <v>2014</v>
      </c>
      <c r="B25" s="1">
        <v>12</v>
      </c>
      <c r="C25" s="3">
        <f>'1. Economic Data'!F25</f>
        <v>1385.89744</v>
      </c>
      <c r="D25" s="1">
        <f t="shared" si="0"/>
        <v>1.0123153477041571</v>
      </c>
      <c r="E25" s="1">
        <f>'1. Economic Data'!G25</f>
        <v>705.70915000000002</v>
      </c>
      <c r="F25" s="1">
        <f t="shared" si="1"/>
        <v>1.0157290081657178</v>
      </c>
      <c r="G25" s="3">
        <f>'1. Economic Data'!C25</f>
        <v>72129.647933</v>
      </c>
      <c r="H25" s="1">
        <f t="shared" si="2"/>
        <v>1.0247797509014052</v>
      </c>
      <c r="I25" s="1">
        <f t="shared" si="3"/>
        <v>1.0197756781126144</v>
      </c>
      <c r="L25" s="3"/>
      <c r="P25" s="3"/>
      <c r="R25" s="3"/>
      <c r="T25" s="3"/>
      <c r="Y25" s="3"/>
      <c r="Z25" s="3"/>
      <c r="AA25" s="3"/>
      <c r="AB25" s="3"/>
      <c r="AC25" s="3"/>
    </row>
    <row r="26" spans="1:29" ht="15.75" customHeight="1" x14ac:dyDescent="0.25">
      <c r="A26" s="1">
        <v>2015</v>
      </c>
      <c r="B26" s="1">
        <v>1</v>
      </c>
      <c r="C26" s="3">
        <f>'1. Economic Data'!F26</f>
        <v>1387.2396900000001</v>
      </c>
      <c r="D26" s="1">
        <f t="shared" si="0"/>
        <v>1.013295781202509</v>
      </c>
      <c r="E26" s="1">
        <f>'1. Economic Data'!G26</f>
        <v>704.96806100000003</v>
      </c>
      <c r="F26" s="1">
        <f t="shared" si="1"/>
        <v>1.0146623568477739</v>
      </c>
      <c r="G26" s="3">
        <f>'1. Economic Data'!C26</f>
        <v>72269.445867000002</v>
      </c>
      <c r="H26" s="1">
        <f t="shared" si="2"/>
        <v>1.0267659257419386</v>
      </c>
      <c r="I26" s="1">
        <f t="shared" si="3"/>
        <v>1.0213565124933608</v>
      </c>
      <c r="L26" s="3"/>
      <c r="P26" s="3"/>
      <c r="R26" s="3"/>
      <c r="T26" s="3"/>
      <c r="Y26" s="3"/>
      <c r="Z26" s="3"/>
      <c r="AA26" s="3"/>
      <c r="AB26" s="3"/>
      <c r="AC26" s="3"/>
    </row>
    <row r="27" spans="1:29" ht="15.75" customHeight="1" x14ac:dyDescent="0.25">
      <c r="A27" s="1">
        <v>2015</v>
      </c>
      <c r="B27" s="1">
        <v>2</v>
      </c>
      <c r="C27" s="3">
        <f>'1. Economic Data'!F27</f>
        <v>1388.58194</v>
      </c>
      <c r="D27" s="1">
        <f t="shared" si="0"/>
        <v>1.0142762147008606</v>
      </c>
      <c r="E27" s="1">
        <f>'1. Economic Data'!G27</f>
        <v>704.22697200000005</v>
      </c>
      <c r="F27" s="1">
        <f t="shared" si="1"/>
        <v>1.0135957055298301</v>
      </c>
      <c r="G27" s="3">
        <f>'1. Economic Data'!C27</f>
        <v>72409.243799999997</v>
      </c>
      <c r="H27" s="1">
        <f t="shared" si="2"/>
        <v>1.0287521005682643</v>
      </c>
      <c r="I27" s="1">
        <f t="shared" si="3"/>
        <v>1.0229371177315478</v>
      </c>
      <c r="L27" s="3"/>
      <c r="P27" s="3"/>
      <c r="R27" s="3"/>
      <c r="T27" s="3"/>
      <c r="Y27" s="3"/>
      <c r="Z27" s="3"/>
      <c r="AA27" s="3"/>
      <c r="AB27" s="3"/>
      <c r="AC27" s="3"/>
    </row>
    <row r="28" spans="1:29" ht="15.75" customHeight="1" x14ac:dyDescent="0.25">
      <c r="A28" s="1">
        <v>2015</v>
      </c>
      <c r="B28" s="1">
        <v>3</v>
      </c>
      <c r="C28" s="3">
        <f>'1. Economic Data'!F28</f>
        <v>1390.1238129999999</v>
      </c>
      <c r="D28" s="1">
        <f t="shared" si="0"/>
        <v>1.0154024608840633</v>
      </c>
      <c r="E28" s="1">
        <f>'1. Economic Data'!G28</f>
        <v>705.12649599999997</v>
      </c>
      <c r="F28" s="1">
        <f t="shared" si="1"/>
        <v>1.0148903927537964</v>
      </c>
      <c r="G28" s="3">
        <f>'1. Economic Data'!C28</f>
        <v>72528.565300000002</v>
      </c>
      <c r="H28" s="1">
        <f t="shared" si="2"/>
        <v>1.0304473571035626</v>
      </c>
      <c r="I28" s="1">
        <f t="shared" si="3"/>
        <v>1.0244028320937562</v>
      </c>
      <c r="L28" s="3"/>
      <c r="P28" s="3"/>
      <c r="R28" s="3"/>
      <c r="T28" s="3"/>
      <c r="Y28" s="3"/>
      <c r="Z28" s="3"/>
      <c r="AA28" s="3"/>
      <c r="AB28" s="3"/>
      <c r="AC28" s="3"/>
    </row>
    <row r="29" spans="1:29" ht="15.75" customHeight="1" x14ac:dyDescent="0.25">
      <c r="A29" s="1">
        <v>2015</v>
      </c>
      <c r="B29" s="1">
        <v>4</v>
      </c>
      <c r="C29" s="3">
        <f>'1. Economic Data'!F29</f>
        <v>1391.6656869999999</v>
      </c>
      <c r="D29" s="1">
        <f t="shared" si="0"/>
        <v>1.0165287077977065</v>
      </c>
      <c r="E29" s="1">
        <f>'1. Economic Data'!G29</f>
        <v>706.02601900000002</v>
      </c>
      <c r="F29" s="1">
        <f t="shared" si="1"/>
        <v>1.0161850785384605</v>
      </c>
      <c r="G29" s="3">
        <f>'1. Economic Data'!C29</f>
        <v>72647.886799999993</v>
      </c>
      <c r="H29" s="1">
        <f t="shared" si="2"/>
        <v>1.0321426136388607</v>
      </c>
      <c r="I29" s="1">
        <f t="shared" si="3"/>
        <v>1.0258684761161994</v>
      </c>
      <c r="L29" s="3"/>
      <c r="P29" s="3"/>
      <c r="R29" s="3"/>
      <c r="T29" s="3"/>
      <c r="Y29" s="3"/>
      <c r="Z29" s="3"/>
      <c r="AA29" s="3"/>
      <c r="AB29" s="3"/>
      <c r="AC29" s="3"/>
    </row>
    <row r="30" spans="1:29" ht="15.75" customHeight="1" x14ac:dyDescent="0.25">
      <c r="A30" s="1">
        <v>2015</v>
      </c>
      <c r="B30" s="1">
        <v>5</v>
      </c>
      <c r="C30" s="3">
        <f>'1. Economic Data'!F30</f>
        <v>1393.2075600000001</v>
      </c>
      <c r="D30" s="1">
        <f t="shared" si="0"/>
        <v>1.0176549539809094</v>
      </c>
      <c r="E30" s="1">
        <f>'1. Economic Data'!G30</f>
        <v>706.92554299999995</v>
      </c>
      <c r="F30" s="1">
        <f t="shared" si="1"/>
        <v>1.0174797657624268</v>
      </c>
      <c r="G30" s="3">
        <f>'1. Economic Data'!C30</f>
        <v>72767.208299999998</v>
      </c>
      <c r="H30" s="1">
        <f t="shared" si="2"/>
        <v>1.0338378701741591</v>
      </c>
      <c r="I30" s="1">
        <f t="shared" si="3"/>
        <v>1.0273340494965031</v>
      </c>
      <c r="L30" s="3"/>
      <c r="P30" s="3"/>
      <c r="R30" s="3"/>
      <c r="T30" s="3"/>
      <c r="Y30" s="3"/>
      <c r="Z30" s="3"/>
      <c r="AA30" s="3"/>
      <c r="AB30" s="3"/>
      <c r="AC30" s="3"/>
    </row>
    <row r="31" spans="1:29" ht="15.75" customHeight="1" x14ac:dyDescent="0.25">
      <c r="A31" s="1">
        <v>2015</v>
      </c>
      <c r="B31" s="1">
        <v>6</v>
      </c>
      <c r="C31" s="3">
        <f>'1. Economic Data'!F31</f>
        <v>1395.0074999999999</v>
      </c>
      <c r="D31" s="1">
        <f t="shared" si="0"/>
        <v>1.0189697027021039</v>
      </c>
      <c r="E31" s="1">
        <f>'1. Economic Data'!G31</f>
        <v>707.99164499999995</v>
      </c>
      <c r="F31" s="1">
        <f t="shared" si="1"/>
        <v>1.0190142091334156</v>
      </c>
      <c r="G31" s="3">
        <f>'1. Economic Data'!C31</f>
        <v>72768.929633000007</v>
      </c>
      <c r="H31" s="1">
        <f t="shared" si="2"/>
        <v>1.0338623259597275</v>
      </c>
      <c r="I31" s="1">
        <f t="shared" si="3"/>
        <v>1.0278793339060881</v>
      </c>
      <c r="L31" s="3"/>
      <c r="P31" s="3"/>
      <c r="R31" s="3"/>
      <c r="T31" s="3"/>
      <c r="Y31" s="3"/>
      <c r="Z31" s="3"/>
      <c r="AA31" s="3"/>
      <c r="AB31" s="3"/>
      <c r="AC31" s="3"/>
    </row>
    <row r="32" spans="1:29" ht="15.75" customHeight="1" x14ac:dyDescent="0.25">
      <c r="A32" s="1">
        <v>2015</v>
      </c>
      <c r="B32" s="1">
        <v>7</v>
      </c>
      <c r="C32" s="3">
        <f>'1. Economic Data'!F32</f>
        <v>1396.80744</v>
      </c>
      <c r="D32" s="1">
        <f t="shared" si="0"/>
        <v>1.0202844514232983</v>
      </c>
      <c r="E32" s="1">
        <f>'1. Economic Data'!G32</f>
        <v>709.05774699999995</v>
      </c>
      <c r="F32" s="1">
        <f t="shared" si="1"/>
        <v>1.0205486525044041</v>
      </c>
      <c r="G32" s="3">
        <f>'1. Economic Data'!C32</f>
        <v>72770.650966999994</v>
      </c>
      <c r="H32" s="1">
        <f t="shared" si="2"/>
        <v>1.033886781759503</v>
      </c>
      <c r="I32" s="1">
        <f t="shared" si="3"/>
        <v>1.0284242225523563</v>
      </c>
      <c r="L32" s="3"/>
      <c r="P32" s="3"/>
      <c r="R32" s="3"/>
      <c r="T32" s="3"/>
      <c r="Y32" s="3"/>
      <c r="Z32" s="3"/>
      <c r="AA32" s="3"/>
      <c r="AB32" s="3"/>
      <c r="AC32" s="3"/>
    </row>
    <row r="33" spans="1:29" ht="15.75" customHeight="1" x14ac:dyDescent="0.25">
      <c r="A33" s="1">
        <v>2015</v>
      </c>
      <c r="B33" s="1">
        <v>8</v>
      </c>
      <c r="C33" s="3">
        <f>'1. Economic Data'!F33</f>
        <v>1398.6073799999999</v>
      </c>
      <c r="D33" s="1">
        <f t="shared" si="0"/>
        <v>1.0215992001444927</v>
      </c>
      <c r="E33" s="1">
        <f>'1. Economic Data'!G33</f>
        <v>710.12384899999995</v>
      </c>
      <c r="F33" s="1">
        <f t="shared" si="1"/>
        <v>1.0220830958753926</v>
      </c>
      <c r="G33" s="3">
        <f>'1. Economic Data'!C33</f>
        <v>72772.372300000003</v>
      </c>
      <c r="H33" s="1">
        <f t="shared" si="2"/>
        <v>1.0339112375450712</v>
      </c>
      <c r="I33" s="1">
        <f t="shared" si="3"/>
        <v>1.0289687162471099</v>
      </c>
      <c r="L33" s="3"/>
      <c r="P33" s="3"/>
      <c r="R33" s="3"/>
      <c r="T33" s="3"/>
      <c r="Y33" s="3"/>
      <c r="Z33" s="3"/>
      <c r="AA33" s="3"/>
      <c r="AB33" s="3"/>
      <c r="AC33" s="3"/>
    </row>
    <row r="34" spans="1:29" ht="15.75" customHeight="1" x14ac:dyDescent="0.25">
      <c r="A34" s="1">
        <v>2015</v>
      </c>
      <c r="B34" s="1">
        <v>9</v>
      </c>
      <c r="C34" s="3">
        <f>'1. Economic Data'!F34</f>
        <v>1400.52513</v>
      </c>
      <c r="D34" s="1">
        <f t="shared" si="0"/>
        <v>1.0230000020379284</v>
      </c>
      <c r="E34" s="1">
        <f>'1. Economic Data'!G34</f>
        <v>710.25711200000001</v>
      </c>
      <c r="F34" s="1">
        <f t="shared" si="1"/>
        <v>1.022274901656592</v>
      </c>
      <c r="G34" s="3">
        <f>'1. Economic Data'!C34</f>
        <v>72893.294666999995</v>
      </c>
      <c r="H34" s="1">
        <f t="shared" si="2"/>
        <v>1.0356292383489538</v>
      </c>
      <c r="I34" s="1">
        <f t="shared" si="3"/>
        <v>1.0305589414231866</v>
      </c>
      <c r="L34" s="3"/>
      <c r="P34" s="3"/>
      <c r="R34" s="3"/>
      <c r="T34" s="3"/>
      <c r="Y34" s="3"/>
      <c r="Z34" s="3"/>
      <c r="AA34" s="3"/>
      <c r="AB34" s="3"/>
      <c r="AC34" s="3"/>
    </row>
    <row r="35" spans="1:29" ht="15.75" customHeight="1" x14ac:dyDescent="0.25">
      <c r="A35" s="1">
        <v>2015</v>
      </c>
      <c r="B35" s="1">
        <v>10</v>
      </c>
      <c r="C35" s="3">
        <f>'1. Economic Data'!F35</f>
        <v>1402.4428800000001</v>
      </c>
      <c r="D35" s="1">
        <f t="shared" si="0"/>
        <v>1.0244008039313641</v>
      </c>
      <c r="E35" s="1">
        <f>'1. Economic Data'!G35</f>
        <v>710.39037399999995</v>
      </c>
      <c r="F35" s="1">
        <f t="shared" si="1"/>
        <v>1.0224667059984884</v>
      </c>
      <c r="G35" s="3">
        <f>'1. Economic Data'!C35</f>
        <v>73014.217032999994</v>
      </c>
      <c r="H35" s="1">
        <f t="shared" si="2"/>
        <v>1.0373472391386289</v>
      </c>
      <c r="I35" s="1">
        <f t="shared" si="3"/>
        <v>1.0321491458490213</v>
      </c>
      <c r="L35" s="3"/>
      <c r="P35" s="3"/>
      <c r="R35" s="3"/>
      <c r="T35" s="3"/>
      <c r="Y35" s="3"/>
      <c r="Z35" s="3"/>
      <c r="AA35" s="3"/>
      <c r="AB35" s="3"/>
      <c r="AC35" s="3"/>
    </row>
    <row r="36" spans="1:29" ht="15.75" customHeight="1" x14ac:dyDescent="0.25">
      <c r="A36" s="1">
        <v>2015</v>
      </c>
      <c r="B36" s="1">
        <v>11</v>
      </c>
      <c r="C36" s="3">
        <f>'1. Economic Data'!F36</f>
        <v>1404.3606299999999</v>
      </c>
      <c r="D36" s="1">
        <f t="shared" si="0"/>
        <v>1.0258016058247996</v>
      </c>
      <c r="E36" s="1">
        <f>'1. Economic Data'!G36</f>
        <v>710.52363700000001</v>
      </c>
      <c r="F36" s="1">
        <f t="shared" si="1"/>
        <v>1.0226585117796878</v>
      </c>
      <c r="G36" s="3">
        <f>'1. Economic Data'!C36</f>
        <v>73135.1394</v>
      </c>
      <c r="H36" s="1">
        <f t="shared" si="2"/>
        <v>1.0390652399425118</v>
      </c>
      <c r="I36" s="1">
        <f t="shared" si="3"/>
        <v>1.0337393296349124</v>
      </c>
      <c r="L36" s="3"/>
      <c r="P36" s="3"/>
      <c r="R36" s="3"/>
      <c r="T36" s="3"/>
      <c r="Y36" s="3"/>
      <c r="Z36" s="3"/>
      <c r="AA36" s="3"/>
      <c r="AB36" s="3"/>
      <c r="AC36" s="3"/>
    </row>
    <row r="37" spans="1:29" ht="15.75" customHeight="1" x14ac:dyDescent="0.25">
      <c r="A37" s="1">
        <v>2015</v>
      </c>
      <c r="B37" s="1">
        <v>12</v>
      </c>
      <c r="C37" s="3">
        <f>'1. Economic Data'!F37</f>
        <v>1406.45463</v>
      </c>
      <c r="D37" s="1">
        <f t="shared" si="0"/>
        <v>1.0273311478218559</v>
      </c>
      <c r="E37" s="1">
        <f>'1. Economic Data'!G37</f>
        <v>711.11607400000003</v>
      </c>
      <c r="F37" s="1">
        <f t="shared" si="1"/>
        <v>1.0235112078888577</v>
      </c>
      <c r="G37" s="3">
        <f>'1. Economic Data'!C37</f>
        <v>73460.574533000006</v>
      </c>
      <c r="H37" s="1">
        <f t="shared" si="2"/>
        <v>1.0436888495688903</v>
      </c>
      <c r="I37" s="1">
        <f t="shared" si="3"/>
        <v>1.0371147442116024</v>
      </c>
      <c r="L37" s="3"/>
      <c r="P37" s="3"/>
      <c r="R37" s="3"/>
      <c r="T37" s="3"/>
      <c r="Y37" s="3"/>
      <c r="Z37" s="3"/>
      <c r="AA37" s="3"/>
      <c r="AB37" s="3"/>
      <c r="AC37" s="3"/>
    </row>
    <row r="38" spans="1:29" ht="15.75" customHeight="1" x14ac:dyDescent="0.25">
      <c r="A38" s="1">
        <v>2016</v>
      </c>
      <c r="B38" s="1">
        <v>1</v>
      </c>
      <c r="C38" s="3">
        <f>'1. Economic Data'!F38</f>
        <v>1408.54863</v>
      </c>
      <c r="D38" s="1">
        <f t="shared" si="0"/>
        <v>1.0288606898189119</v>
      </c>
      <c r="E38" s="1">
        <f>'1. Economic Data'!G38</f>
        <v>711.70851200000004</v>
      </c>
      <c r="F38" s="1">
        <f t="shared" si="1"/>
        <v>1.0243639054373304</v>
      </c>
      <c r="G38" s="3">
        <f>'1. Economic Data'!C38</f>
        <v>73786.009667000006</v>
      </c>
      <c r="H38" s="1">
        <f t="shared" si="2"/>
        <v>1.0483124592094761</v>
      </c>
      <c r="I38" s="1">
        <f t="shared" si="3"/>
        <v>1.0404880055419183</v>
      </c>
      <c r="L38" s="3"/>
      <c r="P38" s="3"/>
      <c r="R38" s="3"/>
      <c r="T38" s="3"/>
      <c r="Y38" s="3"/>
      <c r="Z38" s="3"/>
      <c r="AA38" s="3"/>
      <c r="AB38" s="3"/>
      <c r="AC38" s="3"/>
    </row>
    <row r="39" spans="1:29" ht="15.75" customHeight="1" x14ac:dyDescent="0.25">
      <c r="A39" s="1">
        <v>2016</v>
      </c>
      <c r="B39" s="1">
        <v>2</v>
      </c>
      <c r="C39" s="3">
        <f>'1. Economic Data'!F39</f>
        <v>1410.6426300000001</v>
      </c>
      <c r="D39" s="1">
        <f t="shared" si="0"/>
        <v>1.0303902318159681</v>
      </c>
      <c r="E39" s="1">
        <f>'1. Economic Data'!G39</f>
        <v>712.30094899999995</v>
      </c>
      <c r="F39" s="1">
        <f t="shared" si="1"/>
        <v>1.0252166015465003</v>
      </c>
      <c r="G39" s="3">
        <f>'1. Economic Data'!C39</f>
        <v>74111.444799999997</v>
      </c>
      <c r="H39" s="1">
        <f t="shared" si="2"/>
        <v>1.0529360688358544</v>
      </c>
      <c r="I39" s="1">
        <f t="shared" si="3"/>
        <v>1.0438591319810158</v>
      </c>
      <c r="L39" s="3"/>
      <c r="P39" s="3"/>
      <c r="R39" s="3"/>
      <c r="T39" s="3"/>
      <c r="Y39" s="3"/>
      <c r="Z39" s="3"/>
      <c r="AA39" s="3"/>
      <c r="AB39" s="3"/>
      <c r="AC39" s="3"/>
    </row>
    <row r="40" spans="1:29" ht="15.75" customHeight="1" x14ac:dyDescent="0.25">
      <c r="A40" s="1">
        <v>2016</v>
      </c>
      <c r="B40" s="1">
        <v>3</v>
      </c>
      <c r="C40" s="3">
        <f>'1. Economic Data'!F40</f>
        <v>1412.9128800000001</v>
      </c>
      <c r="D40" s="1">
        <f t="shared" si="0"/>
        <v>1.0320485139166446</v>
      </c>
      <c r="E40" s="1">
        <f>'1. Economic Data'!G40</f>
        <v>714.10069899999996</v>
      </c>
      <c r="F40" s="1">
        <f t="shared" si="1"/>
        <v>1.0278069863848522</v>
      </c>
      <c r="G40" s="3">
        <f>'1. Economic Data'!C40</f>
        <v>74210.623533000005</v>
      </c>
      <c r="H40" s="1">
        <f t="shared" si="2"/>
        <v>1.0543451476295409</v>
      </c>
      <c r="I40" s="1">
        <f t="shared" si="3"/>
        <v>1.0453692652358766</v>
      </c>
      <c r="L40" s="3"/>
      <c r="P40" s="3"/>
      <c r="R40" s="3"/>
      <c r="T40" s="3"/>
      <c r="Y40" s="3"/>
      <c r="Z40" s="3"/>
      <c r="AA40" s="3"/>
      <c r="AB40" s="3"/>
      <c r="AC40" s="3"/>
    </row>
    <row r="41" spans="1:29" ht="15.75" customHeight="1" x14ac:dyDescent="0.25">
      <c r="A41" s="1">
        <v>2016</v>
      </c>
      <c r="B41" s="1">
        <v>4</v>
      </c>
      <c r="C41" s="3">
        <f>'1. Economic Data'!F41</f>
        <v>1415.1831299999999</v>
      </c>
      <c r="D41" s="1">
        <f t="shared" si="0"/>
        <v>1.033706796017321</v>
      </c>
      <c r="E41" s="1">
        <f>'1. Economic Data'!G41</f>
        <v>715.90044799999998</v>
      </c>
      <c r="F41" s="1">
        <f t="shared" si="1"/>
        <v>1.0303973697839017</v>
      </c>
      <c r="G41" s="3">
        <f>'1. Economic Data'!C41</f>
        <v>74309.802267000006</v>
      </c>
      <c r="H41" s="1">
        <f t="shared" si="2"/>
        <v>1.0557542264374349</v>
      </c>
      <c r="I41" s="1">
        <f t="shared" si="3"/>
        <v>1.0468793801635885</v>
      </c>
      <c r="L41" s="3"/>
      <c r="P41" s="3"/>
      <c r="R41" s="3"/>
      <c r="T41" s="3"/>
      <c r="Y41" s="3"/>
      <c r="Z41" s="3"/>
      <c r="AA41" s="3"/>
      <c r="AB41" s="3"/>
      <c r="AC41" s="3"/>
    </row>
    <row r="42" spans="1:29" ht="15.75" customHeight="1" x14ac:dyDescent="0.25">
      <c r="A42" s="1">
        <v>2016</v>
      </c>
      <c r="B42" s="1">
        <v>5</v>
      </c>
      <c r="C42" s="3">
        <f>'1. Economic Data'!F42</f>
        <v>1417.4533799999999</v>
      </c>
      <c r="D42" s="1">
        <f t="shared" si="0"/>
        <v>1.0353650781179975</v>
      </c>
      <c r="E42" s="1">
        <f>'1. Economic Data'!G42</f>
        <v>717.700198</v>
      </c>
      <c r="F42" s="1">
        <f t="shared" si="1"/>
        <v>1.0329877546222537</v>
      </c>
      <c r="G42" s="3">
        <f>'1. Economic Data'!C42</f>
        <v>74408.981</v>
      </c>
      <c r="H42" s="1">
        <f t="shared" si="2"/>
        <v>1.0571633052311211</v>
      </c>
      <c r="I42" s="1">
        <f t="shared" si="3"/>
        <v>1.0483894768284505</v>
      </c>
      <c r="L42" s="3"/>
      <c r="P42" s="3"/>
      <c r="R42" s="3"/>
      <c r="T42" s="3"/>
      <c r="Y42" s="3"/>
      <c r="Z42" s="3"/>
      <c r="AA42" s="3"/>
      <c r="AB42" s="3"/>
      <c r="AC42" s="3"/>
    </row>
    <row r="43" spans="1:29" ht="15.75" customHeight="1" x14ac:dyDescent="0.25">
      <c r="A43" s="1">
        <v>2016</v>
      </c>
      <c r="B43" s="1">
        <v>6</v>
      </c>
      <c r="C43" s="3">
        <f>'1. Economic Data'!F43</f>
        <v>1420.347223</v>
      </c>
      <c r="D43" s="1">
        <f t="shared" si="0"/>
        <v>1.0374788576793093</v>
      </c>
      <c r="E43" s="1">
        <f>'1. Economic Data'!G43</f>
        <v>718.83337400000005</v>
      </c>
      <c r="F43" s="1">
        <f t="shared" si="1"/>
        <v>1.0346187377752385</v>
      </c>
      <c r="G43" s="3">
        <f>'1. Economic Data'!C43</f>
        <v>74440.306733000005</v>
      </c>
      <c r="H43" s="1">
        <f t="shared" si="2"/>
        <v>1.0576083646176631</v>
      </c>
      <c r="I43" s="1">
        <f t="shared" si="3"/>
        <v>1.0495101142012824</v>
      </c>
      <c r="L43" s="3"/>
      <c r="P43" s="3"/>
      <c r="R43" s="3"/>
      <c r="T43" s="3"/>
      <c r="Y43" s="3"/>
      <c r="Z43" s="3"/>
      <c r="AA43" s="3"/>
      <c r="AB43" s="3"/>
      <c r="AC43" s="3"/>
    </row>
    <row r="44" spans="1:29" ht="15.75" customHeight="1" x14ac:dyDescent="0.25">
      <c r="A44" s="1">
        <v>2016</v>
      </c>
      <c r="B44" s="1">
        <v>7</v>
      </c>
      <c r="C44" s="3">
        <f>'1. Economic Data'!F44</f>
        <v>1423.2410669999999</v>
      </c>
      <c r="D44" s="1">
        <f t="shared" si="0"/>
        <v>1.0395926379710612</v>
      </c>
      <c r="E44" s="1">
        <f>'1. Economic Data'!G44</f>
        <v>719.96654899999999</v>
      </c>
      <c r="F44" s="1">
        <f t="shared" si="1"/>
        <v>1.0362497194889206</v>
      </c>
      <c r="G44" s="3">
        <f>'1. Economic Data'!C44</f>
        <v>74471.632467000003</v>
      </c>
      <c r="H44" s="1">
        <f t="shared" si="2"/>
        <v>1.0580534240184125</v>
      </c>
      <c r="I44" s="1">
        <f t="shared" si="3"/>
        <v>1.0506300936061388</v>
      </c>
      <c r="L44" s="3"/>
      <c r="P44" s="3"/>
      <c r="R44" s="3"/>
      <c r="T44" s="3"/>
      <c r="Y44" s="3"/>
      <c r="Z44" s="3"/>
      <c r="AA44" s="3"/>
      <c r="AB44" s="3"/>
      <c r="AC44" s="3"/>
    </row>
    <row r="45" spans="1:29" ht="15.75" customHeight="1" x14ac:dyDescent="0.25">
      <c r="A45" s="1">
        <v>2016</v>
      </c>
      <c r="B45" s="1">
        <v>8</v>
      </c>
      <c r="C45" s="3">
        <f>'1. Economic Data'!F45</f>
        <v>1426.13491</v>
      </c>
      <c r="D45" s="1">
        <f t="shared" si="0"/>
        <v>1.0417064175323729</v>
      </c>
      <c r="E45" s="1">
        <f>'1. Economic Data'!G45</f>
        <v>721.09972500000003</v>
      </c>
      <c r="F45" s="1">
        <f t="shared" si="1"/>
        <v>1.0378807026419055</v>
      </c>
      <c r="G45" s="3">
        <f>'1. Economic Data'!C45</f>
        <v>74502.958199999994</v>
      </c>
      <c r="H45" s="1">
        <f t="shared" si="2"/>
        <v>1.0584984834049542</v>
      </c>
      <c r="I45" s="1">
        <f t="shared" si="3"/>
        <v>1.05174941696183</v>
      </c>
      <c r="L45" s="3"/>
      <c r="P45" s="3"/>
      <c r="R45" s="3"/>
      <c r="T45" s="3"/>
      <c r="Y45" s="3"/>
      <c r="Z45" s="3"/>
      <c r="AA45" s="3"/>
      <c r="AB45" s="3"/>
      <c r="AC45" s="3"/>
    </row>
    <row r="46" spans="1:29" ht="15.75" customHeight="1" x14ac:dyDescent="0.25">
      <c r="A46" s="1">
        <v>2016</v>
      </c>
      <c r="B46" s="1">
        <v>9</v>
      </c>
      <c r="C46" s="3">
        <f>'1. Economic Data'!F46</f>
        <v>1428.57872</v>
      </c>
      <c r="D46" s="1">
        <f t="shared" si="0"/>
        <v>1.0434914748522515</v>
      </c>
      <c r="E46" s="1">
        <f>'1. Economic Data'!G46</f>
        <v>722.53285900000003</v>
      </c>
      <c r="F46" s="1">
        <f t="shared" si="1"/>
        <v>1.0399434161215146</v>
      </c>
      <c r="G46" s="3">
        <f>'1. Economic Data'!C46</f>
        <v>74645.752332999997</v>
      </c>
      <c r="H46" s="1">
        <f t="shared" si="2"/>
        <v>1.0605272266504759</v>
      </c>
      <c r="I46" s="1">
        <f t="shared" si="3"/>
        <v>1.0536798032233599</v>
      </c>
      <c r="L46" s="3"/>
      <c r="P46" s="3"/>
      <c r="R46" s="3"/>
      <c r="T46" s="3"/>
      <c r="Y46" s="3"/>
      <c r="Z46" s="3"/>
      <c r="AA46" s="3"/>
      <c r="AB46" s="3"/>
      <c r="AC46" s="3"/>
    </row>
    <row r="47" spans="1:29" ht="15.75" customHeight="1" x14ac:dyDescent="0.25">
      <c r="A47" s="1">
        <v>2016</v>
      </c>
      <c r="B47" s="1">
        <v>10</v>
      </c>
      <c r="C47" s="3">
        <f>'1. Economic Data'!F47</f>
        <v>1431.02253</v>
      </c>
      <c r="D47" s="1">
        <f t="shared" si="0"/>
        <v>1.04527653217213</v>
      </c>
      <c r="E47" s="1">
        <f>'1. Economic Data'!G47</f>
        <v>723.96599400000002</v>
      </c>
      <c r="F47" s="1">
        <f t="shared" si="1"/>
        <v>1.0420061310404265</v>
      </c>
      <c r="G47" s="3">
        <f>'1. Economic Data'!C47</f>
        <v>74788.546466999993</v>
      </c>
      <c r="H47" s="1">
        <f t="shared" si="2"/>
        <v>1.062555969910205</v>
      </c>
      <c r="I47" s="1">
        <f t="shared" si="3"/>
        <v>1.0556101791441126</v>
      </c>
      <c r="L47" s="3"/>
      <c r="P47" s="3"/>
      <c r="R47" s="3"/>
      <c r="T47" s="3"/>
      <c r="Y47" s="3"/>
      <c r="Z47" s="3"/>
      <c r="AA47" s="3"/>
      <c r="AB47" s="3"/>
      <c r="AC47" s="3"/>
    </row>
    <row r="48" spans="1:29" ht="15.75" customHeight="1" x14ac:dyDescent="0.25">
      <c r="A48" s="1">
        <v>2016</v>
      </c>
      <c r="B48" s="1">
        <v>11</v>
      </c>
      <c r="C48" s="3">
        <f>'1. Economic Data'!F48</f>
        <v>1433.4663399999999</v>
      </c>
      <c r="D48" s="1">
        <f t="shared" si="0"/>
        <v>1.0470615894920083</v>
      </c>
      <c r="E48" s="1">
        <f>'1. Economic Data'!G48</f>
        <v>725.39912800000002</v>
      </c>
      <c r="F48" s="1">
        <f t="shared" si="1"/>
        <v>1.0440688445200357</v>
      </c>
      <c r="G48" s="3">
        <f>'1. Economic Data'!C48</f>
        <v>74931.340599999996</v>
      </c>
      <c r="H48" s="1">
        <f t="shared" si="2"/>
        <v>1.0645847131557264</v>
      </c>
      <c r="I48" s="1">
        <f t="shared" si="3"/>
        <v>1.0575405447629915</v>
      </c>
      <c r="L48" s="3"/>
      <c r="P48" s="3"/>
      <c r="R48" s="3"/>
      <c r="T48" s="3"/>
      <c r="Y48" s="3"/>
      <c r="Z48" s="3"/>
      <c r="AA48" s="3"/>
      <c r="AB48" s="3"/>
      <c r="AC48" s="3"/>
    </row>
    <row r="49" spans="1:29" ht="15.75" customHeight="1" x14ac:dyDescent="0.25">
      <c r="A49" s="1">
        <v>2016</v>
      </c>
      <c r="B49" s="1">
        <v>12</v>
      </c>
      <c r="C49" s="3">
        <f>'1. Economic Data'!F49</f>
        <v>1435.907467</v>
      </c>
      <c r="D49" s="1">
        <f t="shared" si="0"/>
        <v>1.0488446870405508</v>
      </c>
      <c r="E49" s="1">
        <f>'1. Economic Data'!G49</f>
        <v>727.37480300000004</v>
      </c>
      <c r="F49" s="1">
        <f t="shared" si="1"/>
        <v>1.0469124386667288</v>
      </c>
      <c r="G49" s="3">
        <f>'1. Economic Data'!C49</f>
        <v>75310.6201</v>
      </c>
      <c r="H49" s="1">
        <f t="shared" si="2"/>
        <v>1.0699733149674675</v>
      </c>
      <c r="I49" s="1">
        <f t="shared" si="3"/>
        <v>1.0614712627212217</v>
      </c>
      <c r="L49" s="3"/>
      <c r="P49" s="3"/>
      <c r="R49" s="3"/>
      <c r="T49" s="3"/>
      <c r="Y49" s="3"/>
      <c r="Z49" s="3"/>
      <c r="AA49" s="3"/>
      <c r="AB49" s="3"/>
      <c r="AC49" s="3"/>
    </row>
    <row r="50" spans="1:29" ht="15.75" customHeight="1" x14ac:dyDescent="0.25">
      <c r="A50" s="1">
        <v>2017</v>
      </c>
      <c r="B50" s="1">
        <v>1</v>
      </c>
      <c r="C50" s="3">
        <f>'1. Economic Data'!F50</f>
        <v>1438.3485929999999</v>
      </c>
      <c r="D50" s="1">
        <f t="shared" si="0"/>
        <v>1.0506277838586526</v>
      </c>
      <c r="E50" s="1">
        <f>'1. Economic Data'!G50</f>
        <v>729.35047699999996</v>
      </c>
      <c r="F50" s="1">
        <f t="shared" si="1"/>
        <v>1.0497560313741192</v>
      </c>
      <c r="G50" s="3">
        <f>'1. Economic Data'!C50</f>
        <v>75689.899600000004</v>
      </c>
      <c r="H50" s="1">
        <f t="shared" si="2"/>
        <v>1.0753619167792088</v>
      </c>
      <c r="I50" s="1">
        <f t="shared" si="3"/>
        <v>1.0653991449866855</v>
      </c>
      <c r="L50" s="3"/>
      <c r="P50" s="3"/>
      <c r="R50" s="3"/>
      <c r="T50" s="3"/>
      <c r="Y50" s="3"/>
      <c r="Z50" s="3"/>
      <c r="AA50" s="3"/>
      <c r="AB50" s="3"/>
      <c r="AC50" s="3"/>
    </row>
    <row r="51" spans="1:29" ht="15.75" customHeight="1" x14ac:dyDescent="0.25">
      <c r="A51" s="1">
        <v>2017</v>
      </c>
      <c r="B51" s="1">
        <v>2</v>
      </c>
      <c r="C51" s="3">
        <f>'1. Economic Data'!F51</f>
        <v>1440.78972</v>
      </c>
      <c r="D51" s="1">
        <f t="shared" si="0"/>
        <v>1.0524108814071949</v>
      </c>
      <c r="E51" s="1">
        <f>'1. Economic Data'!G51</f>
        <v>731.32615199999998</v>
      </c>
      <c r="F51" s="1">
        <f t="shared" si="1"/>
        <v>1.0525996255208125</v>
      </c>
      <c r="G51" s="3">
        <f>'1. Economic Data'!C51</f>
        <v>76069.179099999994</v>
      </c>
      <c r="H51" s="1">
        <f t="shared" si="2"/>
        <v>1.0807505185909496</v>
      </c>
      <c r="I51" s="1">
        <f t="shared" si="3"/>
        <v>1.0693242196645836</v>
      </c>
      <c r="L51" s="3"/>
      <c r="P51" s="3"/>
      <c r="R51" s="3"/>
      <c r="T51" s="3"/>
      <c r="Y51" s="3"/>
      <c r="Z51" s="3"/>
      <c r="AA51" s="3"/>
      <c r="AB51" s="3"/>
      <c r="AC51" s="3"/>
    </row>
    <row r="52" spans="1:29" ht="15.75" customHeight="1" x14ac:dyDescent="0.25">
      <c r="A52" s="1">
        <v>2017</v>
      </c>
      <c r="B52" s="1">
        <v>3</v>
      </c>
      <c r="C52" s="3">
        <f>'1. Economic Data'!F52</f>
        <v>1443.228157</v>
      </c>
      <c r="D52" s="1">
        <f t="shared" si="0"/>
        <v>1.0541920140713188</v>
      </c>
      <c r="E52" s="1">
        <f>'1. Economic Data'!G52</f>
        <v>731.459563</v>
      </c>
      <c r="F52" s="1">
        <f t="shared" si="1"/>
        <v>1.0527916443187952</v>
      </c>
      <c r="G52" s="3">
        <f>'1. Economic Data'!C52</f>
        <v>76208.203632999997</v>
      </c>
      <c r="H52" s="1">
        <f t="shared" si="2"/>
        <v>1.0827257053606019</v>
      </c>
      <c r="I52" s="1">
        <f t="shared" si="3"/>
        <v>1.0712207026462166</v>
      </c>
      <c r="L52" s="3"/>
      <c r="P52" s="3"/>
      <c r="R52" s="3"/>
      <c r="T52" s="3"/>
      <c r="Y52" s="3"/>
      <c r="Z52" s="3"/>
      <c r="AA52" s="3"/>
      <c r="AB52" s="3"/>
      <c r="AC52" s="3"/>
    </row>
    <row r="53" spans="1:29" ht="15.75" customHeight="1" x14ac:dyDescent="0.25">
      <c r="A53" s="1">
        <v>2017</v>
      </c>
      <c r="B53" s="1">
        <v>4</v>
      </c>
      <c r="C53" s="3">
        <f>'1. Economic Data'!F53</f>
        <v>1445.6665929999999</v>
      </c>
      <c r="D53" s="1">
        <f t="shared" si="0"/>
        <v>1.0559731460050024</v>
      </c>
      <c r="E53" s="1">
        <f>'1. Economic Data'!G53</f>
        <v>731.59297400000003</v>
      </c>
      <c r="F53" s="1">
        <f t="shared" si="1"/>
        <v>1.0529836631167779</v>
      </c>
      <c r="G53" s="3">
        <f>'1. Economic Data'!C53</f>
        <v>76347.228166999994</v>
      </c>
      <c r="H53" s="1">
        <f t="shared" si="2"/>
        <v>1.0847008921444612</v>
      </c>
      <c r="I53" s="1">
        <f t="shared" si="3"/>
        <v>1.0731171806745516</v>
      </c>
      <c r="L53" s="3"/>
      <c r="P53" s="3"/>
      <c r="R53" s="3"/>
      <c r="T53" s="3"/>
      <c r="Y53" s="3"/>
      <c r="Z53" s="3"/>
      <c r="AA53" s="3"/>
      <c r="AB53" s="3"/>
      <c r="AC53" s="3"/>
    </row>
    <row r="54" spans="1:29" ht="15.75" customHeight="1" x14ac:dyDescent="0.25">
      <c r="A54" s="1">
        <v>2017</v>
      </c>
      <c r="B54" s="1">
        <v>5</v>
      </c>
      <c r="C54" s="3">
        <f>'1. Economic Data'!F54</f>
        <v>1448.1050299999999</v>
      </c>
      <c r="D54" s="1">
        <f t="shared" si="0"/>
        <v>1.0577542786691263</v>
      </c>
      <c r="E54" s="1">
        <f>'1. Economic Data'!G54</f>
        <v>731.72638500000005</v>
      </c>
      <c r="F54" s="1">
        <f t="shared" si="1"/>
        <v>1.0531756819147606</v>
      </c>
      <c r="G54" s="3">
        <f>'1. Economic Data'!C54</f>
        <v>76486.252699999997</v>
      </c>
      <c r="H54" s="1">
        <f t="shared" si="2"/>
        <v>1.0866760789141134</v>
      </c>
      <c r="I54" s="1">
        <f t="shared" si="3"/>
        <v>1.075013654350975</v>
      </c>
      <c r="L54" s="3"/>
      <c r="P54" s="3"/>
      <c r="R54" s="3"/>
      <c r="T54" s="3"/>
      <c r="Y54" s="3"/>
      <c r="Z54" s="3"/>
      <c r="AA54" s="3"/>
      <c r="AB54" s="3"/>
      <c r="AC54" s="3"/>
    </row>
    <row r="55" spans="1:29" ht="15.75" customHeight="1" x14ac:dyDescent="0.25">
      <c r="A55" s="1">
        <v>2017</v>
      </c>
      <c r="B55" s="1">
        <v>6</v>
      </c>
      <c r="C55" s="3">
        <f>'1. Economic Data'!F55</f>
        <v>1450.4710930000001</v>
      </c>
      <c r="D55" s="1">
        <f t="shared" si="0"/>
        <v>1.0594825464466719</v>
      </c>
      <c r="E55" s="1">
        <f>'1. Economic Data'!G55</f>
        <v>729.19157499999994</v>
      </c>
      <c r="F55" s="1">
        <f t="shared" si="1"/>
        <v>1.0495273233137865</v>
      </c>
      <c r="G55" s="3">
        <f>'1. Economic Data'!C55</f>
        <v>76616.493132999996</v>
      </c>
      <c r="H55" s="1">
        <f t="shared" si="2"/>
        <v>1.0885264658536282</v>
      </c>
      <c r="I55" s="1">
        <f t="shared" si="3"/>
        <v>1.0768145578388439</v>
      </c>
      <c r="L55" s="3"/>
      <c r="P55" s="3"/>
      <c r="R55" s="3"/>
      <c r="T55" s="3"/>
      <c r="Y55" s="3"/>
      <c r="Z55" s="3"/>
      <c r="AA55" s="3"/>
      <c r="AB55" s="3"/>
      <c r="AC55" s="3"/>
    </row>
    <row r="56" spans="1:29" ht="15.75" customHeight="1" x14ac:dyDescent="0.25">
      <c r="A56" s="1">
        <v>2017</v>
      </c>
      <c r="B56" s="1">
        <v>7</v>
      </c>
      <c r="C56" s="3">
        <f>'1. Economic Data'!F56</f>
        <v>1452.8371569999999</v>
      </c>
      <c r="D56" s="1">
        <f t="shared" si="0"/>
        <v>1.0612108149546577</v>
      </c>
      <c r="E56" s="1">
        <f>'1. Economic Data'!G56</f>
        <v>726.65676399999995</v>
      </c>
      <c r="F56" s="1">
        <f t="shared" si="1"/>
        <v>1.0458789632735099</v>
      </c>
      <c r="G56" s="3">
        <f>'1. Economic Data'!C56</f>
        <v>76746.733567000003</v>
      </c>
      <c r="H56" s="1">
        <f t="shared" si="2"/>
        <v>1.0903768528073507</v>
      </c>
      <c r="I56" s="1">
        <f t="shared" si="3"/>
        <v>1.0786154604136839</v>
      </c>
      <c r="L56" s="3"/>
      <c r="P56" s="3"/>
      <c r="R56" s="3"/>
      <c r="T56" s="3"/>
      <c r="Y56" s="3"/>
      <c r="Z56" s="3"/>
      <c r="AA56" s="3"/>
      <c r="AB56" s="3"/>
      <c r="AC56" s="3"/>
    </row>
    <row r="57" spans="1:29" ht="15.75" customHeight="1" x14ac:dyDescent="0.25">
      <c r="A57" s="1">
        <v>2017</v>
      </c>
      <c r="B57" s="1">
        <v>8</v>
      </c>
      <c r="C57" s="3">
        <f>'1. Economic Data'!F57</f>
        <v>1455.2032200000001</v>
      </c>
      <c r="D57" s="1">
        <f t="shared" si="0"/>
        <v>1.0629390827322036</v>
      </c>
      <c r="E57" s="1">
        <f>'1. Economic Data'!G57</f>
        <v>724.12195399999996</v>
      </c>
      <c r="F57" s="1">
        <f t="shared" si="1"/>
        <v>1.042230604672536</v>
      </c>
      <c r="G57" s="3">
        <f>'1. Economic Data'!C57</f>
        <v>76876.974000000002</v>
      </c>
      <c r="H57" s="1">
        <f t="shared" si="2"/>
        <v>1.0922272397468655</v>
      </c>
      <c r="I57" s="1">
        <f t="shared" si="3"/>
        <v>1.0804163614707651</v>
      </c>
      <c r="L57" s="3"/>
      <c r="P57" s="3"/>
      <c r="R57" s="3"/>
      <c r="T57" s="3"/>
      <c r="Y57" s="3"/>
      <c r="Z57" s="3"/>
      <c r="AA57" s="3"/>
      <c r="AB57" s="3"/>
      <c r="AC57" s="3"/>
    </row>
    <row r="58" spans="1:29" ht="15.75" customHeight="1" x14ac:dyDescent="0.25">
      <c r="A58" s="1">
        <v>2017</v>
      </c>
      <c r="B58" s="1">
        <v>9</v>
      </c>
      <c r="C58" s="3">
        <f>'1. Economic Data'!F58</f>
        <v>1457.6641569999999</v>
      </c>
      <c r="D58" s="1">
        <f t="shared" si="0"/>
        <v>1.0647366503031725</v>
      </c>
      <c r="E58" s="1">
        <f>'1. Economic Data'!G58</f>
        <v>726.15647300000001</v>
      </c>
      <c r="F58" s="1">
        <f t="shared" si="1"/>
        <v>1.0451588931409006</v>
      </c>
      <c r="G58" s="3">
        <f>'1. Economic Data'!C58</f>
        <v>77008.025433000003</v>
      </c>
      <c r="H58" s="1">
        <f t="shared" si="2"/>
        <v>1.094089148943896</v>
      </c>
      <c r="I58" s="1">
        <f t="shared" si="3"/>
        <v>1.0822522761958968</v>
      </c>
      <c r="L58" s="3"/>
      <c r="P58" s="3"/>
      <c r="R58" s="3"/>
      <c r="T58" s="3"/>
      <c r="Y58" s="3"/>
      <c r="Z58" s="3"/>
      <c r="AA58" s="3"/>
      <c r="AB58" s="3"/>
      <c r="AC58" s="3"/>
    </row>
    <row r="59" spans="1:29" ht="15.75" customHeight="1" x14ac:dyDescent="0.25">
      <c r="A59" s="1">
        <v>2017</v>
      </c>
      <c r="B59" s="1">
        <v>10</v>
      </c>
      <c r="C59" s="3">
        <f>'1. Economic Data'!F59</f>
        <v>1460.1250930000001</v>
      </c>
      <c r="D59" s="1">
        <f t="shared" si="0"/>
        <v>1.0665342171437013</v>
      </c>
      <c r="E59" s="1">
        <f>'1. Economic Data'!G59</f>
        <v>728.19099100000005</v>
      </c>
      <c r="F59" s="1">
        <f t="shared" si="1"/>
        <v>1.0480871801699625</v>
      </c>
      <c r="G59" s="3">
        <f>'1. Economic Data'!C59</f>
        <v>77139.076866999996</v>
      </c>
      <c r="H59" s="1">
        <f t="shared" si="2"/>
        <v>1.0959510581551337</v>
      </c>
      <c r="I59" s="1">
        <f t="shared" si="3"/>
        <v>1.0840881905850333</v>
      </c>
      <c r="L59" s="3"/>
      <c r="P59" s="3"/>
      <c r="R59" s="3"/>
      <c r="T59" s="3"/>
      <c r="Y59" s="3"/>
      <c r="Z59" s="3"/>
      <c r="AA59" s="3"/>
      <c r="AB59" s="3"/>
      <c r="AC59" s="3"/>
    </row>
    <row r="60" spans="1:29" ht="15.75" customHeight="1" x14ac:dyDescent="0.25">
      <c r="A60" s="1">
        <v>2017</v>
      </c>
      <c r="B60" s="1">
        <v>11</v>
      </c>
      <c r="C60" s="3">
        <f>'1. Economic Data'!F60</f>
        <v>1462.5860299999999</v>
      </c>
      <c r="D60" s="1">
        <f t="shared" si="0"/>
        <v>1.0683317847146703</v>
      </c>
      <c r="E60" s="1">
        <f>'1. Economic Data'!G60</f>
        <v>730.22550999999999</v>
      </c>
      <c r="F60" s="1">
        <f t="shared" si="1"/>
        <v>1.0510154686383271</v>
      </c>
      <c r="G60" s="3">
        <f>'1. Economic Data'!C60</f>
        <v>77270.128299999997</v>
      </c>
      <c r="H60" s="1">
        <f t="shared" si="2"/>
        <v>1.0978129673521639</v>
      </c>
      <c r="I60" s="1">
        <f t="shared" si="3"/>
        <v>1.0859241052155175</v>
      </c>
      <c r="L60" s="3"/>
      <c r="P60" s="3"/>
      <c r="R60" s="3"/>
      <c r="T60" s="3"/>
      <c r="Y60" s="3"/>
      <c r="Z60" s="3"/>
      <c r="AA60" s="3"/>
      <c r="AB60" s="3"/>
      <c r="AC60" s="3"/>
    </row>
    <row r="61" spans="1:29" ht="15.75" customHeight="1" x14ac:dyDescent="0.25">
      <c r="A61" s="1">
        <v>2017</v>
      </c>
      <c r="B61" s="1">
        <v>12</v>
      </c>
      <c r="C61" s="3">
        <f>'1. Economic Data'!F61</f>
        <v>1465.0721570000001</v>
      </c>
      <c r="D61" s="1">
        <f t="shared" si="0"/>
        <v>1.0701477520769029</v>
      </c>
      <c r="E61" s="1">
        <f>'1. Economic Data'!G61</f>
        <v>733.90725399999997</v>
      </c>
      <c r="F61" s="1">
        <f t="shared" si="1"/>
        <v>1.0563146123173341</v>
      </c>
      <c r="G61" s="3">
        <f>'1. Economic Data'!C61</f>
        <v>77822.906499999997</v>
      </c>
      <c r="H61" s="1">
        <f t="shared" si="2"/>
        <v>1.10566654659916</v>
      </c>
      <c r="I61" s="1">
        <f t="shared" si="3"/>
        <v>1.0913197106744579</v>
      </c>
      <c r="L61" s="3"/>
      <c r="P61" s="3"/>
      <c r="R61" s="3"/>
      <c r="T61" s="3"/>
      <c r="Y61" s="3"/>
      <c r="Z61" s="3"/>
      <c r="AA61" s="3"/>
      <c r="AB61" s="3"/>
      <c r="AC61" s="3"/>
    </row>
    <row r="62" spans="1:29" ht="15.75" customHeight="1" x14ac:dyDescent="0.25">
      <c r="A62" s="1">
        <v>2018</v>
      </c>
      <c r="B62" s="1">
        <v>1</v>
      </c>
      <c r="C62" s="3">
        <f>'1. Economic Data'!F62</f>
        <v>1467.5582830000001</v>
      </c>
      <c r="D62" s="1">
        <f t="shared" si="0"/>
        <v>1.0719637187086952</v>
      </c>
      <c r="E62" s="1">
        <f>'1. Economic Data'!G62</f>
        <v>737.58899899999994</v>
      </c>
      <c r="F62" s="1">
        <f t="shared" si="1"/>
        <v>1.0616137574356439</v>
      </c>
      <c r="G62" s="3">
        <f>'1. Economic Data'!C62</f>
        <v>78375.684699999998</v>
      </c>
      <c r="H62" s="1">
        <f t="shared" si="2"/>
        <v>1.1135201258461558</v>
      </c>
      <c r="I62" s="1">
        <f t="shared" si="3"/>
        <v>1.0967076609403514</v>
      </c>
      <c r="L62" s="3"/>
      <c r="P62" s="3"/>
      <c r="R62" s="3"/>
      <c r="T62" s="3"/>
      <c r="Y62" s="3"/>
      <c r="Z62" s="3"/>
      <c r="AA62" s="3"/>
      <c r="AB62" s="3"/>
      <c r="AC62" s="3"/>
    </row>
    <row r="63" spans="1:29" ht="15.75" customHeight="1" x14ac:dyDescent="0.25">
      <c r="A63" s="1">
        <v>2018</v>
      </c>
      <c r="B63" s="1">
        <v>2</v>
      </c>
      <c r="C63" s="3">
        <f>'1. Economic Data'!F63</f>
        <v>1470.04441</v>
      </c>
      <c r="D63" s="1">
        <f t="shared" si="0"/>
        <v>1.0737796860709277</v>
      </c>
      <c r="E63" s="1">
        <f>'1. Economic Data'!G63</f>
        <v>741.27074300000004</v>
      </c>
      <c r="F63" s="1">
        <f t="shared" si="1"/>
        <v>1.0669129011146514</v>
      </c>
      <c r="G63" s="3">
        <f>'1. Economic Data'!C63</f>
        <v>78928.462899999999</v>
      </c>
      <c r="H63" s="1">
        <f t="shared" si="2"/>
        <v>1.1213737050931516</v>
      </c>
      <c r="I63" s="1">
        <f t="shared" si="3"/>
        <v>1.1020880526238299</v>
      </c>
      <c r="L63" s="3"/>
      <c r="P63" s="3"/>
      <c r="R63" s="3"/>
      <c r="T63" s="3"/>
      <c r="Y63" s="3"/>
      <c r="Z63" s="3"/>
      <c r="AA63" s="3"/>
      <c r="AB63" s="3"/>
      <c r="AC63" s="3"/>
    </row>
    <row r="64" spans="1:29" ht="15.75" customHeight="1" x14ac:dyDescent="0.25">
      <c r="A64" s="1">
        <v>2018</v>
      </c>
      <c r="B64" s="1">
        <v>3</v>
      </c>
      <c r="C64" s="3">
        <f>'1. Economic Data'!F64</f>
        <v>1472.5557200000001</v>
      </c>
      <c r="D64" s="1">
        <f t="shared" si="0"/>
        <v>1.0756140481113419</v>
      </c>
      <c r="E64" s="1">
        <f>'1. Economic Data'!G64</f>
        <v>744.473209</v>
      </c>
      <c r="F64" s="1">
        <f t="shared" si="1"/>
        <v>1.0715222187263962</v>
      </c>
      <c r="G64" s="3">
        <f>'1. Economic Data'!C64</f>
        <v>79051.700200000007</v>
      </c>
      <c r="H64" s="1">
        <f t="shared" si="2"/>
        <v>1.1231245952363156</v>
      </c>
      <c r="I64" s="1">
        <f t="shared" si="3"/>
        <v>1.1038736052674458</v>
      </c>
      <c r="L64" s="3"/>
      <c r="P64" s="3"/>
      <c r="R64" s="3"/>
      <c r="T64" s="3"/>
      <c r="Y64" s="3"/>
      <c r="Z64" s="3"/>
      <c r="AA64" s="3"/>
      <c r="AB64" s="3"/>
      <c r="AC64" s="3"/>
    </row>
    <row r="65" spans="1:29" ht="15.75" customHeight="1" x14ac:dyDescent="0.25">
      <c r="A65" s="1">
        <v>2018</v>
      </c>
      <c r="B65" s="1">
        <v>4</v>
      </c>
      <c r="C65" s="3">
        <f>'1. Economic Data'!F65</f>
        <v>1475.0670299999999</v>
      </c>
      <c r="D65" s="1">
        <f t="shared" si="0"/>
        <v>1.0774484101517556</v>
      </c>
      <c r="E65" s="1">
        <f>'1. Economic Data'!G65</f>
        <v>747.67567399999996</v>
      </c>
      <c r="F65" s="1">
        <f t="shared" si="1"/>
        <v>1.0761315348988383</v>
      </c>
      <c r="G65" s="3">
        <f>'1. Economic Data'!C65</f>
        <v>79174.9375</v>
      </c>
      <c r="H65" s="1">
        <f t="shared" si="2"/>
        <v>1.1248754853794791</v>
      </c>
      <c r="I65" s="1">
        <f t="shared" si="3"/>
        <v>1.1056591522278885</v>
      </c>
      <c r="L65" s="3"/>
      <c r="P65" s="3"/>
      <c r="R65" s="3"/>
      <c r="T65" s="3"/>
      <c r="Y65" s="3"/>
      <c r="Z65" s="3"/>
      <c r="AA65" s="3"/>
      <c r="AB65" s="3"/>
      <c r="AC65" s="3"/>
    </row>
    <row r="66" spans="1:29" ht="15.75" customHeight="1" x14ac:dyDescent="0.25">
      <c r="A66" s="1">
        <v>2018</v>
      </c>
      <c r="B66" s="1">
        <v>5</v>
      </c>
      <c r="C66" s="3">
        <f>'1. Economic Data'!F66</f>
        <v>1477.57834</v>
      </c>
      <c r="D66" s="1">
        <f t="shared" si="0"/>
        <v>1.0792827721921698</v>
      </c>
      <c r="E66" s="1">
        <f>'1. Economic Data'!G66</f>
        <v>750.87814000000003</v>
      </c>
      <c r="F66" s="1">
        <f t="shared" si="1"/>
        <v>1.080740852510583</v>
      </c>
      <c r="G66" s="3">
        <f>'1. Economic Data'!C66</f>
        <v>79298.174799999993</v>
      </c>
      <c r="H66" s="1">
        <f t="shared" si="2"/>
        <v>1.1266263755226429</v>
      </c>
      <c r="I66" s="1">
        <f t="shared" si="3"/>
        <v>1.1074446935329783</v>
      </c>
      <c r="L66" s="3"/>
      <c r="P66" s="3"/>
      <c r="R66" s="3"/>
      <c r="T66" s="3"/>
      <c r="Y66" s="3"/>
      <c r="Z66" s="3"/>
      <c r="AA66" s="3"/>
      <c r="AB66" s="3"/>
      <c r="AC66" s="3"/>
    </row>
    <row r="67" spans="1:29" ht="15.75" customHeight="1" x14ac:dyDescent="0.25">
      <c r="A67" s="1">
        <v>2018</v>
      </c>
      <c r="B67" s="1">
        <v>6</v>
      </c>
      <c r="C67" s="3">
        <f>'1. Economic Data'!F67</f>
        <v>1480.295257</v>
      </c>
      <c r="D67" s="1">
        <f t="shared" si="0"/>
        <v>1.0812673178722154</v>
      </c>
      <c r="E67" s="1">
        <f>'1. Economic Data'!G67</f>
        <v>749.47706100000005</v>
      </c>
      <c r="F67" s="1">
        <f t="shared" si="1"/>
        <v>1.078724275875532</v>
      </c>
      <c r="G67" s="3">
        <f>'1. Economic Data'!C67</f>
        <v>79444.773266999997</v>
      </c>
      <c r="H67" s="1">
        <f t="shared" si="2"/>
        <v>1.1287091687262689</v>
      </c>
      <c r="I67" s="1">
        <f t="shared" si="3"/>
        <v>1.1094876242630649</v>
      </c>
      <c r="L67" s="3"/>
      <c r="P67" s="3"/>
      <c r="R67" s="3"/>
      <c r="T67" s="3"/>
      <c r="Y67" s="3"/>
      <c r="Z67" s="3"/>
      <c r="AA67" s="3"/>
      <c r="AB67" s="3"/>
      <c r="AC67" s="3"/>
    </row>
    <row r="68" spans="1:29" ht="15.75" customHeight="1" x14ac:dyDescent="0.25">
      <c r="A68" s="1">
        <v>2018</v>
      </c>
      <c r="B68" s="1">
        <v>7</v>
      </c>
      <c r="C68" s="3">
        <f>'1. Economic Data'!F68</f>
        <v>1483.0121730000001</v>
      </c>
      <c r="D68" s="1">
        <f t="shared" si="0"/>
        <v>1.0832518628218208</v>
      </c>
      <c r="E68" s="1">
        <f>'1. Economic Data'!G68</f>
        <v>748.07598299999995</v>
      </c>
      <c r="F68" s="1">
        <f t="shared" si="1"/>
        <v>1.0767077006797832</v>
      </c>
      <c r="G68" s="3">
        <f>'1. Economic Data'!C68</f>
        <v>79591.371733000007</v>
      </c>
      <c r="H68" s="1">
        <f t="shared" si="2"/>
        <v>1.1307919619156876</v>
      </c>
      <c r="I68" s="1">
        <f t="shared" si="3"/>
        <v>1.1115305546588754</v>
      </c>
      <c r="L68" s="3"/>
      <c r="P68" s="3"/>
      <c r="R68" s="3"/>
      <c r="T68" s="3"/>
      <c r="Y68" s="3"/>
      <c r="Z68" s="3"/>
      <c r="AA68" s="3"/>
      <c r="AB68" s="3"/>
      <c r="AC68" s="3"/>
    </row>
    <row r="69" spans="1:29" ht="15.75" customHeight="1" x14ac:dyDescent="0.25">
      <c r="A69" s="1">
        <v>2018</v>
      </c>
      <c r="B69" s="1">
        <v>8</v>
      </c>
      <c r="C69" s="3">
        <f>'1. Economic Data'!F69</f>
        <v>1485.72909</v>
      </c>
      <c r="D69" s="1">
        <f t="shared" si="0"/>
        <v>1.0852364085018664</v>
      </c>
      <c r="E69" s="1">
        <f>'1. Economic Data'!G69</f>
        <v>746.67490399999997</v>
      </c>
      <c r="F69" s="1">
        <f t="shared" si="1"/>
        <v>1.0746911240447321</v>
      </c>
      <c r="G69" s="3">
        <f>'1. Economic Data'!C69</f>
        <v>79737.970199999996</v>
      </c>
      <c r="H69" s="1">
        <f t="shared" si="2"/>
        <v>1.1328747551193135</v>
      </c>
      <c r="I69" s="1">
        <f t="shared" si="3"/>
        <v>1.1135734853369168</v>
      </c>
      <c r="L69" s="3"/>
      <c r="P69" s="3"/>
      <c r="R69" s="3"/>
      <c r="T69" s="3"/>
      <c r="Y69" s="3"/>
      <c r="Z69" s="3"/>
      <c r="AA69" s="3"/>
      <c r="AB69" s="3"/>
      <c r="AC69" s="3"/>
    </row>
    <row r="70" spans="1:29" ht="15.75" customHeight="1" x14ac:dyDescent="0.25">
      <c r="A70" s="1">
        <v>2018</v>
      </c>
      <c r="B70" s="1">
        <v>9</v>
      </c>
      <c r="C70" s="3">
        <f>'1. Economic Data'!F70</f>
        <v>1488.218613</v>
      </c>
      <c r="D70" s="1">
        <f t="shared" si="0"/>
        <v>1.0870548564393721</v>
      </c>
      <c r="E70" s="1">
        <f>'1. Economic Data'!G70</f>
        <v>747.24200699999994</v>
      </c>
      <c r="F70" s="1">
        <f t="shared" si="1"/>
        <v>1.075507356862059</v>
      </c>
      <c r="G70" s="3">
        <f>'1. Economic Data'!C70</f>
        <v>79929.664833000003</v>
      </c>
      <c r="H70" s="1">
        <f t="shared" si="2"/>
        <v>1.1355982507121014</v>
      </c>
      <c r="I70" s="1">
        <f t="shared" si="3"/>
        <v>1.1159260432039784</v>
      </c>
      <c r="L70" s="3"/>
      <c r="P70" s="3"/>
      <c r="R70" s="3"/>
      <c r="T70" s="3"/>
      <c r="Y70" s="3"/>
      <c r="Z70" s="3"/>
      <c r="AA70" s="3"/>
      <c r="AB70" s="3"/>
      <c r="AC70" s="3"/>
    </row>
    <row r="71" spans="1:29" ht="15.75" customHeight="1" x14ac:dyDescent="0.25">
      <c r="A71" s="1">
        <v>2018</v>
      </c>
      <c r="B71" s="1">
        <v>10</v>
      </c>
      <c r="C71" s="3">
        <f>'1. Economic Data'!F71</f>
        <v>1490.7081370000001</v>
      </c>
      <c r="D71" s="1">
        <f t="shared" si="0"/>
        <v>1.0888733051073183</v>
      </c>
      <c r="E71" s="1">
        <f>'1. Economic Data'!G71</f>
        <v>747.80911100000003</v>
      </c>
      <c r="F71" s="1">
        <f t="shared" si="1"/>
        <v>1.0763235911186884</v>
      </c>
      <c r="G71" s="3">
        <f>'1. Economic Data'!C71</f>
        <v>80121.359467000002</v>
      </c>
      <c r="H71" s="1">
        <f t="shared" si="2"/>
        <v>1.1383217463190969</v>
      </c>
      <c r="I71" s="1">
        <f t="shared" si="3"/>
        <v>1.1182784604219838</v>
      </c>
      <c r="L71" s="3"/>
      <c r="P71" s="3"/>
      <c r="R71" s="3"/>
      <c r="T71" s="3"/>
      <c r="Y71" s="3"/>
      <c r="Z71" s="3"/>
      <c r="AA71" s="3"/>
      <c r="AB71" s="3"/>
      <c r="AC71" s="3"/>
    </row>
    <row r="72" spans="1:29" ht="15.75" customHeight="1" x14ac:dyDescent="0.25">
      <c r="A72" s="1">
        <v>2018</v>
      </c>
      <c r="B72" s="1">
        <v>11</v>
      </c>
      <c r="C72" s="3">
        <f>'1. Economic Data'!F72</f>
        <v>1493.19766</v>
      </c>
      <c r="D72" s="1">
        <f t="shared" si="0"/>
        <v>1.0906917530448239</v>
      </c>
      <c r="E72" s="1">
        <f>'1. Economic Data'!G72</f>
        <v>748.376214</v>
      </c>
      <c r="F72" s="1">
        <f t="shared" si="1"/>
        <v>1.0771398239360153</v>
      </c>
      <c r="G72" s="3">
        <f>'1. Economic Data'!C72</f>
        <v>80313.054099999994</v>
      </c>
      <c r="H72" s="1">
        <f t="shared" si="2"/>
        <v>1.1410452419118848</v>
      </c>
      <c r="I72" s="1">
        <f t="shared" si="3"/>
        <v>1.1206307372212982</v>
      </c>
      <c r="L72" s="3"/>
      <c r="P72" s="3"/>
      <c r="R72" s="3"/>
      <c r="T72" s="3"/>
      <c r="Y72" s="3"/>
      <c r="Z72" s="3"/>
      <c r="AA72" s="3"/>
      <c r="AB72" s="3"/>
      <c r="AC72" s="3"/>
    </row>
    <row r="73" spans="1:29" ht="15.75" customHeight="1" x14ac:dyDescent="0.25">
      <c r="A73" s="1">
        <v>2018</v>
      </c>
      <c r="B73" s="1">
        <v>12</v>
      </c>
      <c r="C73" s="3">
        <f>'1. Economic Data'!F73</f>
        <v>1495.6402</v>
      </c>
      <c r="D73" s="1">
        <f t="shared" si="0"/>
        <v>1.0924758827055161</v>
      </c>
      <c r="E73" s="1">
        <f>'1. Economic Data'!G73</f>
        <v>751.356719</v>
      </c>
      <c r="F73" s="1">
        <f t="shared" si="1"/>
        <v>1.0814296725053343</v>
      </c>
      <c r="G73" s="3">
        <f>'1. Economic Data'!C73</f>
        <v>80326.426366999993</v>
      </c>
      <c r="H73" s="1">
        <f t="shared" si="2"/>
        <v>1.1412352279833262</v>
      </c>
      <c r="I73" s="1">
        <f t="shared" si="3"/>
        <v>1.1214756406842064</v>
      </c>
      <c r="L73" s="3"/>
      <c r="P73" s="3"/>
      <c r="R73" s="3"/>
      <c r="T73" s="3"/>
      <c r="Y73" s="3"/>
      <c r="Z73" s="3"/>
      <c r="AA73" s="3"/>
      <c r="AB73" s="3"/>
      <c r="AC73" s="3"/>
    </row>
    <row r="74" spans="1:29" ht="15.75" customHeight="1" x14ac:dyDescent="0.25">
      <c r="A74" s="1">
        <v>2019</v>
      </c>
      <c r="B74" s="1">
        <v>1</v>
      </c>
      <c r="C74" s="3">
        <f>'1. Economic Data'!F74</f>
        <v>1498.0827400000001</v>
      </c>
      <c r="D74" s="1">
        <f t="shared" si="0"/>
        <v>1.0942600123662083</v>
      </c>
      <c r="E74" s="1">
        <f>'1. Economic Data'!G74</f>
        <v>754.33722299999999</v>
      </c>
      <c r="F74" s="1">
        <f t="shared" si="1"/>
        <v>1.0857195196353508</v>
      </c>
      <c r="G74" s="3">
        <f>'1. Economic Data'!C74</f>
        <v>80339.798632999999</v>
      </c>
      <c r="H74" s="1">
        <f t="shared" si="2"/>
        <v>1.1414252140405603</v>
      </c>
      <c r="I74" s="1">
        <f t="shared" si="3"/>
        <v>1.1223199651845308</v>
      </c>
      <c r="L74" s="3"/>
      <c r="P74" s="3"/>
      <c r="R74" s="3"/>
      <c r="T74" s="3"/>
      <c r="Y74" s="3"/>
      <c r="Z74" s="3"/>
      <c r="AA74" s="3"/>
      <c r="AB74" s="3"/>
      <c r="AC74" s="3"/>
    </row>
    <row r="75" spans="1:29" ht="15.75" customHeight="1" x14ac:dyDescent="0.25">
      <c r="A75" s="1">
        <v>2019</v>
      </c>
      <c r="B75" s="1">
        <v>2</v>
      </c>
      <c r="C75" s="3">
        <f>'1. Economic Data'!F75</f>
        <v>1500.5252800000001</v>
      </c>
      <c r="D75" s="1">
        <f t="shared" si="0"/>
        <v>1.0960441420269005</v>
      </c>
      <c r="E75" s="1">
        <f>'1. Economic Data'!G75</f>
        <v>757.31772799999999</v>
      </c>
      <c r="F75" s="1">
        <f t="shared" si="1"/>
        <v>1.0900093682046701</v>
      </c>
      <c r="G75" s="3">
        <f>'1. Economic Data'!C75</f>
        <v>80353.170899999997</v>
      </c>
      <c r="H75" s="1">
        <f t="shared" si="2"/>
        <v>1.1416152001120019</v>
      </c>
      <c r="I75" s="1">
        <f t="shared" si="3"/>
        <v>1.1231637123831719</v>
      </c>
      <c r="L75" s="3"/>
      <c r="P75" s="3"/>
      <c r="R75" s="3"/>
      <c r="T75" s="3"/>
      <c r="Y75" s="3"/>
      <c r="Z75" s="3"/>
      <c r="AA75" s="3"/>
      <c r="AB75" s="3"/>
      <c r="AC75" s="3"/>
    </row>
    <row r="76" spans="1:29" ht="15.75" customHeight="1" x14ac:dyDescent="0.25">
      <c r="A76" s="1">
        <v>2019</v>
      </c>
      <c r="B76" s="1">
        <v>3</v>
      </c>
      <c r="C76" s="3">
        <f>'1. Economic Data'!F76</f>
        <v>1502.9208430000001</v>
      </c>
      <c r="D76" s="1">
        <f t="shared" si="0"/>
        <v>1.0977939577934208</v>
      </c>
      <c r="E76" s="1">
        <f>'1. Economic Data'!G76</f>
        <v>757.41777000000002</v>
      </c>
      <c r="F76" s="1">
        <f t="shared" si="1"/>
        <v>1.0901533589144901</v>
      </c>
      <c r="G76" s="3">
        <f>'1. Economic Data'!C76</f>
        <v>80518.254633000004</v>
      </c>
      <c r="H76" s="1">
        <f t="shared" si="2"/>
        <v>1.1439606221628451</v>
      </c>
      <c r="I76" s="1">
        <f t="shared" si="3"/>
        <v>1.1252654371795643</v>
      </c>
      <c r="L76" s="3"/>
      <c r="P76" s="3"/>
      <c r="R76" s="3"/>
      <c r="T76" s="3"/>
      <c r="Y76" s="3"/>
      <c r="Z76" s="3"/>
      <c r="AA76" s="3"/>
      <c r="AB76" s="3"/>
      <c r="AC76" s="3"/>
    </row>
    <row r="77" spans="1:29" ht="15.75" customHeight="1" x14ac:dyDescent="0.25">
      <c r="A77" s="1">
        <v>2019</v>
      </c>
      <c r="B77" s="1">
        <v>4</v>
      </c>
      <c r="C77" s="3">
        <f>'1. Economic Data'!F77</f>
        <v>1505.316407</v>
      </c>
      <c r="D77" s="1">
        <f t="shared" si="0"/>
        <v>1.0995437742903815</v>
      </c>
      <c r="E77" s="1">
        <f>'1. Economic Data'!G77</f>
        <v>757.51781200000005</v>
      </c>
      <c r="F77" s="1">
        <f t="shared" si="1"/>
        <v>1.09029734962431</v>
      </c>
      <c r="G77" s="3">
        <f>'1. Economic Data'!C77</f>
        <v>80683.338367000004</v>
      </c>
      <c r="H77" s="1">
        <f t="shared" si="2"/>
        <v>1.1463060442278958</v>
      </c>
      <c r="I77" s="1">
        <f t="shared" si="3"/>
        <v>1.12736710604733</v>
      </c>
      <c r="L77" s="3"/>
      <c r="P77" s="3"/>
      <c r="R77" s="3"/>
      <c r="T77" s="3"/>
      <c r="Y77" s="3"/>
      <c r="Z77" s="3"/>
      <c r="AA77" s="3"/>
      <c r="AB77" s="3"/>
      <c r="AC77" s="3"/>
    </row>
    <row r="78" spans="1:29" ht="15.75" customHeight="1" x14ac:dyDescent="0.25">
      <c r="A78" s="1">
        <v>2019</v>
      </c>
      <c r="B78" s="1">
        <v>5</v>
      </c>
      <c r="C78" s="3">
        <f>'1. Economic Data'!F78</f>
        <v>1507.7119700000001</v>
      </c>
      <c r="D78" s="1">
        <f t="shared" si="0"/>
        <v>1.1012935900569019</v>
      </c>
      <c r="E78" s="1">
        <f>'1. Economic Data'!G78</f>
        <v>757.61785399999997</v>
      </c>
      <c r="F78" s="1">
        <f t="shared" si="1"/>
        <v>1.09044134033413</v>
      </c>
      <c r="G78" s="3">
        <f>'1. Economic Data'!C78</f>
        <v>80848.422099999996</v>
      </c>
      <c r="H78" s="1">
        <f t="shared" si="2"/>
        <v>1.1486514662787388</v>
      </c>
      <c r="I78" s="1">
        <f t="shared" si="3"/>
        <v>1.1294687186743799</v>
      </c>
      <c r="L78" s="3"/>
      <c r="P78" s="3"/>
      <c r="R78" s="3"/>
      <c r="T78" s="3"/>
      <c r="Y78" s="3"/>
      <c r="Z78" s="3"/>
      <c r="AA78" s="3"/>
      <c r="AB78" s="3"/>
      <c r="AC78" s="3"/>
    </row>
    <row r="79" spans="1:29" ht="15.75" customHeight="1" x14ac:dyDescent="0.25">
      <c r="A79" s="1">
        <v>2019</v>
      </c>
      <c r="B79" s="1">
        <v>6</v>
      </c>
      <c r="C79" s="3">
        <f>'1. Economic Data'!F79</f>
        <v>1510.6106569999999</v>
      </c>
      <c r="D79" s="1">
        <f t="shared" si="0"/>
        <v>1.1034109078710472</v>
      </c>
      <c r="E79" s="1">
        <f>'1. Economic Data'!G79</f>
        <v>766.75502100000006</v>
      </c>
      <c r="F79" s="1">
        <f t="shared" si="1"/>
        <v>1.1035924884726436</v>
      </c>
      <c r="G79" s="3">
        <f>'1. Economic Data'!C79</f>
        <v>81231.196567000006</v>
      </c>
      <c r="H79" s="1">
        <f t="shared" si="2"/>
        <v>1.1540897227264628</v>
      </c>
      <c r="I79" s="1">
        <f t="shared" si="3"/>
        <v>1.1335447068807398</v>
      </c>
      <c r="L79" s="3"/>
      <c r="P79" s="3"/>
      <c r="R79" s="3"/>
      <c r="T79" s="3"/>
      <c r="Y79" s="3"/>
      <c r="Z79" s="3"/>
      <c r="AA79" s="3"/>
      <c r="AB79" s="3"/>
      <c r="AC79" s="3"/>
    </row>
    <row r="80" spans="1:29" ht="15.75" customHeight="1" x14ac:dyDescent="0.25">
      <c r="A80" s="1">
        <v>2019</v>
      </c>
      <c r="B80" s="1">
        <v>7</v>
      </c>
      <c r="C80" s="3">
        <f>'1. Economic Data'!F80</f>
        <v>1513.5093429999999</v>
      </c>
      <c r="D80" s="1">
        <f t="shared" si="0"/>
        <v>1.1055282249547522</v>
      </c>
      <c r="E80" s="1">
        <f>'1. Economic Data'!G80</f>
        <v>775.89218800000003</v>
      </c>
      <c r="F80" s="1">
        <f t="shared" si="1"/>
        <v>1.1167436366111572</v>
      </c>
      <c r="G80" s="3">
        <f>'1. Economic Data'!C80</f>
        <v>81613.971032999994</v>
      </c>
      <c r="H80" s="1">
        <f t="shared" si="2"/>
        <v>1.1595279791599788</v>
      </c>
      <c r="I80" s="1">
        <f t="shared" si="3"/>
        <v>1.1376185721079317</v>
      </c>
      <c r="L80" s="3"/>
      <c r="P80" s="3"/>
      <c r="R80" s="3"/>
      <c r="T80" s="3"/>
      <c r="Y80" s="3"/>
      <c r="Z80" s="3"/>
      <c r="AA80" s="3"/>
      <c r="AB80" s="3"/>
      <c r="AC80" s="3"/>
    </row>
    <row r="81" spans="1:29" ht="15.75" customHeight="1" x14ac:dyDescent="0.25">
      <c r="A81" s="1">
        <v>2019</v>
      </c>
      <c r="B81" s="1">
        <v>8</v>
      </c>
      <c r="C81" s="3">
        <f>'1. Economic Data'!F81</f>
        <v>1516.4080300000001</v>
      </c>
      <c r="D81" s="1">
        <f t="shared" si="0"/>
        <v>1.1076455427688978</v>
      </c>
      <c r="E81" s="1">
        <f>'1. Economic Data'!G81</f>
        <v>785.02935500000001</v>
      </c>
      <c r="F81" s="1">
        <f t="shared" si="1"/>
        <v>1.1298947847496708</v>
      </c>
      <c r="G81" s="3">
        <f>'1. Economic Data'!C81</f>
        <v>81996.745500000005</v>
      </c>
      <c r="H81" s="1">
        <f t="shared" si="2"/>
        <v>1.1649662356077026</v>
      </c>
      <c r="I81" s="1">
        <f t="shared" si="3"/>
        <v>1.1416903353564223</v>
      </c>
      <c r="L81" s="3"/>
      <c r="P81" s="3"/>
      <c r="R81" s="3"/>
      <c r="T81" s="3"/>
      <c r="Y81" s="3"/>
      <c r="Z81" s="3"/>
      <c r="AA81" s="3"/>
      <c r="AB81" s="3"/>
      <c r="AC81" s="3"/>
    </row>
    <row r="82" spans="1:29" ht="15.75" customHeight="1" x14ac:dyDescent="0.25">
      <c r="A82" s="1">
        <v>2019</v>
      </c>
      <c r="B82" s="1">
        <v>9</v>
      </c>
      <c r="C82" s="3">
        <f>'1. Economic Data'!F82</f>
        <v>1518.489593</v>
      </c>
      <c r="D82" s="1">
        <f t="shared" si="0"/>
        <v>1.1091660002798902</v>
      </c>
      <c r="E82" s="1">
        <f>'1. Economic Data'!G82</f>
        <v>789.56459099999995</v>
      </c>
      <c r="F82" s="1">
        <f t="shared" si="1"/>
        <v>1.1364223616757705</v>
      </c>
      <c r="G82" s="3">
        <f>'1. Economic Data'!C82</f>
        <v>82232.103166999994</v>
      </c>
      <c r="H82" s="1">
        <f t="shared" si="2"/>
        <v>1.1683100724109132</v>
      </c>
      <c r="I82" s="1">
        <f t="shared" si="3"/>
        <v>1.1442831213144602</v>
      </c>
      <c r="L82" s="3"/>
      <c r="P82" s="3"/>
      <c r="R82" s="3"/>
      <c r="T82" s="3"/>
      <c r="Y82" s="3"/>
      <c r="Z82" s="3"/>
      <c r="AA82" s="3"/>
      <c r="AB82" s="3"/>
      <c r="AC82" s="3"/>
    </row>
    <row r="83" spans="1:29" ht="15.75" customHeight="1" x14ac:dyDescent="0.25">
      <c r="A83" s="1">
        <v>2019</v>
      </c>
      <c r="B83" s="1">
        <v>10</v>
      </c>
      <c r="C83" s="3">
        <f>'1. Economic Data'!F83</f>
        <v>1520.5711570000001</v>
      </c>
      <c r="D83" s="1">
        <f t="shared" si="0"/>
        <v>1.1106864585213228</v>
      </c>
      <c r="E83" s="1">
        <f>'1. Economic Data'!G83</f>
        <v>794.099827</v>
      </c>
      <c r="F83" s="1">
        <f t="shared" si="1"/>
        <v>1.1429499386018702</v>
      </c>
      <c r="G83" s="3">
        <f>'1. Economic Data'!C83</f>
        <v>82467.460833000005</v>
      </c>
      <c r="H83" s="1">
        <f t="shared" si="2"/>
        <v>1.1716539091999165</v>
      </c>
      <c r="I83" s="1">
        <f t="shared" si="3"/>
        <v>1.1468752967950955</v>
      </c>
      <c r="L83" s="3"/>
      <c r="P83" s="3"/>
      <c r="R83" s="3"/>
      <c r="T83" s="3"/>
      <c r="Y83" s="3"/>
      <c r="Z83" s="3"/>
      <c r="AA83" s="3"/>
      <c r="AB83" s="3"/>
      <c r="AC83" s="3"/>
    </row>
    <row r="84" spans="1:29" ht="15.75" customHeight="1" x14ac:dyDescent="0.25">
      <c r="A84" s="1">
        <v>2019</v>
      </c>
      <c r="B84" s="1">
        <v>11</v>
      </c>
      <c r="C84" s="3">
        <f>'1. Economic Data'!F84</f>
        <v>1522.65272</v>
      </c>
      <c r="D84" s="1">
        <f t="shared" si="0"/>
        <v>1.1122069160323151</v>
      </c>
      <c r="E84" s="1">
        <f>'1. Economic Data'!G84</f>
        <v>798.63506299999995</v>
      </c>
      <c r="F84" s="1">
        <f t="shared" si="1"/>
        <v>1.14947751552797</v>
      </c>
      <c r="G84" s="3">
        <f>'1. Economic Data'!C84</f>
        <v>82702.818499999994</v>
      </c>
      <c r="H84" s="1">
        <f t="shared" si="2"/>
        <v>1.1749977460031271</v>
      </c>
      <c r="I84" s="1">
        <f t="shared" si="3"/>
        <v>1.1494668649827455</v>
      </c>
      <c r="L84" s="3"/>
      <c r="P84" s="3"/>
      <c r="R84" s="3"/>
      <c r="T84" s="3"/>
      <c r="Y84" s="3"/>
      <c r="Z84" s="3"/>
      <c r="AA84" s="3"/>
      <c r="AB84" s="3"/>
      <c r="AC84" s="3"/>
    </row>
    <row r="85" spans="1:29" ht="15.75" customHeight="1" x14ac:dyDescent="0.25">
      <c r="A85" s="1">
        <v>2019</v>
      </c>
      <c r="B85" s="1">
        <v>12</v>
      </c>
      <c r="C85" s="3">
        <f>'1. Economic Data'!F85</f>
        <v>1524.4672599999999</v>
      </c>
      <c r="D85" s="1">
        <f t="shared" si="0"/>
        <v>1.1135323291819512</v>
      </c>
      <c r="E85" s="1">
        <f>'1. Economic Data'!G85</f>
        <v>785.136347</v>
      </c>
      <c r="F85" s="1">
        <f t="shared" si="1"/>
        <v>1.1300487786124989</v>
      </c>
      <c r="G85" s="3">
        <f>'1. Economic Data'!C85</f>
        <v>81960.939633000002</v>
      </c>
      <c r="H85" s="1">
        <f t="shared" si="2"/>
        <v>1.1644575248553757</v>
      </c>
      <c r="I85" s="1">
        <f t="shared" si="3"/>
        <v>1.143813776876474</v>
      </c>
      <c r="L85" s="3"/>
      <c r="P85" s="3"/>
      <c r="R85" s="3"/>
      <c r="T85" s="3"/>
      <c r="Y85" s="3"/>
      <c r="Z85" s="3"/>
      <c r="AA85" s="3"/>
      <c r="AB85" s="3"/>
      <c r="AC85" s="3"/>
    </row>
    <row r="86" spans="1:29" ht="15.75" customHeight="1" x14ac:dyDescent="0.25">
      <c r="A86" s="1">
        <v>2020</v>
      </c>
      <c r="B86" s="1">
        <v>1</v>
      </c>
      <c r="C86" s="3">
        <f>'1. Economic Data'!F86</f>
        <v>1526.2818</v>
      </c>
      <c r="D86" s="1">
        <f t="shared" si="0"/>
        <v>1.1148577423315875</v>
      </c>
      <c r="E86" s="1">
        <f>'1. Economic Data'!G86</f>
        <v>771.63763100000006</v>
      </c>
      <c r="F86" s="1">
        <f t="shared" si="1"/>
        <v>1.110620041697028</v>
      </c>
      <c r="G86" s="3">
        <f>'1. Economic Data'!C86</f>
        <v>81219.060767000003</v>
      </c>
      <c r="H86" s="1">
        <f t="shared" si="2"/>
        <v>1.1539173037218318</v>
      </c>
      <c r="I86" s="1">
        <f t="shared" si="3"/>
        <v>1.1381318925595665</v>
      </c>
      <c r="L86" s="3"/>
      <c r="P86" s="3"/>
      <c r="R86" s="3"/>
      <c r="T86" s="3"/>
      <c r="Y86" s="3"/>
      <c r="Z86" s="3"/>
      <c r="AA86" s="3"/>
      <c r="AB86" s="3"/>
      <c r="AC86" s="3"/>
    </row>
    <row r="87" spans="1:29" ht="15.75" customHeight="1" x14ac:dyDescent="0.25">
      <c r="A87" s="1">
        <v>2020</v>
      </c>
      <c r="B87" s="1">
        <v>2</v>
      </c>
      <c r="C87" s="3">
        <f>'1. Economic Data'!F87</f>
        <v>1528.0963400000001</v>
      </c>
      <c r="D87" s="1">
        <f t="shared" si="0"/>
        <v>1.1161831554812236</v>
      </c>
      <c r="E87" s="1">
        <f>'1. Economic Data'!G87</f>
        <v>758.138915</v>
      </c>
      <c r="F87" s="1">
        <f t="shared" si="1"/>
        <v>1.0911913047815567</v>
      </c>
      <c r="G87" s="3">
        <f>'1. Economic Data'!C87</f>
        <v>80477.181899999996</v>
      </c>
      <c r="H87" s="1">
        <f t="shared" si="2"/>
        <v>1.1433770825740801</v>
      </c>
      <c r="I87" s="1">
        <f t="shared" si="3"/>
        <v>1.1324208985435864</v>
      </c>
      <c r="L87" s="3"/>
      <c r="P87" s="3"/>
      <c r="R87" s="3"/>
      <c r="T87" s="3"/>
      <c r="Y87" s="3"/>
      <c r="Z87" s="3"/>
      <c r="AA87" s="3"/>
      <c r="AB87" s="3"/>
      <c r="AC87" s="3"/>
    </row>
    <row r="88" spans="1:29" ht="15.75" customHeight="1" x14ac:dyDescent="0.25">
      <c r="A88" s="1">
        <v>2020</v>
      </c>
      <c r="B88" s="1">
        <v>3</v>
      </c>
      <c r="C88" s="3">
        <f>'1. Economic Data'!F88</f>
        <v>1529.643863</v>
      </c>
      <c r="D88" s="1">
        <f t="shared" si="0"/>
        <v>1.1173135286521454</v>
      </c>
      <c r="E88" s="1">
        <f>'1. Economic Data'!G88</f>
        <v>733.38077399999997</v>
      </c>
      <c r="F88" s="1">
        <f t="shared" si="1"/>
        <v>1.0555568482891662</v>
      </c>
      <c r="G88" s="3">
        <f>'1. Economic Data'!C88</f>
        <v>77795.685033000002</v>
      </c>
      <c r="H88" s="1">
        <f t="shared" si="2"/>
        <v>1.1052797984453724</v>
      </c>
      <c r="I88" s="1">
        <f t="shared" si="3"/>
        <v>1.11007765911598</v>
      </c>
      <c r="L88" s="3"/>
      <c r="P88" s="3"/>
      <c r="R88" s="3"/>
      <c r="T88" s="3"/>
      <c r="Y88" s="3"/>
      <c r="Z88" s="3"/>
      <c r="AA88" s="3"/>
      <c r="AB88" s="3"/>
      <c r="AC88" s="3"/>
    </row>
    <row r="89" spans="1:29" ht="15.75" customHeight="1" x14ac:dyDescent="0.25">
      <c r="A89" s="1">
        <v>2020</v>
      </c>
      <c r="B89" s="1">
        <v>4</v>
      </c>
      <c r="C89" s="3">
        <f>'1. Economic Data'!F89</f>
        <v>1531.1913870000001</v>
      </c>
      <c r="D89" s="1">
        <f t="shared" si="0"/>
        <v>1.1184439025535076</v>
      </c>
      <c r="E89" s="1">
        <f>'1. Economic Data'!G89</f>
        <v>708.62263399999995</v>
      </c>
      <c r="F89" s="1">
        <f t="shared" si="1"/>
        <v>1.0199223932360779</v>
      </c>
      <c r="G89" s="3">
        <f>'1. Economic Data'!C89</f>
        <v>75114.188167</v>
      </c>
      <c r="H89" s="1">
        <f t="shared" si="2"/>
        <v>1.0671825143308722</v>
      </c>
      <c r="I89" s="1">
        <f t="shared" si="3"/>
        <v>1.0873989340541645</v>
      </c>
      <c r="L89" s="3"/>
      <c r="P89" s="3"/>
      <c r="R89" s="3"/>
      <c r="T89" s="3"/>
      <c r="Y89" s="3"/>
      <c r="Z89" s="3"/>
      <c r="AA89" s="3"/>
      <c r="AB89" s="3"/>
      <c r="AC89" s="3"/>
    </row>
    <row r="90" spans="1:29" ht="15.75" customHeight="1" x14ac:dyDescent="0.25">
      <c r="A90" s="1">
        <v>2020</v>
      </c>
      <c r="B90" s="1">
        <v>5</v>
      </c>
      <c r="C90" s="3">
        <f>'1. Economic Data'!F90</f>
        <v>1532.73891</v>
      </c>
      <c r="D90" s="1">
        <f t="shared" si="0"/>
        <v>1.1195742757244294</v>
      </c>
      <c r="E90" s="1">
        <f>'1. Economic Data'!G90</f>
        <v>683.86449300000004</v>
      </c>
      <c r="F90" s="1">
        <f t="shared" si="1"/>
        <v>0.98428793674368742</v>
      </c>
      <c r="G90" s="3">
        <f>'1. Economic Data'!C90</f>
        <v>72432.691300000006</v>
      </c>
      <c r="H90" s="1">
        <f t="shared" si="2"/>
        <v>1.0290852302021645</v>
      </c>
      <c r="I90" s="1">
        <f t="shared" si="3"/>
        <v>1.0643683980894114</v>
      </c>
      <c r="L90" s="3"/>
      <c r="P90" s="3"/>
      <c r="R90" s="3"/>
      <c r="T90" s="3"/>
      <c r="Y90" s="3"/>
      <c r="Z90" s="3"/>
      <c r="AA90" s="3"/>
      <c r="AB90" s="3"/>
      <c r="AC90" s="3"/>
    </row>
    <row r="91" spans="1:29" ht="15.75" customHeight="1" x14ac:dyDescent="0.25">
      <c r="A91" s="1">
        <v>2020</v>
      </c>
      <c r="B91" s="1">
        <v>6</v>
      </c>
      <c r="C91" s="3">
        <f>'1. Economic Data'!F91</f>
        <v>1532.7190969999999</v>
      </c>
      <c r="D91" s="1">
        <f t="shared" si="0"/>
        <v>1.1195598035106815</v>
      </c>
      <c r="E91" s="1">
        <f>'1. Economic Data'!G91</f>
        <v>697.39316699999995</v>
      </c>
      <c r="F91" s="1">
        <f t="shared" si="1"/>
        <v>1.003759792286183</v>
      </c>
      <c r="G91" s="3">
        <f>'1. Economic Data'!C91</f>
        <v>74748.971099999995</v>
      </c>
      <c r="H91" s="1">
        <f t="shared" si="2"/>
        <v>1.0619937041027554</v>
      </c>
      <c r="I91" s="1">
        <f t="shared" si="3"/>
        <v>1.0846561527576599</v>
      </c>
      <c r="L91" s="3"/>
      <c r="P91" s="3"/>
      <c r="R91" s="3"/>
      <c r="T91" s="3"/>
      <c r="Y91" s="3"/>
      <c r="Z91" s="3"/>
      <c r="AA91" s="3"/>
      <c r="AB91" s="3"/>
      <c r="AC91" s="3"/>
    </row>
    <row r="92" spans="1:29" ht="15.75" customHeight="1" x14ac:dyDescent="0.25">
      <c r="A92" s="1">
        <v>2020</v>
      </c>
      <c r="B92" s="1">
        <v>7</v>
      </c>
      <c r="C92" s="3">
        <f>'1. Economic Data'!F92</f>
        <v>1532.6992829999999</v>
      </c>
      <c r="D92" s="1">
        <f t="shared" si="0"/>
        <v>1.1195453305664935</v>
      </c>
      <c r="E92" s="1">
        <f>'1. Economic Data'!G92</f>
        <v>710.92184199999997</v>
      </c>
      <c r="F92" s="1">
        <f t="shared" si="1"/>
        <v>1.0232316492679812</v>
      </c>
      <c r="G92" s="3">
        <f>'1. Economic Data'!C92</f>
        <v>77065.250899999999</v>
      </c>
      <c r="H92" s="1">
        <f t="shared" si="2"/>
        <v>1.0949021780033465</v>
      </c>
      <c r="I92" s="1">
        <f t="shared" si="3"/>
        <v>1.1046936687504867</v>
      </c>
      <c r="L92" s="3"/>
      <c r="P92" s="3"/>
      <c r="R92" s="3"/>
      <c r="T92" s="3"/>
      <c r="Y92" s="3"/>
      <c r="Z92" s="3"/>
      <c r="AA92" s="3"/>
      <c r="AB92" s="3"/>
      <c r="AC92" s="3"/>
    </row>
    <row r="93" spans="1:29" ht="15.75" customHeight="1" x14ac:dyDescent="0.25">
      <c r="A93" s="1">
        <v>2020</v>
      </c>
      <c r="B93" s="1">
        <v>8</v>
      </c>
      <c r="C93" s="3">
        <f>'1. Economic Data'!F93</f>
        <v>1532.67947</v>
      </c>
      <c r="D93" s="1">
        <f t="shared" si="0"/>
        <v>1.1195308583527459</v>
      </c>
      <c r="E93" s="1">
        <f>'1. Economic Data'!G93</f>
        <v>724.45051599999999</v>
      </c>
      <c r="F93" s="1">
        <f t="shared" si="1"/>
        <v>1.0427035048104767</v>
      </c>
      <c r="G93" s="3">
        <f>'1. Economic Data'!C93</f>
        <v>79381.530700000003</v>
      </c>
      <c r="H93" s="1">
        <f t="shared" si="2"/>
        <v>1.1278106519039377</v>
      </c>
      <c r="I93" s="1">
        <f t="shared" si="3"/>
        <v>1.1244914114783793</v>
      </c>
      <c r="L93" s="3"/>
      <c r="P93" s="3"/>
      <c r="R93" s="3"/>
      <c r="T93" s="3"/>
      <c r="Y93" s="3"/>
      <c r="Z93" s="3"/>
      <c r="AA93" s="3"/>
      <c r="AB93" s="3"/>
      <c r="AC93" s="3"/>
    </row>
    <row r="94" spans="1:29" ht="15.75" customHeight="1" x14ac:dyDescent="0.25">
      <c r="A94" s="1">
        <v>2020</v>
      </c>
      <c r="B94" s="1">
        <v>9</v>
      </c>
      <c r="C94" s="3">
        <f>'1. Economic Data'!F94</f>
        <v>1534.18974</v>
      </c>
      <c r="D94" s="1">
        <f t="shared" si="0"/>
        <v>1.1206340204310143</v>
      </c>
      <c r="E94" s="1">
        <f>'1. Economic Data'!G94</f>
        <v>728.74903600000005</v>
      </c>
      <c r="F94" s="1">
        <f t="shared" si="1"/>
        <v>1.048890375784419</v>
      </c>
      <c r="G94" s="3">
        <f>'1. Economic Data'!C94</f>
        <v>79596.007733000006</v>
      </c>
      <c r="H94" s="1">
        <f t="shared" si="2"/>
        <v>1.1308578277428658</v>
      </c>
      <c r="I94" s="1">
        <f t="shared" si="3"/>
        <v>1.1267571593093926</v>
      </c>
      <c r="L94" s="3"/>
      <c r="P94" s="3"/>
      <c r="R94" s="3"/>
      <c r="T94" s="3"/>
      <c r="Y94" s="3"/>
      <c r="Z94" s="3"/>
      <c r="AA94" s="3"/>
      <c r="AB94" s="3"/>
      <c r="AC94" s="3"/>
    </row>
    <row r="95" spans="1:29" ht="15.75" customHeight="1" x14ac:dyDescent="0.25">
      <c r="A95" s="1">
        <v>2020</v>
      </c>
      <c r="B95" s="1">
        <v>10</v>
      </c>
      <c r="C95" s="3">
        <f>'1. Economic Data'!F95</f>
        <v>1535.70001</v>
      </c>
      <c r="D95" s="1">
        <f t="shared" si="0"/>
        <v>1.1217371825092826</v>
      </c>
      <c r="E95" s="1">
        <f>'1. Economic Data'!G95</f>
        <v>733.04755499999999</v>
      </c>
      <c r="F95" s="1">
        <f t="shared" si="1"/>
        <v>1.0550772453190587</v>
      </c>
      <c r="G95" s="3">
        <f>'1. Economic Data'!C95</f>
        <v>79810.484767000002</v>
      </c>
      <c r="H95" s="1">
        <f t="shared" si="2"/>
        <v>1.133905003596001</v>
      </c>
      <c r="I95" s="1">
        <f t="shared" si="3"/>
        <v>1.1290221162568559</v>
      </c>
      <c r="L95" s="3"/>
      <c r="P95" s="3"/>
      <c r="R95" s="3"/>
      <c r="T95" s="3"/>
      <c r="Y95" s="3"/>
      <c r="Z95" s="3"/>
      <c r="AA95" s="3"/>
      <c r="AB95" s="3"/>
      <c r="AC95" s="3"/>
    </row>
    <row r="96" spans="1:29" ht="15.75" customHeight="1" x14ac:dyDescent="0.25">
      <c r="A96" s="1">
        <v>2020</v>
      </c>
      <c r="B96" s="1">
        <v>11</v>
      </c>
      <c r="C96" s="3">
        <f>'1. Economic Data'!F96</f>
        <v>1537.21028</v>
      </c>
      <c r="D96" s="1">
        <f t="shared" si="0"/>
        <v>1.122840344587551</v>
      </c>
      <c r="E96" s="1">
        <f>'1. Economic Data'!G96</f>
        <v>737.34607500000004</v>
      </c>
      <c r="F96" s="1">
        <f t="shared" si="1"/>
        <v>1.0612641162930012</v>
      </c>
      <c r="G96" s="3">
        <f>'1. Economic Data'!C96</f>
        <v>80024.961800000005</v>
      </c>
      <c r="H96" s="1">
        <f t="shared" si="2"/>
        <v>1.1369521794349289</v>
      </c>
      <c r="I96" s="1">
        <f t="shared" si="3"/>
        <v>1.13128628651717</v>
      </c>
      <c r="L96" s="3"/>
      <c r="P96" s="3"/>
      <c r="R96" s="3"/>
      <c r="T96" s="3"/>
      <c r="Y96" s="3"/>
      <c r="Z96" s="3"/>
      <c r="AA96" s="3"/>
      <c r="AB96" s="3"/>
      <c r="AC96" s="3"/>
    </row>
    <row r="97" spans="1:29" ht="15.75" customHeight="1" x14ac:dyDescent="0.25">
      <c r="A97" s="1">
        <v>2020</v>
      </c>
      <c r="B97" s="1">
        <v>12</v>
      </c>
      <c r="C97" s="3">
        <f>'1. Economic Data'!F97</f>
        <v>1539.183657</v>
      </c>
      <c r="D97" s="1">
        <f t="shared" si="0"/>
        <v>1.12428177868379</v>
      </c>
      <c r="E97" s="1">
        <f>'1. Economic Data'!G97</f>
        <v>745.36616000000004</v>
      </c>
      <c r="F97" s="1">
        <f t="shared" si="1"/>
        <v>1.0728074454144314</v>
      </c>
      <c r="G97" s="3">
        <f>'1. Economic Data'!C97</f>
        <v>80385.786466999998</v>
      </c>
      <c r="H97" s="1">
        <f t="shared" si="2"/>
        <v>1.1420785847753627</v>
      </c>
      <c r="I97" s="1">
        <f t="shared" si="3"/>
        <v>1.1349263039965898</v>
      </c>
      <c r="L97" s="3"/>
      <c r="P97" s="3"/>
      <c r="R97" s="3"/>
      <c r="T97" s="3"/>
      <c r="Y97" s="3"/>
      <c r="Z97" s="3"/>
      <c r="AA97" s="3"/>
      <c r="AB97" s="3"/>
      <c r="AC97" s="3"/>
    </row>
    <row r="98" spans="1:29" ht="15.75" customHeight="1" x14ac:dyDescent="0.25">
      <c r="A98" s="1">
        <v>2021</v>
      </c>
      <c r="B98" s="1">
        <v>1</v>
      </c>
      <c r="C98" s="3">
        <f>'1. Economic Data'!F98</f>
        <v>1541.157033</v>
      </c>
      <c r="D98" s="1">
        <f t="shared" si="0"/>
        <v>1.1257232120495886</v>
      </c>
      <c r="E98" s="1">
        <f>'1. Economic Data'!G98</f>
        <v>753.38624600000003</v>
      </c>
      <c r="F98" s="1">
        <f t="shared" si="1"/>
        <v>1.084350775975164</v>
      </c>
      <c r="G98" s="3">
        <f>'1. Economic Data'!C98</f>
        <v>80746.611132999999</v>
      </c>
      <c r="H98" s="1">
        <f t="shared" si="2"/>
        <v>1.1472049901015891</v>
      </c>
      <c r="I98" s="1">
        <f t="shared" si="3"/>
        <v>1.1385635204901519</v>
      </c>
      <c r="L98" s="3"/>
      <c r="P98" s="3"/>
      <c r="R98" s="3"/>
      <c r="T98" s="3"/>
      <c r="Y98" s="3"/>
      <c r="Z98" s="3"/>
      <c r="AA98" s="3"/>
      <c r="AB98" s="3"/>
      <c r="AC98" s="3"/>
    </row>
    <row r="99" spans="1:29" ht="15.75" customHeight="1" x14ac:dyDescent="0.25">
      <c r="A99" s="1">
        <v>2021</v>
      </c>
      <c r="B99" s="1">
        <v>2</v>
      </c>
      <c r="C99" s="3">
        <f>'1. Economic Data'!F99</f>
        <v>1543.13041</v>
      </c>
      <c r="D99" s="1">
        <f t="shared" si="0"/>
        <v>1.1271646461458278</v>
      </c>
      <c r="E99" s="1">
        <f>'1. Economic Data'!G99</f>
        <v>761.40633100000002</v>
      </c>
      <c r="F99" s="1">
        <f t="shared" si="1"/>
        <v>1.0958941050965942</v>
      </c>
      <c r="G99" s="3">
        <f>'1. Economic Data'!C99</f>
        <v>81107.435800000007</v>
      </c>
      <c r="H99" s="1">
        <f t="shared" si="2"/>
        <v>1.1523313954420229</v>
      </c>
      <c r="I99" s="1">
        <f t="shared" si="3"/>
        <v>1.142197959810707</v>
      </c>
      <c r="L99" s="3"/>
      <c r="P99" s="3"/>
      <c r="R99" s="3"/>
      <c r="T99" s="3"/>
      <c r="Y99" s="3"/>
      <c r="Z99" s="3"/>
      <c r="AA99" s="3"/>
      <c r="AB99" s="3"/>
      <c r="AC99" s="3"/>
    </row>
    <row r="100" spans="1:29" ht="15.75" customHeight="1" x14ac:dyDescent="0.25">
      <c r="A100" s="1">
        <v>2021</v>
      </c>
      <c r="B100" s="1">
        <v>3</v>
      </c>
      <c r="C100" s="3">
        <f>'1. Economic Data'!F100</f>
        <v>1544.8668869999999</v>
      </c>
      <c r="D100" s="1">
        <f t="shared" si="0"/>
        <v>1.1284330389339947</v>
      </c>
      <c r="E100" s="1">
        <f>'1. Economic Data'!G100</f>
        <v>765.36834699999997</v>
      </c>
      <c r="F100" s="1">
        <f t="shared" si="1"/>
        <v>1.1015966449914172</v>
      </c>
      <c r="G100" s="3">
        <f>'1. Economic Data'!C100</f>
        <v>81106.145267</v>
      </c>
      <c r="H100" s="1">
        <f t="shared" si="2"/>
        <v>1.1523130602341829</v>
      </c>
      <c r="I100" s="1">
        <f t="shared" si="3"/>
        <v>1.1427010009093566</v>
      </c>
      <c r="L100" s="3"/>
      <c r="P100" s="3"/>
      <c r="R100" s="3"/>
      <c r="T100" s="3"/>
      <c r="Y100" s="3"/>
      <c r="Z100" s="3"/>
      <c r="AA100" s="3"/>
      <c r="AB100" s="3"/>
      <c r="AC100" s="3"/>
    </row>
    <row r="101" spans="1:29" ht="15.75" customHeight="1" x14ac:dyDescent="0.25">
      <c r="A101" s="1">
        <v>2021</v>
      </c>
      <c r="B101" s="1">
        <v>4</v>
      </c>
      <c r="C101" s="3">
        <f>'1. Economic Data'!F101</f>
        <v>1546.6033629999999</v>
      </c>
      <c r="D101" s="1">
        <f t="shared" si="0"/>
        <v>1.1297014309917215</v>
      </c>
      <c r="E101" s="1">
        <f>'1. Economic Data'!G101</f>
        <v>769.33036400000003</v>
      </c>
      <c r="F101" s="1">
        <f t="shared" si="1"/>
        <v>1.107299186325543</v>
      </c>
      <c r="G101" s="3">
        <f>'1. Economic Data'!C101</f>
        <v>81104.854733</v>
      </c>
      <c r="H101" s="1">
        <f t="shared" si="2"/>
        <v>1.1522947250121356</v>
      </c>
      <c r="I101" s="1">
        <f t="shared" si="3"/>
        <v>1.1432036853270851</v>
      </c>
      <c r="L101" s="3"/>
      <c r="P101" s="3"/>
      <c r="R101" s="3"/>
      <c r="T101" s="3"/>
      <c r="Y101" s="3"/>
      <c r="Z101" s="3"/>
      <c r="AA101" s="3"/>
      <c r="AB101" s="3"/>
      <c r="AC101" s="3"/>
    </row>
    <row r="102" spans="1:29" ht="15.75" customHeight="1" x14ac:dyDescent="0.25">
      <c r="A102" s="1">
        <v>2021</v>
      </c>
      <c r="B102" s="1">
        <v>5</v>
      </c>
      <c r="C102" s="3">
        <f>'1. Economic Data'!F102</f>
        <v>1548.3398400000001</v>
      </c>
      <c r="D102" s="1">
        <f t="shared" si="0"/>
        <v>1.1309698237798889</v>
      </c>
      <c r="E102" s="1">
        <f>'1. Economic Data'!G102</f>
        <v>773.29237999999998</v>
      </c>
      <c r="F102" s="1">
        <f t="shared" si="1"/>
        <v>1.1130017262203662</v>
      </c>
      <c r="G102" s="3">
        <f>'1. Economic Data'!C102</f>
        <v>81103.564199999993</v>
      </c>
      <c r="H102" s="1">
        <f t="shared" si="2"/>
        <v>1.1522763898042956</v>
      </c>
      <c r="I102" s="1">
        <f t="shared" si="3"/>
        <v>1.1437060143044067</v>
      </c>
      <c r="L102" s="3"/>
      <c r="P102" s="3"/>
      <c r="R102" s="3"/>
      <c r="T102" s="3"/>
      <c r="Y102" s="3"/>
      <c r="Z102" s="3"/>
      <c r="AA102" s="3"/>
      <c r="AB102" s="3"/>
      <c r="AC102" s="3"/>
    </row>
    <row r="103" spans="1:29" ht="15.75" customHeight="1" x14ac:dyDescent="0.25">
      <c r="A103" s="1">
        <v>2021</v>
      </c>
      <c r="B103" s="1">
        <v>6</v>
      </c>
      <c r="C103" s="3">
        <f>'1. Economic Data'!F103</f>
        <v>1552.09953</v>
      </c>
      <c r="D103" s="1">
        <f t="shared" si="0"/>
        <v>1.1337160528872965</v>
      </c>
      <c r="E103" s="1">
        <f>'1. Economic Data'!G103</f>
        <v>771.59437300000002</v>
      </c>
      <c r="F103" s="1">
        <f t="shared" si="1"/>
        <v>1.1105577803455415</v>
      </c>
      <c r="G103" s="3">
        <f>'1. Economic Data'!C103</f>
        <v>81623.329733000006</v>
      </c>
      <c r="H103" s="1">
        <f t="shared" si="2"/>
        <v>1.1596609426019144</v>
      </c>
      <c r="I103" s="1">
        <f t="shared" si="3"/>
        <v>1.1492124880398389</v>
      </c>
      <c r="L103" s="3"/>
      <c r="P103" s="3"/>
      <c r="R103" s="3"/>
      <c r="T103" s="3"/>
      <c r="Y103" s="3"/>
      <c r="Z103" s="3"/>
      <c r="AA103" s="3"/>
      <c r="AB103" s="3"/>
      <c r="AC103" s="3"/>
    </row>
    <row r="104" spans="1:29" ht="15.75" customHeight="1" x14ac:dyDescent="0.25">
      <c r="A104" s="1">
        <v>2021</v>
      </c>
      <c r="B104" s="1">
        <v>7</v>
      </c>
      <c r="C104" s="3">
        <f>'1. Economic Data'!F104</f>
        <v>1555.8592200000001</v>
      </c>
      <c r="D104" s="1">
        <f t="shared" si="0"/>
        <v>1.1364622819947041</v>
      </c>
      <c r="E104" s="1">
        <f>'1. Economic Data'!G104</f>
        <v>769.89636599999994</v>
      </c>
      <c r="F104" s="1">
        <f t="shared" si="1"/>
        <v>1.1081138344707169</v>
      </c>
      <c r="G104" s="3">
        <f>'1. Economic Data'!C104</f>
        <v>82143.095266999997</v>
      </c>
      <c r="H104" s="1">
        <f t="shared" si="2"/>
        <v>1.1670454954137401</v>
      </c>
      <c r="I104" s="1">
        <f t="shared" si="3"/>
        <v>1.1547146680952003</v>
      </c>
      <c r="L104" s="3"/>
      <c r="P104" s="3"/>
      <c r="R104" s="3"/>
      <c r="T104" s="3"/>
      <c r="Y104" s="3"/>
      <c r="Z104" s="3"/>
      <c r="AA104" s="3"/>
      <c r="AB104" s="3"/>
      <c r="AC104" s="3"/>
    </row>
    <row r="105" spans="1:29" ht="15.75" customHeight="1" x14ac:dyDescent="0.25">
      <c r="A105" s="1">
        <v>2021</v>
      </c>
      <c r="B105" s="1">
        <v>8</v>
      </c>
      <c r="C105" s="3">
        <f>'1. Economic Data'!F105</f>
        <v>1559.6189099999999</v>
      </c>
      <c r="D105" s="1">
        <f t="shared" si="0"/>
        <v>1.1392085111021117</v>
      </c>
      <c r="E105" s="1">
        <f>'1. Economic Data'!G105</f>
        <v>768.19835899999998</v>
      </c>
      <c r="F105" s="1">
        <f t="shared" si="1"/>
        <v>1.1056698885958924</v>
      </c>
      <c r="G105" s="3">
        <f>'1. Economic Data'!C105</f>
        <v>82662.860799999995</v>
      </c>
      <c r="H105" s="1">
        <f t="shared" si="2"/>
        <v>1.1744300482113588</v>
      </c>
      <c r="I105" s="1">
        <f t="shared" si="3"/>
        <v>1.160212608884406</v>
      </c>
      <c r="L105" s="3"/>
      <c r="P105" s="3"/>
      <c r="R105" s="3"/>
      <c r="T105" s="3"/>
      <c r="Y105" s="3"/>
      <c r="Z105" s="3"/>
      <c r="AA105" s="3"/>
      <c r="AB105" s="3"/>
      <c r="AC105" s="3"/>
    </row>
    <row r="106" spans="1:29" ht="15.75" customHeight="1" x14ac:dyDescent="0.25">
      <c r="A106" s="1">
        <v>2021</v>
      </c>
      <c r="B106" s="1">
        <v>9</v>
      </c>
      <c r="C106" s="3">
        <f>'1. Economic Data'!F106</f>
        <v>1560.890887</v>
      </c>
      <c r="D106" s="1">
        <f t="shared" si="0"/>
        <v>1.1401376143689645</v>
      </c>
      <c r="E106" s="1">
        <f>'1. Economic Data'!G106</f>
        <v>766.89988300000005</v>
      </c>
      <c r="F106" s="1">
        <f t="shared" si="1"/>
        <v>1.1038009887245972</v>
      </c>
      <c r="G106" s="3">
        <f>'1. Economic Data'!C106</f>
        <v>82935.864300000001</v>
      </c>
      <c r="H106" s="1">
        <f t="shared" si="2"/>
        <v>1.1783087370271574</v>
      </c>
      <c r="I106" s="1">
        <f t="shared" si="3"/>
        <v>1.1628892833055309</v>
      </c>
      <c r="L106" s="3"/>
      <c r="P106" s="3"/>
      <c r="R106" s="3"/>
      <c r="T106" s="3"/>
      <c r="Y106" s="3"/>
      <c r="Z106" s="3"/>
      <c r="AA106" s="3"/>
      <c r="AB106" s="3"/>
      <c r="AC106" s="3"/>
    </row>
    <row r="107" spans="1:29" ht="15.75" customHeight="1" x14ac:dyDescent="0.25">
      <c r="A107" s="1">
        <v>2021</v>
      </c>
      <c r="B107" s="1">
        <v>10</v>
      </c>
      <c r="C107" s="3">
        <f>'1. Economic Data'!F107</f>
        <v>1562.162863</v>
      </c>
      <c r="D107" s="1">
        <f t="shared" si="0"/>
        <v>1.1410667169053768</v>
      </c>
      <c r="E107" s="1">
        <f>'1. Economic Data'!G107</f>
        <v>765.60140699999999</v>
      </c>
      <c r="F107" s="1">
        <f t="shared" si="1"/>
        <v>1.1019320888533017</v>
      </c>
      <c r="G107" s="3">
        <f>'1. Economic Data'!C107</f>
        <v>83208.867800000007</v>
      </c>
      <c r="H107" s="1">
        <f t="shared" si="2"/>
        <v>1.1821874258429559</v>
      </c>
      <c r="I107" s="1">
        <f t="shared" si="3"/>
        <v>1.1655642452592083</v>
      </c>
      <c r="L107" s="3"/>
      <c r="P107" s="3"/>
      <c r="R107" s="3"/>
      <c r="T107" s="3"/>
      <c r="Y107" s="3"/>
      <c r="Z107" s="3"/>
      <c r="AA107" s="3"/>
      <c r="AB107" s="3"/>
      <c r="AC107" s="3"/>
    </row>
    <row r="108" spans="1:29" ht="15.75" customHeight="1" x14ac:dyDescent="0.25">
      <c r="A108" s="1">
        <v>2021</v>
      </c>
      <c r="B108" s="1">
        <v>11</v>
      </c>
      <c r="C108" s="3">
        <f>'1. Economic Data'!F108</f>
        <v>1563.4348399999999</v>
      </c>
      <c r="D108" s="1">
        <f t="shared" si="0"/>
        <v>1.1419958201722293</v>
      </c>
      <c r="E108" s="1">
        <f>'1. Economic Data'!G108</f>
        <v>764.30293099999994</v>
      </c>
      <c r="F108" s="1">
        <f t="shared" si="1"/>
        <v>1.1000631889820063</v>
      </c>
      <c r="G108" s="3">
        <f>'1. Economic Data'!C108</f>
        <v>83481.871299999999</v>
      </c>
      <c r="H108" s="1">
        <f t="shared" si="2"/>
        <v>1.1860661146587543</v>
      </c>
      <c r="I108" s="1">
        <f t="shared" si="3"/>
        <v>1.1682375054211191</v>
      </c>
      <c r="L108" s="3"/>
      <c r="P108" s="3"/>
      <c r="R108" s="3"/>
      <c r="T108" s="3"/>
      <c r="Y108" s="3"/>
      <c r="Z108" s="3"/>
      <c r="AA108" s="3"/>
      <c r="AB108" s="3"/>
      <c r="AC108" s="3"/>
    </row>
    <row r="109" spans="1:29" ht="15.75" customHeight="1" x14ac:dyDescent="0.25">
      <c r="A109" s="1">
        <v>2021</v>
      </c>
      <c r="B109" s="1">
        <v>12</v>
      </c>
      <c r="C109" s="3">
        <f>'1. Economic Data'!F109</f>
        <v>1566.3250499999999</v>
      </c>
      <c r="D109" s="1">
        <f t="shared" si="0"/>
        <v>1.1441069460439159</v>
      </c>
      <c r="E109" s="1">
        <f>'1. Economic Data'!G109</f>
        <v>770.47965199999999</v>
      </c>
      <c r="F109" s="1">
        <f t="shared" si="1"/>
        <v>1.1089533595218757</v>
      </c>
      <c r="G109" s="3">
        <f>'1. Economic Data'!C109</f>
        <v>83699.178400000004</v>
      </c>
      <c r="H109" s="1">
        <f t="shared" si="2"/>
        <v>1.1891534985873986</v>
      </c>
      <c r="I109" s="1">
        <f t="shared" si="3"/>
        <v>1.170925865756701</v>
      </c>
      <c r="L109" s="3"/>
      <c r="P109" s="3"/>
      <c r="R109" s="3"/>
      <c r="T109" s="3"/>
      <c r="Y109" s="3"/>
      <c r="Z109" s="3"/>
      <c r="AA109" s="3"/>
      <c r="AB109" s="3"/>
      <c r="AC109" s="3"/>
    </row>
    <row r="110" spans="1:29" ht="15.75" customHeight="1" x14ac:dyDescent="0.25">
      <c r="A110" s="1">
        <v>2022</v>
      </c>
      <c r="B110" s="1">
        <v>1</v>
      </c>
      <c r="C110" s="3">
        <f>'1. Economic Data'!F110</f>
        <v>1569.2152599999999</v>
      </c>
      <c r="D110" s="1">
        <f t="shared" si="0"/>
        <v>1.1462180719156023</v>
      </c>
      <c r="E110" s="1">
        <f>'1. Economic Data'!G110</f>
        <v>776.65637200000003</v>
      </c>
      <c r="F110" s="1">
        <f t="shared" si="1"/>
        <v>1.1178435286224429</v>
      </c>
      <c r="G110" s="3">
        <f>'1. Economic Data'!C110</f>
        <v>83916.485499999995</v>
      </c>
      <c r="H110" s="1">
        <f t="shared" si="2"/>
        <v>1.1922408825160427</v>
      </c>
      <c r="I110" s="1">
        <f t="shared" si="3"/>
        <v>1.1736140675652071</v>
      </c>
      <c r="L110" s="3"/>
      <c r="P110" s="3"/>
      <c r="R110" s="3"/>
      <c r="T110" s="3"/>
      <c r="Y110" s="3"/>
      <c r="Z110" s="3"/>
      <c r="AA110" s="3"/>
      <c r="AB110" s="3"/>
      <c r="AC110" s="3"/>
    </row>
    <row r="111" spans="1:29" ht="15.75" customHeight="1" x14ac:dyDescent="0.25">
      <c r="A111" s="1">
        <v>2022</v>
      </c>
      <c r="B111" s="1">
        <v>2</v>
      </c>
      <c r="C111" s="3">
        <f>'1. Economic Data'!F111</f>
        <v>1572.10547</v>
      </c>
      <c r="D111" s="1">
        <f t="shared" si="0"/>
        <v>1.1483291977872889</v>
      </c>
      <c r="E111" s="1">
        <f>'1. Economic Data'!G111</f>
        <v>782.83309299999996</v>
      </c>
      <c r="F111" s="1">
        <f t="shared" si="1"/>
        <v>1.1267336991623123</v>
      </c>
      <c r="G111" s="3">
        <f>'1. Economic Data'!C111</f>
        <v>84133.792600000001</v>
      </c>
      <c r="H111" s="1">
        <f t="shared" si="2"/>
        <v>1.1953282664446869</v>
      </c>
      <c r="I111" s="1">
        <f t="shared" si="3"/>
        <v>1.1763021118862811</v>
      </c>
      <c r="L111" s="3"/>
      <c r="P111" s="3"/>
      <c r="R111" s="3"/>
      <c r="T111" s="3"/>
      <c r="Y111" s="3"/>
      <c r="Z111" s="3"/>
      <c r="AA111" s="3"/>
      <c r="AB111" s="3"/>
      <c r="AC111" s="3"/>
    </row>
    <row r="112" spans="1:29" ht="15.75" customHeight="1" x14ac:dyDescent="0.25">
      <c r="A112" s="1">
        <v>2022</v>
      </c>
      <c r="B112" s="1">
        <v>3</v>
      </c>
      <c r="C112" s="3">
        <f>'1. Economic Data'!F112</f>
        <v>1575.19724</v>
      </c>
      <c r="D112" s="1">
        <f t="shared" si="0"/>
        <v>1.1505875512066956</v>
      </c>
      <c r="E112" s="1">
        <f>'1. Economic Data'!G112</f>
        <v>789.23009500000001</v>
      </c>
      <c r="F112" s="1">
        <f t="shared" si="1"/>
        <v>1.1359409207162543</v>
      </c>
      <c r="G112" s="3">
        <f>'1. Economic Data'!C112</f>
        <v>84325.345600000001</v>
      </c>
      <c r="H112" s="1">
        <f t="shared" si="2"/>
        <v>1.1980497497909908</v>
      </c>
      <c r="I112" s="1">
        <f t="shared" si="3"/>
        <v>1.1788343439404978</v>
      </c>
      <c r="L112" s="3"/>
      <c r="P112" s="3"/>
      <c r="R112" s="3"/>
      <c r="T112" s="3"/>
      <c r="Y112" s="3"/>
      <c r="Z112" s="3"/>
      <c r="AA112" s="3"/>
      <c r="AB112" s="3"/>
      <c r="AC112" s="3"/>
    </row>
    <row r="113" spans="1:29" ht="15.75" customHeight="1" x14ac:dyDescent="0.25">
      <c r="A113" s="1">
        <v>2022</v>
      </c>
      <c r="B113" s="1">
        <v>4</v>
      </c>
      <c r="C113" s="3">
        <f>'1. Economic Data'!F113</f>
        <v>1578.28901</v>
      </c>
      <c r="D113" s="1">
        <f t="shared" si="0"/>
        <v>1.1528459046261026</v>
      </c>
      <c r="E113" s="1">
        <f>'1. Economic Data'!G113</f>
        <v>795.62709600000005</v>
      </c>
      <c r="F113" s="1">
        <f t="shared" si="1"/>
        <v>1.1451481408308937</v>
      </c>
      <c r="G113" s="3">
        <f>'1. Economic Data'!C113</f>
        <v>84516.8986</v>
      </c>
      <c r="H113" s="1">
        <f t="shared" si="2"/>
        <v>1.2007712331372946</v>
      </c>
      <c r="I113" s="1">
        <f t="shared" si="3"/>
        <v>1.1813665490139764</v>
      </c>
      <c r="L113" s="3"/>
      <c r="P113" s="3"/>
      <c r="R113" s="3"/>
      <c r="T113" s="3"/>
      <c r="Y113" s="3"/>
      <c r="Z113" s="3"/>
      <c r="AA113" s="3"/>
      <c r="AB113" s="3"/>
      <c r="AC113" s="3"/>
    </row>
    <row r="114" spans="1:29" ht="15.75" customHeight="1" x14ac:dyDescent="0.25">
      <c r="A114" s="1">
        <v>2022</v>
      </c>
      <c r="B114" s="1">
        <v>5</v>
      </c>
      <c r="C114" s="3">
        <f>'1. Economic Data'!F114</f>
        <v>1581.38078</v>
      </c>
      <c r="D114" s="1">
        <f t="shared" si="0"/>
        <v>1.1551042580455095</v>
      </c>
      <c r="E114" s="1">
        <f>'1. Economic Data'!G114</f>
        <v>802.02409799999998</v>
      </c>
      <c r="F114" s="1">
        <f t="shared" si="1"/>
        <v>1.1543553623848357</v>
      </c>
      <c r="G114" s="3">
        <f>'1. Economic Data'!C114</f>
        <v>84708.4516</v>
      </c>
      <c r="H114" s="1">
        <f t="shared" si="2"/>
        <v>1.2034927164835985</v>
      </c>
      <c r="I114" s="1">
        <f t="shared" si="3"/>
        <v>1.1838987272765371</v>
      </c>
      <c r="L114" s="3"/>
      <c r="P114" s="3"/>
      <c r="R114" s="3"/>
      <c r="T114" s="3"/>
      <c r="Y114" s="3"/>
      <c r="Z114" s="3"/>
      <c r="AA114" s="3"/>
      <c r="AB114" s="3"/>
      <c r="AC114" s="3"/>
    </row>
    <row r="115" spans="1:29" ht="15.75" customHeight="1" x14ac:dyDescent="0.25">
      <c r="A115" s="1">
        <v>2022</v>
      </c>
      <c r="B115" s="1">
        <v>6</v>
      </c>
      <c r="C115" s="3">
        <f>'1. Economic Data'!F115</f>
        <v>1585.1157800000001</v>
      </c>
      <c r="D115" s="1">
        <f t="shared" si="0"/>
        <v>1.157832452581806</v>
      </c>
      <c r="E115" s="1">
        <f>'1. Economic Data'!G115</f>
        <v>802.62381700000003</v>
      </c>
      <c r="F115" s="1">
        <f t="shared" si="1"/>
        <v>1.1552185394954742</v>
      </c>
      <c r="G115" s="3">
        <f>'1. Economic Data'!C115</f>
        <v>84857.728499999997</v>
      </c>
      <c r="H115" s="1">
        <f t="shared" si="2"/>
        <v>1.205613563441557</v>
      </c>
      <c r="I115" s="1">
        <f t="shared" si="3"/>
        <v>1.1862689480692872</v>
      </c>
      <c r="L115" s="3"/>
      <c r="P115" s="3"/>
      <c r="R115" s="3"/>
      <c r="T115" s="3"/>
      <c r="Y115" s="3"/>
      <c r="Z115" s="3"/>
      <c r="AA115" s="3"/>
      <c r="AB115" s="3"/>
      <c r="AC115" s="3"/>
    </row>
    <row r="116" spans="1:29" ht="15.75" customHeight="1" x14ac:dyDescent="0.25">
      <c r="A116" s="1">
        <v>2022</v>
      </c>
      <c r="B116" s="1">
        <v>7</v>
      </c>
      <c r="C116" s="3">
        <f>'1. Economic Data'!F116</f>
        <v>1588.85078</v>
      </c>
      <c r="D116" s="1">
        <f t="shared" si="0"/>
        <v>1.1605606471181023</v>
      </c>
      <c r="E116" s="1">
        <f>'1. Economic Data'!G116</f>
        <v>803.22353599999997</v>
      </c>
      <c r="F116" s="1">
        <f t="shared" si="1"/>
        <v>1.1560817166061126</v>
      </c>
      <c r="G116" s="3">
        <f>'1. Economic Data'!C116</f>
        <v>85007.005399999995</v>
      </c>
      <c r="H116" s="1">
        <f t="shared" si="2"/>
        <v>1.2077344103995156</v>
      </c>
      <c r="I116" s="1">
        <f t="shared" si="3"/>
        <v>1.1886390673388227</v>
      </c>
      <c r="L116" s="3"/>
      <c r="P116" s="3"/>
      <c r="R116" s="3"/>
      <c r="T116" s="3"/>
      <c r="Y116" s="3"/>
      <c r="Z116" s="3"/>
      <c r="AA116" s="3"/>
      <c r="AB116" s="3"/>
      <c r="AC116" s="3"/>
    </row>
    <row r="117" spans="1:29" ht="15.75" customHeight="1" x14ac:dyDescent="0.25">
      <c r="A117" s="1">
        <v>2022</v>
      </c>
      <c r="B117" s="1">
        <v>8</v>
      </c>
      <c r="C117" s="3">
        <f>'1. Economic Data'!F117</f>
        <v>1592.5857800000001</v>
      </c>
      <c r="D117" s="1">
        <f t="shared" si="0"/>
        <v>1.1632888416543985</v>
      </c>
      <c r="E117" s="1">
        <f>'1. Economic Data'!G117</f>
        <v>803.82325500000002</v>
      </c>
      <c r="F117" s="1">
        <f t="shared" si="1"/>
        <v>1.1569448937167512</v>
      </c>
      <c r="G117" s="3">
        <f>'1. Economic Data'!C117</f>
        <v>85156.282300000006</v>
      </c>
      <c r="H117" s="1">
        <f t="shared" si="2"/>
        <v>1.2098552573574746</v>
      </c>
      <c r="I117" s="1">
        <f t="shared" si="3"/>
        <v>1.1910090857152944</v>
      </c>
      <c r="L117" s="3"/>
      <c r="P117" s="3"/>
      <c r="R117" s="3"/>
      <c r="T117" s="3"/>
      <c r="Y117" s="3"/>
      <c r="Z117" s="3"/>
      <c r="AA117" s="3"/>
      <c r="AB117" s="3"/>
      <c r="AC117" s="3"/>
    </row>
    <row r="118" spans="1:29" ht="15.75" customHeight="1" x14ac:dyDescent="0.25">
      <c r="A118" s="1">
        <v>2022</v>
      </c>
      <c r="B118" s="1">
        <v>9</v>
      </c>
      <c r="C118" s="3">
        <f>'1. Economic Data'!F118</f>
        <v>1596.259843</v>
      </c>
      <c r="D118" s="1">
        <f t="shared" si="0"/>
        <v>1.1659725253498761</v>
      </c>
      <c r="E118" s="1">
        <f>'1. Economic Data'!G118</f>
        <v>806.45535500000005</v>
      </c>
      <c r="F118" s="1">
        <f t="shared" si="1"/>
        <v>1.1607332820668144</v>
      </c>
      <c r="G118" s="3">
        <f>'1. Economic Data'!C118</f>
        <v>85298.718867000003</v>
      </c>
      <c r="H118" s="1">
        <f t="shared" si="2"/>
        <v>1.2118789204950666</v>
      </c>
      <c r="I118" s="1">
        <f t="shared" si="3"/>
        <v>1.1933033658815611</v>
      </c>
      <c r="L118" s="3"/>
      <c r="P118" s="3"/>
      <c r="R118" s="3"/>
      <c r="T118" s="3"/>
      <c r="Y118" s="3"/>
      <c r="Z118" s="3"/>
      <c r="AA118" s="3"/>
      <c r="AB118" s="3"/>
      <c r="AC118" s="3"/>
    </row>
    <row r="119" spans="1:29" ht="15.75" customHeight="1" x14ac:dyDescent="0.25">
      <c r="A119" s="1">
        <v>2022</v>
      </c>
      <c r="B119" s="1">
        <v>10</v>
      </c>
      <c r="C119" s="3">
        <f>'1. Economic Data'!F119</f>
        <v>1599.9339070000001</v>
      </c>
      <c r="D119" s="1">
        <f t="shared" si="0"/>
        <v>1.1686562097757938</v>
      </c>
      <c r="E119" s="1">
        <f>'1. Economic Data'!G119</f>
        <v>809.08745399999998</v>
      </c>
      <c r="F119" s="1">
        <f t="shared" si="1"/>
        <v>1.1645216689775748</v>
      </c>
      <c r="G119" s="3">
        <f>'1. Economic Data'!C119</f>
        <v>85441.155433000007</v>
      </c>
      <c r="H119" s="1">
        <f t="shared" si="2"/>
        <v>1.2139025836184514</v>
      </c>
      <c r="I119" s="1">
        <f t="shared" si="3"/>
        <v>1.1955975320130863</v>
      </c>
      <c r="L119" s="3"/>
      <c r="P119" s="3"/>
      <c r="R119" s="3"/>
      <c r="T119" s="3"/>
      <c r="Y119" s="3"/>
      <c r="Z119" s="3"/>
      <c r="AA119" s="3"/>
      <c r="AB119" s="3"/>
      <c r="AC119" s="3"/>
    </row>
    <row r="120" spans="1:29" ht="15.75" customHeight="1" x14ac:dyDescent="0.25">
      <c r="A120" s="1">
        <v>2022</v>
      </c>
      <c r="B120" s="1">
        <v>11</v>
      </c>
      <c r="C120" s="3">
        <f>'1. Economic Data'!F120</f>
        <v>1603.60797</v>
      </c>
      <c r="D120" s="1">
        <f t="shared" si="0"/>
        <v>1.1713398934712713</v>
      </c>
      <c r="E120" s="1">
        <f>'1. Economic Data'!G120</f>
        <v>811.71955400000002</v>
      </c>
      <c r="F120" s="1">
        <f t="shared" si="1"/>
        <v>1.1683100573276382</v>
      </c>
      <c r="G120" s="3">
        <f>'1. Economic Data'!C120</f>
        <v>85583.592000000004</v>
      </c>
      <c r="H120" s="1">
        <f t="shared" si="2"/>
        <v>1.2159262467560434</v>
      </c>
      <c r="I120" s="1">
        <f t="shared" si="3"/>
        <v>1.1978915842142466</v>
      </c>
      <c r="L120" s="3"/>
      <c r="P120" s="3"/>
      <c r="R120" s="3"/>
      <c r="T120" s="3"/>
      <c r="Y120" s="3"/>
      <c r="Z120" s="3"/>
      <c r="AA120" s="3"/>
      <c r="AB120" s="3"/>
      <c r="AC120" s="3"/>
    </row>
    <row r="121" spans="1:29" ht="15.75" customHeight="1" x14ac:dyDescent="0.25">
      <c r="A121" s="1">
        <v>2022</v>
      </c>
      <c r="B121" s="1">
        <v>12</v>
      </c>
      <c r="C121" s="3">
        <f>'1. Economic Data'!F121</f>
        <v>1607.491927</v>
      </c>
      <c r="D121" s="1">
        <f t="shared" si="0"/>
        <v>1.1741768922039646</v>
      </c>
      <c r="E121" s="1">
        <f>'1. Economic Data'!G121</f>
        <v>812.47597299999995</v>
      </c>
      <c r="F121" s="1">
        <f t="shared" si="1"/>
        <v>1.1693987731543036</v>
      </c>
      <c r="G121" s="3">
        <f>'1. Economic Data'!C121</f>
        <v>85827.184666999994</v>
      </c>
      <c r="H121" s="1">
        <f t="shared" si="2"/>
        <v>1.2193870820680572</v>
      </c>
      <c r="I121" s="1">
        <f t="shared" si="3"/>
        <v>1.2010977837492556</v>
      </c>
      <c r="L121" s="3"/>
      <c r="P121" s="3"/>
      <c r="R121" s="3"/>
      <c r="T121" s="3"/>
      <c r="Y121" s="3"/>
      <c r="Z121" s="3"/>
      <c r="AA121" s="3"/>
      <c r="AB121" s="3"/>
      <c r="AC121" s="3"/>
    </row>
    <row r="122" spans="1:29" ht="15.75" customHeight="1" x14ac:dyDescent="0.25">
      <c r="A122" s="1">
        <v>2023</v>
      </c>
      <c r="B122" s="1">
        <v>1</v>
      </c>
      <c r="C122" s="3">
        <f>'1. Economic Data'!F122</f>
        <v>1611.3758829999999</v>
      </c>
      <c r="D122" s="1">
        <f t="shared" si="0"/>
        <v>1.1770138902062177</v>
      </c>
      <c r="E122" s="1">
        <f>'1. Economic Data'!G122</f>
        <v>813.23239100000001</v>
      </c>
      <c r="F122" s="1">
        <f t="shared" si="1"/>
        <v>1.1704874875416666</v>
      </c>
      <c r="G122" s="3">
        <f>'1. Economic Data'!C122</f>
        <v>86070.777333000005</v>
      </c>
      <c r="H122" s="1">
        <f t="shared" si="2"/>
        <v>1.2228479173658642</v>
      </c>
      <c r="I122" s="1">
        <f t="shared" si="3"/>
        <v>1.2043039316374264</v>
      </c>
      <c r="L122" s="3"/>
      <c r="P122" s="3"/>
      <c r="R122" s="3"/>
      <c r="T122" s="3"/>
      <c r="Y122" s="3"/>
      <c r="Z122" s="3"/>
      <c r="AA122" s="3"/>
      <c r="AB122" s="3"/>
      <c r="AC122" s="3"/>
    </row>
    <row r="123" spans="1:29" ht="15.75" customHeight="1" x14ac:dyDescent="0.25">
      <c r="A123" s="1">
        <v>2023</v>
      </c>
      <c r="B123" s="1">
        <v>2</v>
      </c>
      <c r="C123" s="3">
        <f>'1. Economic Data'!F123</f>
        <v>1615.2598399999999</v>
      </c>
      <c r="D123" s="1">
        <f t="shared" si="0"/>
        <v>1.179850888938911</v>
      </c>
      <c r="E123" s="1">
        <f>'1. Economic Data'!G123</f>
        <v>813.98880999999994</v>
      </c>
      <c r="F123" s="1">
        <f t="shared" si="1"/>
        <v>1.1715762033683321</v>
      </c>
      <c r="G123" s="3">
        <f>'1. Economic Data'!C123</f>
        <v>86314.37</v>
      </c>
      <c r="H123" s="1">
        <f t="shared" si="2"/>
        <v>1.226308752677878</v>
      </c>
      <c r="I123" s="1">
        <f t="shared" si="3"/>
        <v>1.2075100288937464</v>
      </c>
      <c r="L123" s="3"/>
      <c r="P123" s="3"/>
      <c r="R123" s="3"/>
      <c r="T123" s="3"/>
      <c r="Y123" s="3"/>
      <c r="Z123" s="3"/>
      <c r="AA123" s="3"/>
      <c r="AB123" s="3"/>
      <c r="AC123" s="3"/>
    </row>
    <row r="124" spans="1:29" ht="15.75" customHeight="1" x14ac:dyDescent="0.25">
      <c r="A124" s="1">
        <v>2023</v>
      </c>
      <c r="B124" s="1">
        <v>3</v>
      </c>
      <c r="C124" s="3">
        <f>'1. Economic Data'!F124</f>
        <v>1619.4286970000001</v>
      </c>
      <c r="D124" s="1">
        <f t="shared" si="0"/>
        <v>1.1828959901142793</v>
      </c>
      <c r="E124" s="1">
        <f>'1. Economic Data'!G124</f>
        <v>819.23173299999996</v>
      </c>
      <c r="F124" s="1">
        <f t="shared" si="1"/>
        <v>1.1791223560272275</v>
      </c>
      <c r="G124" s="3">
        <f>'1. Economic Data'!C124</f>
        <v>86359.715100000001</v>
      </c>
      <c r="H124" s="1">
        <f t="shared" si="2"/>
        <v>1.2269529917891762</v>
      </c>
      <c r="I124" s="1">
        <f t="shared" si="3"/>
        <v>1.209136630448957</v>
      </c>
      <c r="L124" s="3"/>
      <c r="P124" s="3"/>
      <c r="R124" s="3"/>
      <c r="T124" s="3"/>
      <c r="Y124" s="3"/>
      <c r="Z124" s="3"/>
      <c r="AA124" s="3"/>
      <c r="AB124" s="3"/>
      <c r="AC124" s="3"/>
    </row>
    <row r="125" spans="1:29" ht="15.75" customHeight="1" x14ac:dyDescent="0.25">
      <c r="A125" s="1">
        <v>2023</v>
      </c>
      <c r="B125" s="1">
        <v>4</v>
      </c>
      <c r="C125" s="3">
        <f>'1. Economic Data'!F125</f>
        <v>1623.5975530000001</v>
      </c>
      <c r="D125" s="1">
        <f t="shared" si="0"/>
        <v>1.1859410905592074</v>
      </c>
      <c r="E125" s="1">
        <f>'1. Economic Data'!G125</f>
        <v>824.47465599999998</v>
      </c>
      <c r="F125" s="1">
        <f t="shared" si="1"/>
        <v>1.1866685086861228</v>
      </c>
      <c r="G125" s="3">
        <f>'1. Economic Data'!C125</f>
        <v>86405.060200000007</v>
      </c>
      <c r="H125" s="1">
        <f t="shared" si="2"/>
        <v>1.2275972309004743</v>
      </c>
      <c r="I125" s="1">
        <f t="shared" si="3"/>
        <v>1.2107620131140684</v>
      </c>
      <c r="L125" s="3"/>
      <c r="P125" s="3"/>
      <c r="R125" s="3"/>
      <c r="T125" s="3"/>
      <c r="Y125" s="3"/>
      <c r="Z125" s="3"/>
      <c r="AA125" s="3"/>
      <c r="AB125" s="3"/>
      <c r="AC125" s="3"/>
    </row>
    <row r="126" spans="1:29" ht="15.75" customHeight="1" x14ac:dyDescent="0.25">
      <c r="A126" s="1">
        <v>2023</v>
      </c>
      <c r="B126" s="1">
        <v>5</v>
      </c>
      <c r="C126" s="3">
        <f>'1. Economic Data'!F126</f>
        <v>1627.76641</v>
      </c>
      <c r="D126" s="1">
        <f t="shared" si="0"/>
        <v>1.1889861917345756</v>
      </c>
      <c r="E126" s="1">
        <f>'1. Economic Data'!G126</f>
        <v>829.717579</v>
      </c>
      <c r="F126" s="1">
        <f t="shared" si="1"/>
        <v>1.194214661345018</v>
      </c>
      <c r="G126" s="3">
        <f>'1. Economic Data'!C126</f>
        <v>86450.405299999999</v>
      </c>
      <c r="H126" s="1">
        <f t="shared" si="2"/>
        <v>1.2282414700117723</v>
      </c>
      <c r="I126" s="1">
        <f t="shared" si="3"/>
        <v>1.2123861833800351</v>
      </c>
      <c r="L126" s="3"/>
      <c r="P126" s="3"/>
      <c r="R126" s="3"/>
      <c r="T126" s="3"/>
      <c r="Y126" s="3"/>
      <c r="Z126" s="3"/>
      <c r="AA126" s="3"/>
      <c r="AB126" s="3"/>
      <c r="AC126" s="3"/>
    </row>
    <row r="127" spans="1:29" ht="15.75" customHeight="1" x14ac:dyDescent="0.25">
      <c r="A127" s="1">
        <v>2023</v>
      </c>
      <c r="B127" s="1">
        <v>6</v>
      </c>
      <c r="C127" s="3">
        <f>'1. Economic Data'!F127</f>
        <v>1631.643763</v>
      </c>
      <c r="D127" s="1">
        <f t="shared" si="0"/>
        <v>1.1918183666394999</v>
      </c>
      <c r="E127" s="1">
        <f>'1. Economic Data'!G127</f>
        <v>833.29078100000004</v>
      </c>
      <c r="F127" s="1">
        <f t="shared" si="1"/>
        <v>1.199357580242181</v>
      </c>
      <c r="G127" s="3">
        <f>'1. Economic Data'!C127</f>
        <v>86253.035667000004</v>
      </c>
      <c r="H127" s="1">
        <f t="shared" si="2"/>
        <v>1.2254373470313147</v>
      </c>
      <c r="I127" s="1">
        <f t="shared" si="3"/>
        <v>1.2118774285581939</v>
      </c>
      <c r="L127" s="3"/>
      <c r="P127" s="3"/>
      <c r="R127" s="3"/>
      <c r="T127" s="3"/>
      <c r="Y127" s="3"/>
      <c r="Z127" s="3"/>
      <c r="AA127" s="3"/>
      <c r="AB127" s="3"/>
      <c r="AC127" s="3"/>
    </row>
    <row r="128" spans="1:29" ht="15.75" customHeight="1" x14ac:dyDescent="0.25">
      <c r="A128" s="1">
        <v>2023</v>
      </c>
      <c r="B128" s="1">
        <v>7</v>
      </c>
      <c r="C128" s="3">
        <f>'1. Economic Data'!F128</f>
        <v>1635.521117</v>
      </c>
      <c r="D128" s="1">
        <f t="shared" si="0"/>
        <v>1.1946505422748643</v>
      </c>
      <c r="E128" s="1">
        <f>'1. Economic Data'!G128</f>
        <v>836.86398299999996</v>
      </c>
      <c r="F128" s="1">
        <f t="shared" si="1"/>
        <v>1.2045004991393438</v>
      </c>
      <c r="G128" s="3">
        <f>'1. Economic Data'!C128</f>
        <v>86055.666033000001</v>
      </c>
      <c r="H128" s="1">
        <f t="shared" si="2"/>
        <v>1.2226332240366498</v>
      </c>
      <c r="I128" s="1">
        <f t="shared" si="3"/>
        <v>1.2113623455156488</v>
      </c>
      <c r="L128" s="3"/>
      <c r="P128" s="3"/>
      <c r="R128" s="3"/>
      <c r="T128" s="3"/>
      <c r="Y128" s="3"/>
      <c r="Z128" s="3"/>
      <c r="AA128" s="3"/>
      <c r="AB128" s="3"/>
      <c r="AC128" s="3"/>
    </row>
    <row r="129" spans="1:29" ht="15.75" customHeight="1" x14ac:dyDescent="0.25">
      <c r="A129" s="1">
        <v>2023</v>
      </c>
      <c r="B129" s="1">
        <v>8</v>
      </c>
      <c r="C129" s="3">
        <f>'1. Economic Data'!F129</f>
        <v>1639.3984700000001</v>
      </c>
      <c r="D129" s="1">
        <f t="shared" si="0"/>
        <v>1.1974827171797888</v>
      </c>
      <c r="E129" s="1">
        <f>'1. Economic Data'!G129</f>
        <v>840.437185</v>
      </c>
      <c r="F129" s="1">
        <f t="shared" si="1"/>
        <v>1.2096434180365068</v>
      </c>
      <c r="G129" s="3">
        <f>'1. Economic Data'!C129</f>
        <v>85858.296400000007</v>
      </c>
      <c r="H129" s="1">
        <f t="shared" si="2"/>
        <v>1.2198291010561921</v>
      </c>
      <c r="I129" s="1">
        <f t="shared" si="3"/>
        <v>1.2108409374112283</v>
      </c>
      <c r="L129" s="3"/>
      <c r="P129" s="3"/>
      <c r="R129" s="3"/>
      <c r="T129" s="3"/>
      <c r="Y129" s="3"/>
      <c r="Z129" s="3"/>
      <c r="AA129" s="3"/>
      <c r="AB129" s="3"/>
      <c r="AC129" s="3"/>
    </row>
    <row r="130" spans="1:29" ht="15.75" customHeight="1" x14ac:dyDescent="0.25">
      <c r="A130" s="1">
        <v>2023</v>
      </c>
      <c r="B130" s="1">
        <v>9</v>
      </c>
      <c r="C130" s="3">
        <f>'1. Economic Data'!F130</f>
        <v>1643.271673</v>
      </c>
      <c r="D130" s="1">
        <f t="shared" si="0"/>
        <v>1.2003118607574503</v>
      </c>
      <c r="E130" s="1">
        <f>'1. Economic Data'!G130</f>
        <v>843.94359799999995</v>
      </c>
      <c r="F130" s="1">
        <f t="shared" si="1"/>
        <v>1.2146902073529118</v>
      </c>
      <c r="G130" s="3">
        <f>'1. Economic Data'!C130</f>
        <v>85795.716199999995</v>
      </c>
      <c r="H130" s="1">
        <f t="shared" si="2"/>
        <v>1.2189399947926076</v>
      </c>
      <c r="I130" s="1">
        <f t="shared" si="3"/>
        <v>1.2114542983925101</v>
      </c>
      <c r="L130" s="3"/>
      <c r="P130" s="3"/>
      <c r="R130" s="3"/>
      <c r="T130" s="3"/>
      <c r="Y130" s="3"/>
      <c r="Z130" s="3"/>
      <c r="AA130" s="3"/>
      <c r="AB130" s="3"/>
      <c r="AC130" s="3"/>
    </row>
    <row r="131" spans="1:29" ht="15.75" customHeight="1" x14ac:dyDescent="0.25">
      <c r="A131" s="1">
        <v>2023</v>
      </c>
      <c r="B131" s="1">
        <v>10</v>
      </c>
      <c r="C131" s="3">
        <f>'1. Economic Data'!F131</f>
        <v>1647.144877</v>
      </c>
      <c r="D131" s="1">
        <f t="shared" si="0"/>
        <v>1.2031410050655522</v>
      </c>
      <c r="E131" s="1">
        <f>'1. Economic Data'!G131</f>
        <v>847.45001200000002</v>
      </c>
      <c r="F131" s="1">
        <f t="shared" si="1"/>
        <v>1.2197369981086197</v>
      </c>
      <c r="G131" s="3">
        <f>'1. Economic Data'!C131</f>
        <v>85733.135999999999</v>
      </c>
      <c r="H131" s="1">
        <f t="shared" si="2"/>
        <v>1.2180508885290235</v>
      </c>
      <c r="I131" s="1">
        <f t="shared" si="3"/>
        <v>1.2120648899985802</v>
      </c>
      <c r="L131" s="3"/>
      <c r="P131" s="3"/>
      <c r="R131" s="3"/>
      <c r="T131" s="3"/>
      <c r="Y131" s="3"/>
      <c r="Z131" s="3"/>
      <c r="AA131" s="3"/>
      <c r="AB131" s="3"/>
      <c r="AC131" s="3"/>
    </row>
    <row r="132" spans="1:29" ht="15.75" customHeight="1" x14ac:dyDescent="0.25">
      <c r="A132" s="1">
        <v>2023</v>
      </c>
      <c r="B132" s="1">
        <v>11</v>
      </c>
      <c r="C132" s="3">
        <f>'1. Economic Data'!F132</f>
        <v>1651.0180800000001</v>
      </c>
      <c r="D132" s="1">
        <f t="shared" si="0"/>
        <v>1.2059701486432142</v>
      </c>
      <c r="E132" s="1">
        <f>'1. Economic Data'!G132</f>
        <v>850.95642499999997</v>
      </c>
      <c r="F132" s="1">
        <f t="shared" si="1"/>
        <v>1.2247837874250247</v>
      </c>
      <c r="G132" s="3">
        <f>'1. Economic Data'!C132</f>
        <v>85670.555800000002</v>
      </c>
      <c r="H132" s="1">
        <f t="shared" si="2"/>
        <v>1.2171617822654393</v>
      </c>
      <c r="I132" s="1">
        <f t="shared" si="3"/>
        <v>1.2126727192331785</v>
      </c>
      <c r="L132" s="3"/>
      <c r="P132" s="3"/>
      <c r="R132" s="3"/>
      <c r="T132" s="3"/>
      <c r="Y132" s="3"/>
      <c r="Z132" s="3"/>
      <c r="AA132" s="3"/>
      <c r="AB132" s="3"/>
      <c r="AC132" s="3"/>
    </row>
    <row r="133" spans="1:29" ht="15.75" customHeight="1" x14ac:dyDescent="0.25">
      <c r="A133" s="1">
        <v>2023</v>
      </c>
      <c r="B133" s="1">
        <v>12</v>
      </c>
      <c r="C133" s="3">
        <f>'1. Economic Data'!F133</f>
        <v>1653.906387</v>
      </c>
      <c r="D133" s="1">
        <f t="shared" si="0"/>
        <v>1.2080798844870015</v>
      </c>
      <c r="E133" s="1">
        <f>'1. Economic Data'!G133</f>
        <v>850.13761699999998</v>
      </c>
      <c r="F133" s="1">
        <f t="shared" si="1"/>
        <v>1.2236052749490025</v>
      </c>
      <c r="G133" s="3">
        <f>'1. Economic Data'!C133</f>
        <v>85694.277199999997</v>
      </c>
      <c r="H133" s="1">
        <f t="shared" si="2"/>
        <v>1.217498803325151</v>
      </c>
      <c r="I133" s="1">
        <f t="shared" si="3"/>
        <v>1.213722455435261</v>
      </c>
      <c r="L133" s="3"/>
      <c r="P133" s="3"/>
      <c r="R133" s="3"/>
      <c r="T133" s="3"/>
      <c r="Y133" s="3"/>
      <c r="Z133" s="3"/>
      <c r="AA133" s="3"/>
      <c r="AB133" s="3"/>
      <c r="AC133" s="3"/>
    </row>
    <row r="134" spans="1:29" ht="15.75" customHeight="1" x14ac:dyDescent="0.25">
      <c r="A134" s="1">
        <v>2024</v>
      </c>
      <c r="B134" s="1">
        <v>1</v>
      </c>
      <c r="C134" s="3">
        <f>'1. Economic Data'!F134</f>
        <v>1656.7946930000001</v>
      </c>
      <c r="D134" s="1">
        <f t="shared" si="0"/>
        <v>1.2101896196003488</v>
      </c>
      <c r="E134" s="1">
        <f>'1. Economic Data'!G134</f>
        <v>849.31880799999999</v>
      </c>
      <c r="F134" s="1">
        <f t="shared" si="1"/>
        <v>1.2224267610336774</v>
      </c>
      <c r="G134" s="3">
        <f>'1. Economic Data'!C134</f>
        <v>85717.998600000006</v>
      </c>
      <c r="H134" s="1">
        <f t="shared" si="2"/>
        <v>1.2178358243848633</v>
      </c>
      <c r="I134" s="1">
        <f t="shared" si="3"/>
        <v>1.2147715622810118</v>
      </c>
      <c r="L134" s="3"/>
      <c r="P134" s="3"/>
      <c r="R134" s="3"/>
      <c r="T134" s="3"/>
      <c r="Y134" s="3"/>
      <c r="Z134" s="3"/>
      <c r="AA134" s="3"/>
      <c r="AB134" s="3"/>
      <c r="AC134" s="3"/>
    </row>
    <row r="135" spans="1:29" ht="15.75" customHeight="1" x14ac:dyDescent="0.25">
      <c r="A135" s="1">
        <v>2024</v>
      </c>
      <c r="B135" s="1">
        <v>2</v>
      </c>
      <c r="C135" s="3">
        <f>'1. Economic Data'!F135</f>
        <v>1659.683</v>
      </c>
      <c r="D135" s="1">
        <f t="shared" si="0"/>
        <v>1.2122993554441364</v>
      </c>
      <c r="E135" s="1">
        <f>'1. Economic Data'!G135</f>
        <v>848.5</v>
      </c>
      <c r="F135" s="1">
        <f t="shared" si="1"/>
        <v>1.221248248557655</v>
      </c>
      <c r="G135" s="3">
        <f>'1. Economic Data'!C135</f>
        <v>85741.72</v>
      </c>
      <c r="H135" s="1">
        <f t="shared" si="2"/>
        <v>1.2181728454445753</v>
      </c>
      <c r="I135" s="1">
        <f t="shared" si="3"/>
        <v>1.2158200423540069</v>
      </c>
      <c r="L135" s="3"/>
      <c r="P135" s="3"/>
      <c r="R135" s="3"/>
      <c r="T135" s="3"/>
      <c r="Y135" s="3"/>
      <c r="Z135" s="3"/>
      <c r="AA135" s="3"/>
      <c r="AB135" s="3"/>
      <c r="AC135" s="3"/>
    </row>
    <row r="136" spans="1:29" ht="15.75" customHeight="1" x14ac:dyDescent="0.25">
      <c r="A136" s="1">
        <v>2024</v>
      </c>
      <c r="B136" s="1">
        <v>3</v>
      </c>
      <c r="C136" s="3">
        <f>'1. Economic Data'!F136</f>
        <v>1662.2993329999999</v>
      </c>
      <c r="D136" s="1">
        <f t="shared" si="0"/>
        <v>1.2142104305166213</v>
      </c>
      <c r="E136" s="1">
        <f>'1. Economic Data'!G136</f>
        <v>843.43333299999995</v>
      </c>
      <c r="F136" s="1">
        <f t="shared" si="1"/>
        <v>1.2139557816162585</v>
      </c>
      <c r="G136" s="3">
        <f>'1. Economic Data'!C136</f>
        <v>85840.856667</v>
      </c>
      <c r="H136" s="1">
        <f t="shared" si="2"/>
        <v>1.2195813265868625</v>
      </c>
      <c r="I136" s="1">
        <f t="shared" si="3"/>
        <v>1.2174301231359885</v>
      </c>
      <c r="L136" s="3"/>
      <c r="P136" s="3"/>
      <c r="R136" s="3"/>
      <c r="T136" s="3"/>
      <c r="Y136" s="3"/>
      <c r="Z136" s="3"/>
      <c r="AA136" s="3"/>
      <c r="AB136" s="3"/>
      <c r="AC136" s="3"/>
    </row>
    <row r="137" spans="1:29" ht="15.75" customHeight="1" x14ac:dyDescent="0.25">
      <c r="A137" s="1">
        <v>2024</v>
      </c>
      <c r="B137" s="1">
        <v>4</v>
      </c>
      <c r="C137" s="3">
        <f>'1. Economic Data'!F137</f>
        <v>1664.915667</v>
      </c>
      <c r="D137" s="1">
        <f t="shared" si="0"/>
        <v>1.2161215063195467</v>
      </c>
      <c r="E137" s="1">
        <f>'1. Economic Data'!G137</f>
        <v>838.36666700000001</v>
      </c>
      <c r="F137" s="1">
        <f t="shared" si="1"/>
        <v>1.2066633161141649</v>
      </c>
      <c r="G137" s="3">
        <f>'1. Economic Data'!C137</f>
        <v>85939.993333000006</v>
      </c>
      <c r="H137" s="1">
        <f t="shared" si="2"/>
        <v>1.2209898077149424</v>
      </c>
      <c r="I137" s="1">
        <f t="shared" si="3"/>
        <v>1.2190401528976784</v>
      </c>
      <c r="L137" s="3"/>
      <c r="P137" s="3"/>
      <c r="R137" s="3"/>
      <c r="T137" s="3"/>
      <c r="Y137" s="3"/>
      <c r="Z137" s="3"/>
      <c r="AA137" s="3"/>
      <c r="AB137" s="3"/>
      <c r="AC137" s="3"/>
    </row>
    <row r="138" spans="1:29" ht="15.75" customHeight="1" x14ac:dyDescent="0.25">
      <c r="A138" s="1">
        <v>2024</v>
      </c>
      <c r="B138" s="1">
        <v>5</v>
      </c>
      <c r="C138" s="3">
        <f>'1. Economic Data'!F138</f>
        <v>1667.5319999999999</v>
      </c>
      <c r="D138" s="1">
        <f t="shared" si="0"/>
        <v>1.2180325813920316</v>
      </c>
      <c r="E138" s="1">
        <f>'1. Economic Data'!G138</f>
        <v>833.3</v>
      </c>
      <c r="F138" s="1">
        <f t="shared" si="1"/>
        <v>1.1993708491727684</v>
      </c>
      <c r="G138" s="3">
        <f>'1. Economic Data'!C138</f>
        <v>86039.13</v>
      </c>
      <c r="H138" s="1">
        <f t="shared" si="2"/>
        <v>1.2223982888572298</v>
      </c>
      <c r="I138" s="1">
        <f t="shared" si="3"/>
        <v>1.2206501312818332</v>
      </c>
      <c r="L138" s="3"/>
      <c r="P138" s="3"/>
      <c r="R138" s="3"/>
      <c r="T138" s="3"/>
      <c r="Y138" s="3"/>
      <c r="Z138" s="3"/>
      <c r="AA138" s="3"/>
      <c r="AB138" s="3"/>
      <c r="AC138" s="3"/>
    </row>
    <row r="139" spans="1:29" ht="15.75" customHeight="1" x14ac:dyDescent="0.25">
      <c r="A139" s="1">
        <v>2024</v>
      </c>
      <c r="B139" s="1">
        <v>6</v>
      </c>
      <c r="C139" s="3">
        <f>'1. Economic Data'!F139</f>
        <v>1669.912</v>
      </c>
      <c r="D139" s="1">
        <f t="shared" si="0"/>
        <v>1.2197710293160975</v>
      </c>
      <c r="E139" s="1">
        <f>'1. Economic Data'!G139</f>
        <v>835.53660000000002</v>
      </c>
      <c r="F139" s="1">
        <f t="shared" si="1"/>
        <v>1.2025899933480473</v>
      </c>
      <c r="G139" s="3">
        <f>'1. Economic Data'!C139</f>
        <v>86218.08</v>
      </c>
      <c r="H139" s="1">
        <f t="shared" si="2"/>
        <v>1.2249407154692957</v>
      </c>
      <c r="I139" s="1">
        <f t="shared" si="3"/>
        <v>1.2228702169486745</v>
      </c>
      <c r="L139" s="3"/>
      <c r="P139" s="3"/>
      <c r="R139" s="3"/>
      <c r="T139" s="3"/>
      <c r="Y139" s="3"/>
      <c r="Z139" s="3"/>
      <c r="AA139" s="3"/>
      <c r="AB139" s="3"/>
      <c r="AC139" s="3"/>
    </row>
    <row r="140" spans="1:29" ht="15.75" customHeight="1" x14ac:dyDescent="0.25">
      <c r="A140" s="1">
        <v>2024</v>
      </c>
      <c r="B140" s="1">
        <v>7</v>
      </c>
      <c r="C140" s="3">
        <f>'1. Economic Data'!F140</f>
        <v>1672.2919999999999</v>
      </c>
      <c r="D140" s="1">
        <f t="shared" si="0"/>
        <v>1.2215094772401629</v>
      </c>
      <c r="E140" s="1">
        <f>'1. Economic Data'!G140</f>
        <v>837.77319999999997</v>
      </c>
      <c r="F140" s="1">
        <f t="shared" si="1"/>
        <v>1.205809137523326</v>
      </c>
      <c r="G140" s="3">
        <f>'1. Economic Data'!C140</f>
        <v>86397.03</v>
      </c>
      <c r="H140" s="1">
        <f t="shared" si="2"/>
        <v>1.2274831420813617</v>
      </c>
      <c r="I140" s="1">
        <f t="shared" si="3"/>
        <v>1.2250901784917121</v>
      </c>
      <c r="L140" s="3"/>
      <c r="P140" s="3"/>
      <c r="R140" s="3"/>
      <c r="T140" s="3"/>
      <c r="Y140" s="3"/>
      <c r="Z140" s="3"/>
      <c r="AA140" s="3"/>
      <c r="AB140" s="3"/>
      <c r="AC140" s="3"/>
    </row>
    <row r="141" spans="1:29" ht="15.75" customHeight="1" x14ac:dyDescent="0.25">
      <c r="A141" s="1">
        <v>2024</v>
      </c>
      <c r="B141" s="1">
        <v>8</v>
      </c>
      <c r="C141" s="3">
        <f>'1. Economic Data'!F141</f>
        <v>1674.672</v>
      </c>
      <c r="D141" s="1">
        <f t="shared" si="0"/>
        <v>1.2232479251642288</v>
      </c>
      <c r="E141" s="1">
        <f>'1. Economic Data'!G141</f>
        <v>840.00980000000004</v>
      </c>
      <c r="F141" s="1">
        <f t="shared" si="1"/>
        <v>1.2090282816986049</v>
      </c>
      <c r="G141" s="3">
        <f>'1. Economic Data'!C141</f>
        <v>86575.98</v>
      </c>
      <c r="H141" s="1">
        <f t="shared" si="2"/>
        <v>1.2300255686934274</v>
      </c>
      <c r="I141" s="1">
        <f t="shared" si="3"/>
        <v>1.227310016552432</v>
      </c>
      <c r="L141" s="3"/>
      <c r="P141" s="3"/>
      <c r="R141" s="3"/>
      <c r="T141" s="3"/>
      <c r="Y141" s="3"/>
      <c r="Z141" s="3"/>
      <c r="AA141" s="3"/>
      <c r="AB141" s="3"/>
      <c r="AC141" s="3"/>
    </row>
    <row r="142" spans="1:29" ht="15.75" customHeight="1" x14ac:dyDescent="0.25">
      <c r="A142" s="1">
        <v>2024</v>
      </c>
      <c r="B142" s="1">
        <v>9</v>
      </c>
      <c r="C142" s="3">
        <f>'1. Economic Data'!F142</f>
        <v>1676.8516669999999</v>
      </c>
      <c r="D142" s="1">
        <f t="shared" si="0"/>
        <v>1.2248400417908272</v>
      </c>
      <c r="E142" s="1">
        <f>'1. Economic Data'!G142</f>
        <v>842.88593300000002</v>
      </c>
      <c r="F142" s="1">
        <f t="shared" si="1"/>
        <v>1.2131679073778845</v>
      </c>
      <c r="G142" s="3">
        <f>'1. Economic Data'!C142</f>
        <v>86764.333333000002</v>
      </c>
      <c r="H142" s="1">
        <f t="shared" si="2"/>
        <v>1.2327015928694014</v>
      </c>
      <c r="I142" s="1">
        <f t="shared" si="3"/>
        <v>1.2295509354463399</v>
      </c>
      <c r="L142" s="3"/>
      <c r="P142" s="3"/>
      <c r="R142" s="3"/>
      <c r="T142" s="3"/>
      <c r="Y142" s="3"/>
      <c r="Z142" s="3"/>
      <c r="AA142" s="3"/>
      <c r="AB142" s="3"/>
      <c r="AC142" s="3"/>
    </row>
    <row r="143" spans="1:29" ht="15.75" customHeight="1" x14ac:dyDescent="0.25">
      <c r="A143" s="1">
        <v>2024</v>
      </c>
      <c r="B143" s="1">
        <v>10</v>
      </c>
      <c r="C143" s="3">
        <f>'1. Economic Data'!F143</f>
        <v>1679.0313329999999</v>
      </c>
      <c r="D143" s="1">
        <f t="shared" si="0"/>
        <v>1.2264321576869852</v>
      </c>
      <c r="E143" s="1">
        <f>'1. Economic Data'!G143</f>
        <v>845.762067</v>
      </c>
      <c r="F143" s="1">
        <f t="shared" si="1"/>
        <v>1.2173075344964668</v>
      </c>
      <c r="G143" s="3">
        <f>'1. Economic Data'!C143</f>
        <v>86952.686667000002</v>
      </c>
      <c r="H143" s="1">
        <f t="shared" si="2"/>
        <v>1.2353776170595827</v>
      </c>
      <c r="I143" s="1">
        <f t="shared" si="3"/>
        <v>1.2317916301832488</v>
      </c>
      <c r="L143" s="3"/>
      <c r="P143" s="3"/>
      <c r="R143" s="3"/>
      <c r="T143" s="3"/>
      <c r="Y143" s="3"/>
      <c r="Z143" s="3"/>
      <c r="AA143" s="3"/>
      <c r="AB143" s="3"/>
      <c r="AC143" s="3"/>
    </row>
    <row r="144" spans="1:29" ht="15.75" customHeight="1" x14ac:dyDescent="0.25">
      <c r="A144" s="1">
        <v>2024</v>
      </c>
      <c r="B144" s="1">
        <v>11</v>
      </c>
      <c r="C144" s="3">
        <f>'1. Economic Data'!F144</f>
        <v>1681.211</v>
      </c>
      <c r="D144" s="1">
        <f t="shared" si="0"/>
        <v>1.2280242743135839</v>
      </c>
      <c r="E144" s="1">
        <f>'1. Economic Data'!G144</f>
        <v>848.63819999999998</v>
      </c>
      <c r="F144" s="1">
        <f t="shared" si="1"/>
        <v>1.2214471601757466</v>
      </c>
      <c r="G144" s="3">
        <f>'1. Economic Data'!C144</f>
        <v>87141.04</v>
      </c>
      <c r="H144" s="1">
        <f t="shared" si="2"/>
        <v>1.2380536412355565</v>
      </c>
      <c r="I144" s="1">
        <f t="shared" si="3"/>
        <v>1.2340321024749448</v>
      </c>
      <c r="L144" s="3"/>
      <c r="P144" s="3"/>
      <c r="R144" s="3"/>
      <c r="T144" s="3"/>
      <c r="Y144" s="3"/>
      <c r="Z144" s="3"/>
      <c r="AA144" s="3"/>
      <c r="AB144" s="3"/>
      <c r="AC144" s="3"/>
    </row>
    <row r="145" spans="1:29" ht="15.75" customHeight="1" x14ac:dyDescent="0.25">
      <c r="A145" s="1">
        <v>2024</v>
      </c>
      <c r="B145" s="1">
        <v>12</v>
      </c>
      <c r="C145" s="3">
        <f>'1. Economic Data'!F145</f>
        <v>1683.315333</v>
      </c>
      <c r="D145" s="1">
        <f t="shared" si="0"/>
        <v>1.2295613639503036</v>
      </c>
      <c r="E145" s="1">
        <f>'1. Economic Data'!G145</f>
        <v>850.09043299999996</v>
      </c>
      <c r="F145" s="1">
        <f t="shared" si="1"/>
        <v>1.2235373628955435</v>
      </c>
      <c r="G145" s="3">
        <f>'1. Economic Data'!C145</f>
        <v>87356.283332999999</v>
      </c>
      <c r="H145" s="1">
        <f t="shared" si="2"/>
        <v>1.241111704258127</v>
      </c>
      <c r="I145" s="1">
        <f t="shared" si="3"/>
        <v>1.2364786046055238</v>
      </c>
      <c r="L145" s="3"/>
      <c r="P145" s="3"/>
      <c r="R145" s="3"/>
      <c r="T145" s="3"/>
      <c r="Y145" s="3"/>
      <c r="Z145" s="3"/>
      <c r="AA145" s="3"/>
      <c r="AB145" s="3"/>
      <c r="AC145" s="3"/>
    </row>
    <row r="146" spans="1:29" ht="15.75" customHeight="1" x14ac:dyDescent="0.25">
      <c r="A146" s="1">
        <v>2025</v>
      </c>
      <c r="B146" s="1">
        <v>1</v>
      </c>
      <c r="C146" s="3">
        <f>'1. Economic Data'!F146</f>
        <v>1685.4196669999999</v>
      </c>
      <c r="D146" s="1">
        <f t="shared" si="0"/>
        <v>1.2310984543174635</v>
      </c>
      <c r="E146" s="1">
        <f>'1. Economic Data'!G146</f>
        <v>851.54266700000005</v>
      </c>
      <c r="F146" s="1">
        <f t="shared" si="1"/>
        <v>1.225627567054643</v>
      </c>
      <c r="G146" s="3">
        <f>'1. Economic Data'!C146</f>
        <v>87571.526666999998</v>
      </c>
      <c r="H146" s="1">
        <f t="shared" si="2"/>
        <v>1.2441697672949048</v>
      </c>
      <c r="I146" s="1">
        <f t="shared" si="3"/>
        <v>1.238924669782856</v>
      </c>
      <c r="L146" s="3"/>
      <c r="P146" s="3"/>
      <c r="R146" s="3"/>
      <c r="T146" s="3"/>
      <c r="Y146" s="3"/>
      <c r="Z146" s="3"/>
      <c r="AA146" s="3"/>
      <c r="AB146" s="3"/>
      <c r="AC146" s="3"/>
    </row>
    <row r="147" spans="1:29" ht="15.75" customHeight="1" x14ac:dyDescent="0.25">
      <c r="A147" s="1">
        <v>2025</v>
      </c>
      <c r="B147" s="1">
        <v>2</v>
      </c>
      <c r="C147" s="3">
        <f>'1. Economic Data'!F147</f>
        <v>1687.5239999999999</v>
      </c>
      <c r="D147" s="1">
        <f t="shared" si="0"/>
        <v>1.2326355439541832</v>
      </c>
      <c r="E147" s="1">
        <f>'1. Economic Data'!G147</f>
        <v>852.99490000000003</v>
      </c>
      <c r="F147" s="1">
        <f t="shared" si="1"/>
        <v>1.2277177697744399</v>
      </c>
      <c r="G147" s="3">
        <f>'1. Economic Data'!C147</f>
        <v>87786.77</v>
      </c>
      <c r="H147" s="1">
        <f t="shared" si="2"/>
        <v>1.2472278303174753</v>
      </c>
      <c r="I147" s="1">
        <f t="shared" si="3"/>
        <v>1.241370299776172</v>
      </c>
      <c r="L147" s="3"/>
      <c r="P147" s="3"/>
      <c r="R147" s="3"/>
      <c r="T147" s="3"/>
      <c r="Y147" s="3"/>
      <c r="Z147" s="3"/>
      <c r="AA147" s="3"/>
      <c r="AB147" s="3"/>
      <c r="AC147" s="3"/>
    </row>
    <row r="148" spans="1:29" ht="15.75" customHeight="1" x14ac:dyDescent="0.25">
      <c r="A148" s="1">
        <v>2025</v>
      </c>
      <c r="B148" s="1">
        <v>3</v>
      </c>
      <c r="C148" s="3">
        <f>'1. Economic Data'!F148</f>
        <v>1689.4649999999999</v>
      </c>
      <c r="D148" s="1">
        <f t="shared" si="0"/>
        <v>1.2340533285846922</v>
      </c>
      <c r="E148" s="1">
        <f>'1. Economic Data'!G148</f>
        <v>854.60350000000005</v>
      </c>
      <c r="F148" s="1">
        <f t="shared" si="1"/>
        <v>1.230033031922501</v>
      </c>
      <c r="G148" s="3">
        <f>'1. Economic Data'!C148</f>
        <v>87967.753333000001</v>
      </c>
      <c r="H148" s="1">
        <f t="shared" si="2"/>
        <v>1.2497991454454975</v>
      </c>
      <c r="I148" s="1">
        <f t="shared" si="3"/>
        <v>1.2434768522483186</v>
      </c>
      <c r="L148" s="3"/>
      <c r="P148" s="3"/>
      <c r="R148" s="3"/>
      <c r="T148" s="3"/>
      <c r="Y148" s="3"/>
      <c r="Z148" s="3"/>
      <c r="AA148" s="3"/>
      <c r="AB148" s="3"/>
      <c r="AC148" s="3"/>
    </row>
    <row r="149" spans="1:29" ht="15.75" customHeight="1" x14ac:dyDescent="0.25">
      <c r="A149" s="1">
        <v>2025</v>
      </c>
      <c r="B149" s="1">
        <v>4</v>
      </c>
      <c r="C149" s="3">
        <f>'1. Economic Data'!F149</f>
        <v>1691.4059999999999</v>
      </c>
      <c r="D149" s="1">
        <f t="shared" si="0"/>
        <v>1.2354711132152012</v>
      </c>
      <c r="E149" s="1">
        <f>'1. Economic Data'!G149</f>
        <v>856.21209999999996</v>
      </c>
      <c r="F149" s="1">
        <f t="shared" si="1"/>
        <v>1.2323482940705619</v>
      </c>
      <c r="G149" s="3">
        <f>'1. Economic Data'!C149</f>
        <v>88148.736667000005</v>
      </c>
      <c r="H149" s="1">
        <f t="shared" si="2"/>
        <v>1.2523704605877273</v>
      </c>
      <c r="I149" s="1">
        <f t="shared" si="3"/>
        <v>1.245583158409745</v>
      </c>
      <c r="L149" s="3"/>
      <c r="P149" s="3"/>
      <c r="R149" s="3"/>
      <c r="T149" s="3"/>
      <c r="Y149" s="3"/>
      <c r="Z149" s="3"/>
      <c r="AA149" s="3"/>
      <c r="AB149" s="3"/>
      <c r="AC149" s="3"/>
    </row>
    <row r="150" spans="1:29" ht="15.75" customHeight="1" x14ac:dyDescent="0.25">
      <c r="A150" s="1">
        <v>2025</v>
      </c>
      <c r="B150" s="1">
        <v>5</v>
      </c>
      <c r="C150" s="3">
        <f>'1. Economic Data'!F150</f>
        <v>1693.347</v>
      </c>
      <c r="D150" s="1">
        <f t="shared" si="0"/>
        <v>1.2368888978457102</v>
      </c>
      <c r="E150" s="1">
        <f>'1. Economic Data'!G150</f>
        <v>857.82069999999999</v>
      </c>
      <c r="F150" s="1">
        <f t="shared" si="1"/>
        <v>1.234663556218623</v>
      </c>
      <c r="G150" s="3">
        <f>'1. Economic Data'!C150</f>
        <v>88329.72</v>
      </c>
      <c r="H150" s="1">
        <f t="shared" si="2"/>
        <v>1.2549417757157495</v>
      </c>
      <c r="I150" s="1">
        <f t="shared" si="3"/>
        <v>1.2476892194020415</v>
      </c>
      <c r="L150" s="3"/>
      <c r="P150" s="3"/>
      <c r="R150" s="3"/>
      <c r="T150" s="3"/>
      <c r="Y150" s="3"/>
      <c r="Z150" s="3"/>
      <c r="AA150" s="3"/>
      <c r="AB150" s="3"/>
      <c r="AC150" s="3"/>
    </row>
    <row r="151" spans="1:29" ht="15.75" customHeight="1" x14ac:dyDescent="0.25">
      <c r="A151" s="1">
        <v>2025</v>
      </c>
      <c r="B151" s="1">
        <v>6</v>
      </c>
      <c r="C151" s="3">
        <f>'1. Economic Data'!F151</f>
        <v>1695.126</v>
      </c>
      <c r="D151" s="1">
        <f t="shared" si="0"/>
        <v>1.238188351146934</v>
      </c>
      <c r="E151" s="1">
        <f>'1. Economic Data'!G151</f>
        <v>859.16666699999996</v>
      </c>
      <c r="F151" s="1">
        <f t="shared" si="1"/>
        <v>1.2366008100092729</v>
      </c>
      <c r="G151" s="3">
        <f>'1. Economic Data'!C151</f>
        <v>88510.563332999998</v>
      </c>
      <c r="H151" s="1">
        <f t="shared" si="2"/>
        <v>1.2575111017980849</v>
      </c>
      <c r="I151" s="1">
        <f t="shared" si="3"/>
        <v>1.2497460772996516</v>
      </c>
      <c r="L151" s="3"/>
      <c r="P151" s="3"/>
      <c r="R151" s="3"/>
      <c r="T151" s="3"/>
      <c r="Y151" s="3"/>
      <c r="Z151" s="3"/>
      <c r="AA151" s="3"/>
      <c r="AB151" s="3"/>
      <c r="AC151" s="3"/>
    </row>
    <row r="152" spans="1:29" ht="15.75" customHeight="1" x14ac:dyDescent="0.25">
      <c r="A152" s="1">
        <v>2025</v>
      </c>
      <c r="B152" s="1">
        <v>7</v>
      </c>
      <c r="C152" s="3">
        <f>'1. Economic Data'!F152</f>
        <v>1696.905</v>
      </c>
      <c r="D152" s="1">
        <f t="shared" si="0"/>
        <v>1.2394878044481579</v>
      </c>
      <c r="E152" s="1">
        <f>'1. Economic Data'!G152</f>
        <v>860.51263300000005</v>
      </c>
      <c r="F152" s="1">
        <f t="shared" si="1"/>
        <v>1.2385380623606204</v>
      </c>
      <c r="G152" s="3">
        <f>'1. Economic Data'!C152</f>
        <v>88691.406667000003</v>
      </c>
      <c r="H152" s="1">
        <f t="shared" si="2"/>
        <v>1.2600804278946276</v>
      </c>
      <c r="I152" s="1">
        <f t="shared" si="3"/>
        <v>1.2518026390308523</v>
      </c>
      <c r="L152" s="3"/>
      <c r="P152" s="3"/>
      <c r="R152" s="3"/>
      <c r="T152" s="3"/>
      <c r="Y152" s="3"/>
      <c r="Z152" s="3"/>
      <c r="AA152" s="3"/>
      <c r="AB152" s="3"/>
      <c r="AC152" s="3"/>
    </row>
    <row r="153" spans="1:29" ht="15.75" customHeight="1" x14ac:dyDescent="0.25">
      <c r="A153" s="1">
        <v>2025</v>
      </c>
      <c r="B153" s="1">
        <v>8</v>
      </c>
      <c r="C153" s="3">
        <f>'1. Economic Data'!F153</f>
        <v>1698.684</v>
      </c>
      <c r="D153" s="1">
        <f t="shared" si="0"/>
        <v>1.2407872577493817</v>
      </c>
      <c r="E153" s="1">
        <f>'1. Economic Data'!G153</f>
        <v>861.85860000000002</v>
      </c>
      <c r="F153" s="1">
        <f t="shared" si="1"/>
        <v>1.24047531615127</v>
      </c>
      <c r="G153" s="3">
        <f>'1. Economic Data'!C153</f>
        <v>88872.25</v>
      </c>
      <c r="H153" s="1">
        <f t="shared" si="2"/>
        <v>1.262649753976963</v>
      </c>
      <c r="I153" s="1">
        <f t="shared" si="3"/>
        <v>1.2538589059190619</v>
      </c>
      <c r="L153" s="3"/>
      <c r="P153" s="3"/>
      <c r="R153" s="3"/>
      <c r="T153" s="3"/>
      <c r="Y153" s="3"/>
      <c r="Z153" s="3"/>
      <c r="AA153" s="3"/>
      <c r="AB153" s="3"/>
      <c r="AC153" s="3"/>
    </row>
    <row r="154" spans="1:29" ht="15.75" customHeight="1" x14ac:dyDescent="0.25">
      <c r="A154" s="1">
        <v>2025</v>
      </c>
      <c r="B154" s="1">
        <v>9</v>
      </c>
      <c r="C154" s="3">
        <f>'1. Economic Data'!F154</f>
        <v>1700.3009999999999</v>
      </c>
      <c r="D154" s="1">
        <f t="shared" si="0"/>
        <v>1.2419683797213203</v>
      </c>
      <c r="E154" s="1">
        <f>'1. Economic Data'!G154</f>
        <v>863.142967</v>
      </c>
      <c r="F154" s="1">
        <f t="shared" si="1"/>
        <v>1.2423239089023075</v>
      </c>
      <c r="G154" s="3">
        <f>'1. Economic Data'!C154</f>
        <v>89052.893333</v>
      </c>
      <c r="H154" s="1">
        <f t="shared" si="2"/>
        <v>1.2652162385654597</v>
      </c>
      <c r="I154" s="1">
        <f t="shared" si="3"/>
        <v>1.2558653261564108</v>
      </c>
      <c r="L154" s="3"/>
      <c r="P154" s="3"/>
      <c r="R154" s="3"/>
      <c r="T154" s="3"/>
      <c r="Y154" s="3"/>
      <c r="Z154" s="3"/>
      <c r="AA154" s="3"/>
      <c r="AB154" s="3"/>
      <c r="AC154" s="3"/>
    </row>
    <row r="155" spans="1:29" ht="15.75" customHeight="1" x14ac:dyDescent="0.25">
      <c r="A155" s="1">
        <v>2025</v>
      </c>
      <c r="B155" s="1">
        <v>10</v>
      </c>
      <c r="C155" s="3">
        <f>'1. Economic Data'!F155</f>
        <v>1701.9179999999999</v>
      </c>
      <c r="D155" s="1">
        <f t="shared" si="0"/>
        <v>1.2431495016932592</v>
      </c>
      <c r="E155" s="1">
        <f>'1. Economic Data'!G155</f>
        <v>864.42733299999998</v>
      </c>
      <c r="F155" s="1">
        <f t="shared" si="1"/>
        <v>1.2441725002140422</v>
      </c>
      <c r="G155" s="3">
        <f>'1. Economic Data'!C155</f>
        <v>89233.536666999993</v>
      </c>
      <c r="H155" s="1">
        <f t="shared" si="2"/>
        <v>1.2677827231681638</v>
      </c>
      <c r="I155" s="1">
        <f t="shared" si="3"/>
        <v>1.2578713964738697</v>
      </c>
      <c r="L155" s="3"/>
      <c r="P155" s="3"/>
      <c r="R155" s="3"/>
      <c r="T155" s="3"/>
      <c r="Y155" s="3"/>
      <c r="Z155" s="3"/>
      <c r="AA155" s="3"/>
      <c r="AB155" s="3"/>
      <c r="AC155" s="3"/>
    </row>
    <row r="156" spans="1:29" ht="15.75" customHeight="1" x14ac:dyDescent="0.25">
      <c r="A156" s="1">
        <v>2025</v>
      </c>
      <c r="B156" s="1">
        <v>11</v>
      </c>
      <c r="C156" s="3">
        <f>'1. Economic Data'!F156</f>
        <v>1703.5350000000001</v>
      </c>
      <c r="D156" s="1">
        <f t="shared" si="0"/>
        <v>1.2443306236651981</v>
      </c>
      <c r="E156" s="1">
        <f>'1. Economic Data'!G156</f>
        <v>865.71169999999995</v>
      </c>
      <c r="F156" s="1">
        <f t="shared" si="1"/>
        <v>1.2460210929650797</v>
      </c>
      <c r="G156" s="3">
        <f>'1. Economic Data'!C156</f>
        <v>89414.18</v>
      </c>
      <c r="H156" s="1">
        <f t="shared" si="2"/>
        <v>1.2703492077566605</v>
      </c>
      <c r="I156" s="1">
        <f t="shared" si="3"/>
        <v>1.2598771183761592</v>
      </c>
      <c r="L156" s="3"/>
      <c r="P156" s="3"/>
      <c r="R156" s="3"/>
      <c r="T156" s="3"/>
      <c r="Y156" s="3"/>
      <c r="Z156" s="3"/>
      <c r="AA156" s="3"/>
      <c r="AB156" s="3"/>
      <c r="AC156" s="3"/>
    </row>
    <row r="157" spans="1:29" ht="15.75" customHeight="1" x14ac:dyDescent="0.25">
      <c r="A157" s="1">
        <v>2025</v>
      </c>
      <c r="B157" s="1">
        <v>12</v>
      </c>
      <c r="C157" s="3">
        <f>'1. Economic Data'!F157</f>
        <v>1704.8963329999999</v>
      </c>
      <c r="D157" s="1">
        <f t="shared" si="0"/>
        <v>1.2453249961558752</v>
      </c>
      <c r="E157" s="1">
        <f>'1. Economic Data'!G157</f>
        <v>866.85966699999994</v>
      </c>
      <c r="F157" s="1">
        <f t="shared" si="1"/>
        <v>1.2476733648426894</v>
      </c>
      <c r="G157" s="3">
        <f>'1. Economic Data'!C157</f>
        <v>89596.193333000003</v>
      </c>
      <c r="H157" s="1">
        <f t="shared" si="2"/>
        <v>1.2729351565779516</v>
      </c>
      <c r="I157" s="1">
        <f t="shared" si="3"/>
        <v>1.2618183849329625</v>
      </c>
      <c r="L157" s="3"/>
      <c r="P157" s="3"/>
      <c r="R157" s="3"/>
      <c r="T157" s="3"/>
      <c r="Y157" s="3"/>
      <c r="Z157" s="3"/>
      <c r="AA157" s="3"/>
      <c r="AB157" s="3"/>
      <c r="AC157" s="3"/>
    </row>
    <row r="158" spans="1:29" ht="15.75" customHeight="1" x14ac:dyDescent="0.25">
      <c r="A158" s="1">
        <v>2026</v>
      </c>
      <c r="B158" s="1">
        <v>1</v>
      </c>
      <c r="C158" s="3">
        <f>'1. Economic Data'!F158</f>
        <v>1706.2576670000001</v>
      </c>
      <c r="D158" s="1">
        <f t="shared" si="0"/>
        <v>1.2463193693769929</v>
      </c>
      <c r="E158" s="1">
        <f>'1. Economic Data'!G158</f>
        <v>868.00763300000006</v>
      </c>
      <c r="F158" s="1">
        <f t="shared" si="1"/>
        <v>1.2493256352809969</v>
      </c>
      <c r="G158" s="3">
        <f>'1. Economic Data'!C158</f>
        <v>89778.206667000006</v>
      </c>
      <c r="H158" s="1">
        <f t="shared" si="2"/>
        <v>1.2755211054134501</v>
      </c>
      <c r="I158" s="1">
        <f t="shared" si="3"/>
        <v>1.2637591913941089</v>
      </c>
      <c r="L158" s="3"/>
      <c r="P158" s="3"/>
      <c r="R158" s="3"/>
      <c r="T158" s="3"/>
      <c r="Y158" s="3"/>
      <c r="Z158" s="3"/>
      <c r="AA158" s="3"/>
      <c r="AB158" s="3"/>
      <c r="AC158" s="3"/>
    </row>
    <row r="159" spans="1:29" ht="15.75" customHeight="1" x14ac:dyDescent="0.25">
      <c r="A159" s="1">
        <v>2026</v>
      </c>
      <c r="B159" s="1">
        <v>2</v>
      </c>
      <c r="C159" s="3">
        <f>'1. Economic Data'!F159</f>
        <v>1707.6189999999999</v>
      </c>
      <c r="D159" s="1">
        <f t="shared" si="0"/>
        <v>1.2473137418676701</v>
      </c>
      <c r="E159" s="1">
        <f>'1. Economic Data'!G159</f>
        <v>869.15560000000005</v>
      </c>
      <c r="F159" s="1">
        <f t="shared" si="1"/>
        <v>1.2509779071586069</v>
      </c>
      <c r="G159" s="3">
        <f>'1. Economic Data'!C159</f>
        <v>89960.22</v>
      </c>
      <c r="H159" s="1">
        <f t="shared" si="2"/>
        <v>1.278107054234741</v>
      </c>
      <c r="I159" s="1">
        <f t="shared" si="3"/>
        <v>1.2656995390425441</v>
      </c>
      <c r="L159" s="3"/>
      <c r="P159" s="3"/>
      <c r="R159" s="3"/>
      <c r="T159" s="3"/>
      <c r="Y159" s="3"/>
      <c r="Z159" s="3"/>
      <c r="AA159" s="3"/>
      <c r="AB159" s="3"/>
      <c r="AC159" s="3"/>
    </row>
    <row r="160" spans="1:29" ht="15.75" customHeight="1" x14ac:dyDescent="0.25">
      <c r="A160" s="1">
        <v>2026</v>
      </c>
      <c r="B160" s="1">
        <v>3</v>
      </c>
      <c r="C160" s="3">
        <f>'1. Economic Data'!F160</f>
        <v>1708.8579999999999</v>
      </c>
      <c r="D160" s="1">
        <f t="shared" si="0"/>
        <v>1.2482187574046102</v>
      </c>
      <c r="E160" s="1">
        <f>'1. Economic Data'!G160</f>
        <v>870.34303299999999</v>
      </c>
      <c r="F160" s="1">
        <f t="shared" si="1"/>
        <v>1.2526869825522775</v>
      </c>
      <c r="G160" s="3">
        <f>'1. Economic Data'!C160</f>
        <v>90139.673332999999</v>
      </c>
      <c r="H160" s="1">
        <f t="shared" si="2"/>
        <v>1.2806566319348982</v>
      </c>
      <c r="I160" s="1">
        <f t="shared" si="3"/>
        <v>1.2675815332424751</v>
      </c>
      <c r="L160" s="3"/>
      <c r="P160" s="3"/>
      <c r="R160" s="3"/>
      <c r="T160" s="3"/>
      <c r="Y160" s="3"/>
      <c r="Z160" s="3"/>
      <c r="AA160" s="3"/>
      <c r="AB160" s="3"/>
      <c r="AC160" s="3"/>
    </row>
    <row r="161" spans="1:29" ht="15.75" customHeight="1" x14ac:dyDescent="0.25">
      <c r="A161" s="1">
        <v>2026</v>
      </c>
      <c r="B161" s="1">
        <v>4</v>
      </c>
      <c r="C161" s="3">
        <f>'1. Economic Data'!F161</f>
        <v>1710.097</v>
      </c>
      <c r="D161" s="1">
        <f t="shared" si="0"/>
        <v>1.2491237729415503</v>
      </c>
      <c r="E161" s="1">
        <f>'1. Economic Data'!G161</f>
        <v>871.53046700000004</v>
      </c>
      <c r="F161" s="1">
        <f t="shared" si="1"/>
        <v>1.2543960593852508</v>
      </c>
      <c r="G161" s="3">
        <f>'1. Economic Data'!C161</f>
        <v>90319.126667000004</v>
      </c>
      <c r="H161" s="1">
        <f t="shared" si="2"/>
        <v>1.2832062096492629</v>
      </c>
      <c r="I161" s="1">
        <f t="shared" si="3"/>
        <v>1.2694630400214344</v>
      </c>
      <c r="L161" s="3"/>
      <c r="P161" s="3"/>
      <c r="R161" s="3"/>
      <c r="T161" s="3"/>
      <c r="Y161" s="3"/>
      <c r="Z161" s="3"/>
      <c r="AA161" s="3"/>
      <c r="AB161" s="3"/>
      <c r="AC161" s="3"/>
    </row>
    <row r="162" spans="1:29" ht="15.75" customHeight="1" x14ac:dyDescent="0.25">
      <c r="A162" s="1">
        <v>2026</v>
      </c>
      <c r="B162" s="1">
        <v>5</v>
      </c>
      <c r="C162" s="3">
        <f>'1. Economic Data'!F162</f>
        <v>1711.336</v>
      </c>
      <c r="D162" s="1">
        <f t="shared" si="0"/>
        <v>1.2500287884784904</v>
      </c>
      <c r="E162" s="1">
        <f>'1. Economic Data'!G162</f>
        <v>872.71789999999999</v>
      </c>
      <c r="F162" s="1">
        <f t="shared" si="1"/>
        <v>1.2561051347789214</v>
      </c>
      <c r="G162" s="3">
        <f>'1. Economic Data'!C162</f>
        <v>90498.58</v>
      </c>
      <c r="H162" s="1">
        <f t="shared" si="2"/>
        <v>1.2857557873494201</v>
      </c>
      <c r="I162" s="1">
        <f t="shared" si="3"/>
        <v>1.271344061281215</v>
      </c>
      <c r="L162" s="3"/>
      <c r="P162" s="3"/>
      <c r="R162" s="3"/>
      <c r="T162" s="3"/>
      <c r="Y162" s="3"/>
      <c r="Z162" s="3"/>
      <c r="AA162" s="3"/>
      <c r="AB162" s="3"/>
      <c r="AC162" s="3"/>
    </row>
    <row r="163" spans="1:29" ht="15.75" customHeight="1" x14ac:dyDescent="0.25">
      <c r="A163" s="1">
        <v>2026</v>
      </c>
      <c r="B163" s="1">
        <v>6</v>
      </c>
      <c r="C163" s="3">
        <f>'1. Economic Data'!F163</f>
        <v>1712.4913329999999</v>
      </c>
      <c r="D163" s="1">
        <f t="shared" si="0"/>
        <v>1.2508726902664964</v>
      </c>
      <c r="E163" s="1">
        <f>'1. Economic Data'!G163</f>
        <v>873.76973299999997</v>
      </c>
      <c r="F163" s="1">
        <f t="shared" si="1"/>
        <v>1.2576190407412373</v>
      </c>
      <c r="G163" s="3">
        <f>'1. Economic Data'!C163</f>
        <v>90677.026666999998</v>
      </c>
      <c r="H163" s="1">
        <f t="shared" si="2"/>
        <v>1.2882910628733948</v>
      </c>
      <c r="I163" s="1">
        <f t="shared" si="3"/>
        <v>1.2731912367648075</v>
      </c>
      <c r="L163" s="3"/>
      <c r="P163" s="3"/>
      <c r="R163" s="3"/>
      <c r="T163" s="3"/>
      <c r="Y163" s="3"/>
      <c r="Z163" s="3"/>
      <c r="AA163" s="3"/>
      <c r="AB163" s="3"/>
      <c r="AC163" s="3"/>
    </row>
    <row r="164" spans="1:29" ht="15.75" customHeight="1" x14ac:dyDescent="0.25">
      <c r="A164" s="1">
        <v>2026</v>
      </c>
      <c r="B164" s="1">
        <v>7</v>
      </c>
      <c r="C164" s="3">
        <f>'1. Economic Data'!F164</f>
        <v>1713.646667</v>
      </c>
      <c r="D164" s="1">
        <f t="shared" si="0"/>
        <v>1.251716592784943</v>
      </c>
      <c r="E164" s="1">
        <f>'1. Economic Data'!G164</f>
        <v>874.82156699999996</v>
      </c>
      <c r="F164" s="1">
        <f t="shared" si="1"/>
        <v>1.2591329481428559</v>
      </c>
      <c r="G164" s="3">
        <f>'1. Economic Data'!C164</f>
        <v>90855.473333000002</v>
      </c>
      <c r="H164" s="1">
        <f t="shared" si="2"/>
        <v>1.290826338383162</v>
      </c>
      <c r="I164" s="1">
        <f t="shared" si="3"/>
        <v>1.2750379014502715</v>
      </c>
      <c r="L164" s="3"/>
      <c r="P164" s="3"/>
      <c r="R164" s="3"/>
      <c r="T164" s="3"/>
      <c r="Y164" s="3"/>
      <c r="Z164" s="3"/>
      <c r="AA164" s="3"/>
      <c r="AB164" s="3"/>
      <c r="AC164" s="3"/>
    </row>
    <row r="165" spans="1:29" ht="15.75" customHeight="1" x14ac:dyDescent="0.25">
      <c r="A165" s="1">
        <v>2026</v>
      </c>
      <c r="B165" s="1">
        <v>8</v>
      </c>
      <c r="C165" s="3">
        <f>'1. Economic Data'!F165</f>
        <v>1714.8019999999999</v>
      </c>
      <c r="D165" s="1">
        <f t="shared" si="0"/>
        <v>1.2525604945729489</v>
      </c>
      <c r="E165" s="1">
        <f>'1. Economic Data'!G165</f>
        <v>875.87339999999995</v>
      </c>
      <c r="F165" s="1">
        <f t="shared" si="1"/>
        <v>1.2606468541051719</v>
      </c>
      <c r="G165" s="3">
        <f>'1. Economic Data'!C165</f>
        <v>91033.919999999998</v>
      </c>
      <c r="H165" s="1">
        <f t="shared" si="2"/>
        <v>1.2933616139071367</v>
      </c>
      <c r="I165" s="1">
        <f t="shared" si="3"/>
        <v>1.2768840567139208</v>
      </c>
      <c r="L165" s="3"/>
      <c r="P165" s="3"/>
      <c r="R165" s="3"/>
      <c r="T165" s="3"/>
      <c r="Y165" s="3"/>
      <c r="Z165" s="3"/>
      <c r="AA165" s="3"/>
      <c r="AB165" s="3"/>
      <c r="AC165" s="3"/>
    </row>
    <row r="166" spans="1:29" ht="15.75" customHeight="1" x14ac:dyDescent="0.25">
      <c r="A166" s="1">
        <v>2026</v>
      </c>
      <c r="B166" s="1">
        <v>9</v>
      </c>
      <c r="C166" s="3">
        <f>'1. Economic Data'!F166</f>
        <v>1715.9116670000001</v>
      </c>
      <c r="D166" s="1">
        <f t="shared" si="0"/>
        <v>1.2533710400740223</v>
      </c>
      <c r="E166" s="1">
        <f>'1. Economic Data'!G166</f>
        <v>876.78909999999996</v>
      </c>
      <c r="F166" s="1">
        <f t="shared" si="1"/>
        <v>1.2619648234878522</v>
      </c>
      <c r="G166" s="3">
        <f>'1. Economic Data'!C166</f>
        <v>91211.343332999997</v>
      </c>
      <c r="H166" s="1">
        <f t="shared" si="2"/>
        <v>1.2958823504448322</v>
      </c>
      <c r="I166" s="1">
        <f t="shared" si="3"/>
        <v>1.2787074848190236</v>
      </c>
      <c r="L166" s="3"/>
      <c r="P166" s="3"/>
      <c r="R166" s="3"/>
      <c r="T166" s="3"/>
      <c r="Y166" s="3"/>
      <c r="Z166" s="3"/>
      <c r="AA166" s="3"/>
      <c r="AB166" s="3"/>
      <c r="AC166" s="3"/>
    </row>
    <row r="167" spans="1:29" ht="15.75" customHeight="1" x14ac:dyDescent="0.25">
      <c r="A167" s="1">
        <v>2026</v>
      </c>
      <c r="B167" s="1">
        <v>10</v>
      </c>
      <c r="C167" s="3">
        <f>'1. Economic Data'!F167</f>
        <v>1717.0213329999999</v>
      </c>
      <c r="D167" s="1">
        <f t="shared" si="0"/>
        <v>1.2541815848446549</v>
      </c>
      <c r="E167" s="1">
        <f>'1. Economic Data'!G167</f>
        <v>877.70479999999998</v>
      </c>
      <c r="F167" s="1">
        <f t="shared" si="1"/>
        <v>1.2632827928705326</v>
      </c>
      <c r="G167" s="3">
        <f>'1. Economic Data'!C167</f>
        <v>91388.766667000004</v>
      </c>
      <c r="H167" s="1">
        <f t="shared" si="2"/>
        <v>1.2984030869967356</v>
      </c>
      <c r="I167" s="1">
        <f t="shared" si="3"/>
        <v>1.2805303951881979</v>
      </c>
      <c r="L167" s="3"/>
      <c r="P167" s="3"/>
      <c r="R167" s="3"/>
      <c r="T167" s="3"/>
      <c r="Y167" s="3"/>
      <c r="Z167" s="3"/>
      <c r="AA167" s="3"/>
      <c r="AB167" s="3"/>
      <c r="AC167" s="3"/>
    </row>
    <row r="168" spans="1:29" ht="15.75" customHeight="1" x14ac:dyDescent="0.25">
      <c r="A168" s="1">
        <v>2026</v>
      </c>
      <c r="B168" s="1">
        <v>11</v>
      </c>
      <c r="C168" s="3">
        <f>'1. Economic Data'!F168</f>
        <v>1718.1310000000001</v>
      </c>
      <c r="D168" s="1">
        <f t="shared" si="0"/>
        <v>1.2549921303457283</v>
      </c>
      <c r="E168" s="1">
        <f>'1. Economic Data'!G168</f>
        <v>878.62049999999999</v>
      </c>
      <c r="F168" s="1">
        <f t="shared" si="1"/>
        <v>1.2646007622532129</v>
      </c>
      <c r="G168" s="3">
        <f>'1. Economic Data'!C168</f>
        <v>91566.19</v>
      </c>
      <c r="H168" s="1">
        <f t="shared" si="2"/>
        <v>1.3009238235344311</v>
      </c>
      <c r="I168" s="1">
        <f t="shared" si="3"/>
        <v>1.2823527903403871</v>
      </c>
      <c r="L168" s="3"/>
      <c r="P168" s="3"/>
      <c r="R168" s="3"/>
      <c r="T168" s="3"/>
      <c r="Y168" s="3"/>
      <c r="Z168" s="3"/>
      <c r="AA168" s="3"/>
      <c r="AB168" s="3"/>
      <c r="AC168" s="3"/>
    </row>
    <row r="169" spans="1:29" ht="15.75" customHeight="1" x14ac:dyDescent="0.25">
      <c r="A169" s="1">
        <v>2026</v>
      </c>
      <c r="B169" s="1">
        <v>12</v>
      </c>
      <c r="C169" s="3">
        <f>'1. Economic Data'!F169</f>
        <v>1719.320667</v>
      </c>
      <c r="D169" s="1">
        <f t="shared" si="0"/>
        <v>1.2558611110711397</v>
      </c>
      <c r="E169" s="1">
        <f>'1. Economic Data'!G169</f>
        <v>879.20899999999995</v>
      </c>
      <c r="F169" s="1">
        <f t="shared" si="1"/>
        <v>1.2654477918280818</v>
      </c>
      <c r="G169" s="3">
        <f>'1. Economic Data'!C169</f>
        <v>91737.15</v>
      </c>
      <c r="H169" s="1">
        <f t="shared" si="2"/>
        <v>1.3033527324676459</v>
      </c>
      <c r="I169" s="1">
        <f t="shared" si="3"/>
        <v>1.2841442899549733</v>
      </c>
      <c r="L169" s="3"/>
      <c r="P169" s="3"/>
      <c r="R169" s="3"/>
      <c r="T169" s="3"/>
      <c r="Y169" s="3"/>
      <c r="Z169" s="3"/>
      <c r="AA169" s="3"/>
      <c r="AB169" s="3"/>
      <c r="AC169" s="3"/>
    </row>
    <row r="170" spans="1:29" ht="15.75" customHeight="1" x14ac:dyDescent="0.25">
      <c r="A170" s="1">
        <v>2027</v>
      </c>
      <c r="B170" s="1">
        <v>1</v>
      </c>
      <c r="C170" s="3">
        <f>'1. Economic Data'!F170</f>
        <v>1720.5103329999999</v>
      </c>
      <c r="D170" s="1">
        <f t="shared" si="0"/>
        <v>1.256730091066111</v>
      </c>
      <c r="E170" s="1">
        <f>'1. Economic Data'!G170</f>
        <v>879.79750000000001</v>
      </c>
      <c r="F170" s="1">
        <f t="shared" si="1"/>
        <v>1.2662948214029506</v>
      </c>
      <c r="G170" s="3">
        <f>'1. Economic Data'!C170</f>
        <v>91908.11</v>
      </c>
      <c r="H170" s="1">
        <f t="shared" si="2"/>
        <v>1.3057816414008607</v>
      </c>
      <c r="I170" s="1">
        <f t="shared" si="3"/>
        <v>1.285935366195037</v>
      </c>
      <c r="L170" s="3"/>
      <c r="P170" s="3"/>
      <c r="R170" s="3"/>
      <c r="T170" s="3"/>
      <c r="Y170" s="3"/>
      <c r="Z170" s="3"/>
      <c r="AA170" s="3"/>
      <c r="AB170" s="3"/>
      <c r="AC170" s="3"/>
    </row>
    <row r="171" spans="1:29" ht="15.75" customHeight="1" x14ac:dyDescent="0.25">
      <c r="A171" s="1">
        <v>2027</v>
      </c>
      <c r="B171" s="1">
        <v>2</v>
      </c>
      <c r="C171" s="3">
        <f>'1. Economic Data'!F171</f>
        <v>1721.7</v>
      </c>
      <c r="D171" s="1">
        <f t="shared" si="0"/>
        <v>1.2575990717915224</v>
      </c>
      <c r="E171" s="1">
        <f>'1. Economic Data'!G171</f>
        <v>880.38599999999997</v>
      </c>
      <c r="F171" s="1">
        <f t="shared" si="1"/>
        <v>1.2671418509778194</v>
      </c>
      <c r="G171" s="3">
        <f>'1. Economic Data'!C171</f>
        <v>92079.07</v>
      </c>
      <c r="H171" s="1">
        <f t="shared" si="2"/>
        <v>1.3082105503340757</v>
      </c>
      <c r="I171" s="1">
        <f t="shared" si="3"/>
        <v>1.2877260212264015</v>
      </c>
      <c r="L171" s="3"/>
      <c r="P171" s="3"/>
      <c r="R171" s="3"/>
      <c r="T171" s="3"/>
      <c r="Y171" s="3"/>
      <c r="Z171" s="3"/>
      <c r="AA171" s="3"/>
      <c r="AB171" s="3"/>
      <c r="AC171" s="3"/>
    </row>
    <row r="172" spans="1:29" ht="15.75" customHeight="1" x14ac:dyDescent="0.25">
      <c r="A172" s="1">
        <v>2027</v>
      </c>
      <c r="B172" s="1">
        <v>3</v>
      </c>
      <c r="C172" s="3">
        <f>'1. Economic Data'!F172</f>
        <v>1722.8869999999999</v>
      </c>
      <c r="D172" s="1">
        <f t="shared" si="0"/>
        <v>1.2584661044326426</v>
      </c>
      <c r="E172" s="1">
        <f>'1. Economic Data'!G172</f>
        <v>881.18676700000003</v>
      </c>
      <c r="F172" s="1">
        <f t="shared" si="1"/>
        <v>1.2682943969957956</v>
      </c>
      <c r="G172" s="3">
        <f>'1. Economic Data'!C172</f>
        <v>92256.566667000006</v>
      </c>
      <c r="H172" s="1">
        <f t="shared" si="2"/>
        <v>1.3107323287623172</v>
      </c>
      <c r="I172" s="1">
        <f t="shared" si="3"/>
        <v>1.289570280686779</v>
      </c>
      <c r="L172" s="3"/>
      <c r="P172" s="3"/>
      <c r="R172" s="3"/>
      <c r="T172" s="3"/>
      <c r="Y172" s="3"/>
      <c r="Z172" s="3"/>
      <c r="AA172" s="3"/>
      <c r="AB172" s="3"/>
      <c r="AC172" s="3"/>
    </row>
    <row r="173" spans="1:29" ht="15.75" customHeight="1" x14ac:dyDescent="0.25">
      <c r="A173" s="1">
        <v>2027</v>
      </c>
      <c r="B173" s="1">
        <v>4</v>
      </c>
      <c r="C173" s="3">
        <f>'1. Economic Data'!F173</f>
        <v>1724.0740000000001</v>
      </c>
      <c r="D173" s="1">
        <f t="shared" si="0"/>
        <v>1.2593331370737628</v>
      </c>
      <c r="E173" s="1">
        <f>'1. Economic Data'!G173</f>
        <v>881.98753299999998</v>
      </c>
      <c r="F173" s="1">
        <f t="shared" si="1"/>
        <v>1.2694469415744691</v>
      </c>
      <c r="G173" s="3">
        <f>'1. Economic Data'!C173</f>
        <v>92434.063332999998</v>
      </c>
      <c r="H173" s="1">
        <f t="shared" si="2"/>
        <v>1.313254107176351</v>
      </c>
      <c r="I173" s="1">
        <f t="shared" si="3"/>
        <v>1.2914140680960942</v>
      </c>
      <c r="L173" s="3"/>
      <c r="P173" s="3"/>
      <c r="R173" s="3"/>
      <c r="T173" s="3"/>
      <c r="Y173" s="3"/>
      <c r="Z173" s="3"/>
      <c r="AA173" s="3"/>
      <c r="AB173" s="3"/>
      <c r="AC173" s="3"/>
    </row>
    <row r="174" spans="1:29" ht="15.75" customHeight="1" x14ac:dyDescent="0.25">
      <c r="A174" s="1">
        <v>2027</v>
      </c>
      <c r="B174" s="1">
        <v>5</v>
      </c>
      <c r="C174" s="3">
        <f>'1. Economic Data'!F174</f>
        <v>1725.261</v>
      </c>
      <c r="D174" s="1">
        <f t="shared" si="0"/>
        <v>1.2602001697148828</v>
      </c>
      <c r="E174" s="1">
        <f>'1. Economic Data'!G174</f>
        <v>882.78830000000005</v>
      </c>
      <c r="F174" s="1">
        <f t="shared" si="1"/>
        <v>1.2705994875924453</v>
      </c>
      <c r="G174" s="3">
        <f>'1. Economic Data'!C174</f>
        <v>92611.56</v>
      </c>
      <c r="H174" s="1">
        <f t="shared" si="2"/>
        <v>1.3157758856045925</v>
      </c>
      <c r="I174" s="1">
        <f t="shared" si="3"/>
        <v>1.2932573852581357</v>
      </c>
      <c r="L174" s="3"/>
      <c r="P174" s="3"/>
      <c r="R174" s="3"/>
      <c r="T174" s="3"/>
      <c r="Y174" s="3"/>
      <c r="Z174" s="3"/>
      <c r="AA174" s="3"/>
      <c r="AB174" s="3"/>
      <c r="AC174" s="3"/>
    </row>
    <row r="175" spans="1:29" ht="15.75" customHeight="1" x14ac:dyDescent="0.25">
      <c r="A175" s="1">
        <v>2027</v>
      </c>
      <c r="B175" s="1">
        <v>6</v>
      </c>
      <c r="C175" s="3">
        <f>'1. Economic Data'!F175</f>
        <v>1726.4490000000001</v>
      </c>
      <c r="D175" s="1">
        <f t="shared" si="0"/>
        <v>1.2610679327963072</v>
      </c>
      <c r="E175" s="1">
        <f>'1. Economic Data'!G175</f>
        <v>883.61243300000001</v>
      </c>
      <c r="F175" s="1">
        <f t="shared" si="1"/>
        <v>1.2717856643547654</v>
      </c>
      <c r="G175" s="3">
        <f>'1. Economic Data'!C175</f>
        <v>92790.176667000007</v>
      </c>
      <c r="H175" s="1">
        <f t="shared" si="2"/>
        <v>1.31831357639833</v>
      </c>
      <c r="I175" s="1">
        <f t="shared" si="3"/>
        <v>1.2951099134007911</v>
      </c>
      <c r="L175" s="3"/>
      <c r="P175" s="3"/>
      <c r="R175" s="3"/>
      <c r="T175" s="3"/>
      <c r="Y175" s="3"/>
      <c r="Z175" s="3"/>
      <c r="AA175" s="3"/>
      <c r="AB175" s="3"/>
      <c r="AC175" s="3"/>
    </row>
    <row r="176" spans="1:29" ht="15.75" customHeight="1" x14ac:dyDescent="0.25">
      <c r="A176" s="1">
        <v>2027</v>
      </c>
      <c r="B176" s="1">
        <v>7</v>
      </c>
      <c r="C176" s="3">
        <f>'1. Economic Data'!F176</f>
        <v>1727.6369999999999</v>
      </c>
      <c r="D176" s="1">
        <f t="shared" si="0"/>
        <v>1.2619356958777317</v>
      </c>
      <c r="E176" s="1">
        <f>'1. Economic Data'!G176</f>
        <v>884.43656699999997</v>
      </c>
      <c r="F176" s="1">
        <f t="shared" si="1"/>
        <v>1.2729718425563878</v>
      </c>
      <c r="G176" s="3">
        <f>'1. Economic Data'!C176</f>
        <v>92968.793332999994</v>
      </c>
      <c r="H176" s="1">
        <f t="shared" si="2"/>
        <v>1.3208512671778598</v>
      </c>
      <c r="I176" s="1">
        <f t="shared" si="3"/>
        <v>1.2969619660444851</v>
      </c>
      <c r="L176" s="3"/>
      <c r="P176" s="3"/>
      <c r="R176" s="3"/>
      <c r="T176" s="3"/>
      <c r="Y176" s="3"/>
      <c r="Z176" s="3"/>
      <c r="AA176" s="3"/>
      <c r="AB176" s="3"/>
      <c r="AC176" s="3"/>
    </row>
    <row r="177" spans="1:29" ht="15.75" customHeight="1" x14ac:dyDescent="0.25">
      <c r="A177" s="1">
        <v>2027</v>
      </c>
      <c r="B177" s="1">
        <v>8</v>
      </c>
      <c r="C177" s="3">
        <f>'1. Economic Data'!F177</f>
        <v>1728.825</v>
      </c>
      <c r="D177" s="1">
        <f t="shared" si="0"/>
        <v>1.2628034589591559</v>
      </c>
      <c r="E177" s="1">
        <f>'1. Economic Data'!G177</f>
        <v>885.26070000000004</v>
      </c>
      <c r="F177" s="1">
        <f t="shared" si="1"/>
        <v>1.2741580193187081</v>
      </c>
      <c r="G177" s="3">
        <f>'1. Economic Data'!C177</f>
        <v>93147.41</v>
      </c>
      <c r="H177" s="1">
        <f t="shared" si="2"/>
        <v>1.3233889579715974</v>
      </c>
      <c r="I177" s="1">
        <f t="shared" si="3"/>
        <v>1.2988135450060625</v>
      </c>
      <c r="L177" s="3"/>
      <c r="P177" s="3"/>
      <c r="R177" s="3"/>
      <c r="T177" s="3"/>
      <c r="Y177" s="3"/>
      <c r="Z177" s="3"/>
      <c r="AA177" s="3"/>
      <c r="AB177" s="3"/>
      <c r="AC177" s="3"/>
    </row>
    <row r="178" spans="1:29" ht="15.75" customHeight="1" x14ac:dyDescent="0.25">
      <c r="A178" s="1">
        <v>2027</v>
      </c>
      <c r="B178" s="1">
        <v>9</v>
      </c>
      <c r="C178" s="3">
        <f>'1. Economic Data'!F178</f>
        <v>1730.018333</v>
      </c>
      <c r="D178" s="1">
        <f t="shared" si="0"/>
        <v>1.2636751174787229</v>
      </c>
      <c r="E178" s="1">
        <f>'1. Economic Data'!G178</f>
        <v>886.10833300000002</v>
      </c>
      <c r="F178" s="1">
        <f t="shared" si="1"/>
        <v>1.2753780196919191</v>
      </c>
      <c r="G178" s="3">
        <f>'1. Economic Data'!C178</f>
        <v>93327.13</v>
      </c>
      <c r="H178" s="1">
        <f t="shared" si="2"/>
        <v>1.325942324334942</v>
      </c>
      <c r="I178" s="1">
        <f t="shared" si="3"/>
        <v>1.3006754819939383</v>
      </c>
      <c r="L178" s="3"/>
      <c r="P178" s="3"/>
      <c r="R178" s="3"/>
      <c r="T178" s="3"/>
      <c r="Y178" s="3"/>
      <c r="Z178" s="3"/>
      <c r="AA178" s="3"/>
      <c r="AB178" s="3"/>
      <c r="AC178" s="3"/>
    </row>
    <row r="179" spans="1:29" ht="15.75" customHeight="1" x14ac:dyDescent="0.25">
      <c r="A179" s="1">
        <v>2027</v>
      </c>
      <c r="B179" s="1">
        <v>10</v>
      </c>
      <c r="C179" s="3">
        <f>'1. Economic Data'!F179</f>
        <v>1731.211667</v>
      </c>
      <c r="D179" s="1">
        <f t="shared" si="0"/>
        <v>1.2645467767287299</v>
      </c>
      <c r="E179" s="1">
        <f>'1. Economic Data'!G179</f>
        <v>886.95596699999999</v>
      </c>
      <c r="F179" s="1">
        <f t="shared" si="1"/>
        <v>1.2765980215044328</v>
      </c>
      <c r="G179" s="3">
        <f>'1. Economic Data'!C179</f>
        <v>93506.85</v>
      </c>
      <c r="H179" s="1">
        <f t="shared" si="2"/>
        <v>1.3284956906982863</v>
      </c>
      <c r="I179" s="1">
        <f t="shared" si="3"/>
        <v>1.3025369424557474</v>
      </c>
      <c r="L179" s="3"/>
      <c r="P179" s="3"/>
      <c r="R179" s="3"/>
      <c r="T179" s="3"/>
      <c r="Y179" s="3"/>
      <c r="Z179" s="3"/>
      <c r="AA179" s="3"/>
      <c r="AB179" s="3"/>
      <c r="AC179" s="3"/>
    </row>
    <row r="180" spans="1:29" ht="15.75" customHeight="1" x14ac:dyDescent="0.25">
      <c r="A180" s="1">
        <v>2027</v>
      </c>
      <c r="B180" s="1">
        <v>11</v>
      </c>
      <c r="C180" s="3">
        <f>'1. Economic Data'!F180</f>
        <v>1732.405</v>
      </c>
      <c r="D180" s="1">
        <f t="shared" si="0"/>
        <v>1.2654184352482967</v>
      </c>
      <c r="E180" s="1">
        <f>'1. Economic Data'!G180</f>
        <v>887.80359999999996</v>
      </c>
      <c r="F180" s="1">
        <f t="shared" si="1"/>
        <v>1.277818021877644</v>
      </c>
      <c r="G180" s="3">
        <f>'1. Economic Data'!C180</f>
        <v>93686.57</v>
      </c>
      <c r="H180" s="1">
        <f t="shared" si="2"/>
        <v>1.3310490570616309</v>
      </c>
      <c r="I180" s="1">
        <f t="shared" si="3"/>
        <v>1.3043979275967226</v>
      </c>
      <c r="L180" s="3"/>
      <c r="P180" s="3"/>
      <c r="R180" s="3"/>
      <c r="T180" s="3"/>
      <c r="Y180" s="3"/>
      <c r="Z180" s="3"/>
      <c r="AA180" s="3"/>
      <c r="AB180" s="3"/>
      <c r="AC180" s="3"/>
    </row>
    <row r="181" spans="1:29" ht="15.75" customHeight="1" x14ac:dyDescent="0.25">
      <c r="A181" s="1">
        <v>2027</v>
      </c>
      <c r="B181" s="1">
        <v>12</v>
      </c>
      <c r="C181" s="3">
        <f>'1. Economic Data'!F181</f>
        <v>1733.607</v>
      </c>
      <c r="D181" s="1">
        <f t="shared" si="0"/>
        <v>1.2662964244939803</v>
      </c>
      <c r="E181" s="1">
        <f>'1. Economic Data'!G181</f>
        <v>888.67493300000001</v>
      </c>
      <c r="F181" s="1">
        <f t="shared" si="1"/>
        <v>1.2790721337222646</v>
      </c>
      <c r="G181" s="3">
        <f>'1. Economic Data'!C181</f>
        <v>93867.386666999999</v>
      </c>
      <c r="H181" s="1">
        <f t="shared" si="2"/>
        <v>1.3336180042875927</v>
      </c>
      <c r="I181" s="1">
        <f t="shared" si="3"/>
        <v>1.3062702085628182</v>
      </c>
      <c r="L181" s="3"/>
      <c r="P181" s="3"/>
      <c r="R181" s="3"/>
      <c r="T181" s="3"/>
      <c r="Y181" s="3"/>
      <c r="Z181" s="3"/>
      <c r="AA181" s="3"/>
      <c r="AB181" s="3"/>
      <c r="AC181" s="3"/>
    </row>
    <row r="182" spans="1:29" ht="15.75" customHeight="1" x14ac:dyDescent="0.25">
      <c r="A182" s="1">
        <v>2028</v>
      </c>
      <c r="B182" s="1">
        <v>1</v>
      </c>
      <c r="C182" s="3">
        <f>'1. Economic Data'!F182</f>
        <v>1734.809</v>
      </c>
      <c r="D182" s="1">
        <f t="shared" si="0"/>
        <v>1.2671744137396639</v>
      </c>
      <c r="E182" s="1">
        <f>'1. Economic Data'!G182</f>
        <v>889.54626699999994</v>
      </c>
      <c r="F182" s="1">
        <f t="shared" si="1"/>
        <v>1.2803262470061876</v>
      </c>
      <c r="G182" s="3">
        <f>'1. Economic Data'!C182</f>
        <v>94048.203332999998</v>
      </c>
      <c r="H182" s="1">
        <f t="shared" si="2"/>
        <v>1.336186951499347</v>
      </c>
      <c r="I182" s="1">
        <f t="shared" si="3"/>
        <v>1.3081420129426935</v>
      </c>
      <c r="L182" s="3"/>
      <c r="P182" s="3"/>
      <c r="R182" s="3"/>
      <c r="T182" s="3"/>
      <c r="Y182" s="3"/>
      <c r="Z182" s="3"/>
      <c r="AA182" s="3"/>
      <c r="AB182" s="3"/>
      <c r="AC182" s="3"/>
    </row>
    <row r="183" spans="1:29" ht="15.75" customHeight="1" x14ac:dyDescent="0.25">
      <c r="A183" s="1">
        <v>2028</v>
      </c>
      <c r="B183" s="1">
        <v>2</v>
      </c>
      <c r="C183" s="3">
        <f>'1. Economic Data'!F183</f>
        <v>1736.011</v>
      </c>
      <c r="D183" s="1">
        <f t="shared" si="0"/>
        <v>1.2680524029853475</v>
      </c>
      <c r="E183" s="1">
        <f>'1. Economic Data'!G183</f>
        <v>890.41759999999999</v>
      </c>
      <c r="F183" s="1">
        <f t="shared" si="1"/>
        <v>1.2815803588508081</v>
      </c>
      <c r="G183" s="3">
        <f>'1. Economic Data'!C183</f>
        <v>94229.02</v>
      </c>
      <c r="H183" s="1">
        <f t="shared" si="2"/>
        <v>1.3387558987253088</v>
      </c>
      <c r="I183" s="1">
        <f t="shared" si="3"/>
        <v>1.3100133425621261</v>
      </c>
      <c r="L183" s="3"/>
      <c r="P183" s="3"/>
      <c r="R183" s="3"/>
      <c r="T183" s="3"/>
      <c r="Y183" s="3"/>
      <c r="Z183" s="3"/>
      <c r="AA183" s="3"/>
      <c r="AB183" s="3"/>
      <c r="AC183" s="3"/>
    </row>
    <row r="184" spans="1:29" ht="15.75" customHeight="1" x14ac:dyDescent="0.25">
      <c r="A184" s="1">
        <v>2028</v>
      </c>
      <c r="B184" s="1">
        <v>3</v>
      </c>
      <c r="C184" s="3">
        <f>'1. Economic Data'!F184</f>
        <v>1737.2263330000001</v>
      </c>
      <c r="D184" s="1">
        <f t="shared" si="0"/>
        <v>1.2689401311916073</v>
      </c>
      <c r="E184" s="1">
        <f>'1. Economic Data'!G184</f>
        <v>891.31276700000001</v>
      </c>
      <c r="F184" s="1">
        <f t="shared" si="1"/>
        <v>1.2828687750333851</v>
      </c>
      <c r="G184" s="3">
        <f>'1. Economic Data'!C184</f>
        <v>94411.136666999999</v>
      </c>
      <c r="H184" s="1">
        <f t="shared" si="2"/>
        <v>1.3413433156612213</v>
      </c>
      <c r="I184" s="1">
        <f t="shared" si="3"/>
        <v>1.3118990652493909</v>
      </c>
      <c r="L184" s="3"/>
      <c r="P184" s="3"/>
      <c r="R184" s="3"/>
      <c r="T184" s="3"/>
      <c r="Y184" s="3"/>
      <c r="Z184" s="3"/>
      <c r="AA184" s="3"/>
      <c r="AB184" s="3"/>
      <c r="AC184" s="3"/>
    </row>
    <row r="185" spans="1:29" ht="15.75" customHeight="1" x14ac:dyDescent="0.25">
      <c r="A185" s="1">
        <v>2028</v>
      </c>
      <c r="B185" s="1">
        <v>4</v>
      </c>
      <c r="C185" s="3">
        <f>'1. Economic Data'!F185</f>
        <v>1738.4416670000001</v>
      </c>
      <c r="D185" s="1">
        <f t="shared" si="0"/>
        <v>1.2698278601283075</v>
      </c>
      <c r="E185" s="1">
        <f>'1. Economic Data'!G185</f>
        <v>892.20793300000003</v>
      </c>
      <c r="F185" s="1">
        <f t="shared" si="1"/>
        <v>1.2841571897766597</v>
      </c>
      <c r="G185" s="3">
        <f>'1. Economic Data'!C185</f>
        <v>94593.253333000001</v>
      </c>
      <c r="H185" s="1">
        <f t="shared" si="2"/>
        <v>1.3439307325829264</v>
      </c>
      <c r="I185" s="1">
        <f t="shared" si="3"/>
        <v>1.3137843123553041</v>
      </c>
      <c r="L185" s="3"/>
      <c r="P185" s="3"/>
      <c r="R185" s="3"/>
      <c r="T185" s="3"/>
      <c r="Y185" s="3"/>
      <c r="Z185" s="3"/>
      <c r="AA185" s="3"/>
      <c r="AB185" s="3"/>
      <c r="AC185" s="3"/>
    </row>
    <row r="186" spans="1:29" ht="15.75" customHeight="1" x14ac:dyDescent="0.25">
      <c r="A186" s="1">
        <v>2028</v>
      </c>
      <c r="B186" s="1">
        <v>5</v>
      </c>
      <c r="C186" s="3">
        <f>'1. Economic Data'!F186</f>
        <v>1739.6569999999999</v>
      </c>
      <c r="D186" s="1">
        <f t="shared" si="0"/>
        <v>1.2707155883345673</v>
      </c>
      <c r="E186" s="1">
        <f>'1. Economic Data'!G186</f>
        <v>893.10310000000004</v>
      </c>
      <c r="F186" s="1">
        <f t="shared" si="1"/>
        <v>1.2854456059592367</v>
      </c>
      <c r="G186" s="3">
        <f>'1. Economic Data'!C186</f>
        <v>94775.37</v>
      </c>
      <c r="H186" s="1">
        <f t="shared" si="2"/>
        <v>1.346518149518839</v>
      </c>
      <c r="I186" s="1">
        <f t="shared" si="3"/>
        <v>1.315669085105089</v>
      </c>
      <c r="L186" s="3"/>
      <c r="P186" s="3"/>
      <c r="R186" s="3"/>
      <c r="T186" s="3"/>
      <c r="Y186" s="3"/>
      <c r="Z186" s="3"/>
      <c r="AA186" s="3"/>
      <c r="AB186" s="3"/>
      <c r="AC186" s="3"/>
    </row>
    <row r="187" spans="1:29" ht="15.75" customHeight="1" x14ac:dyDescent="0.25">
      <c r="A187" s="1">
        <v>2028</v>
      </c>
      <c r="B187" s="1">
        <v>6</v>
      </c>
      <c r="C187" s="3">
        <f>'1. Economic Data'!F187</f>
        <v>1740.8889999999999</v>
      </c>
      <c r="D187" s="1">
        <f t="shared" si="0"/>
        <v>1.2716154907893777</v>
      </c>
      <c r="E187" s="1">
        <f>'1. Economic Data'!G187</f>
        <v>894.02226700000006</v>
      </c>
      <c r="F187" s="1">
        <f t="shared" si="1"/>
        <v>1.2867685654040004</v>
      </c>
      <c r="G187" s="3">
        <f>'1. Economic Data'!C187</f>
        <v>94958.673332999999</v>
      </c>
      <c r="H187" s="1">
        <f t="shared" si="2"/>
        <v>1.3491224259753887</v>
      </c>
      <c r="I187" s="1">
        <f t="shared" si="3"/>
        <v>1.3175683103942852</v>
      </c>
      <c r="L187" s="3"/>
      <c r="P187" s="3"/>
      <c r="R187" s="3"/>
      <c r="T187" s="3"/>
      <c r="Y187" s="3"/>
      <c r="Z187" s="3"/>
      <c r="AA187" s="3"/>
      <c r="AB187" s="3"/>
      <c r="AC187" s="3"/>
    </row>
    <row r="188" spans="1:29" ht="15.75" customHeight="1" x14ac:dyDescent="0.25">
      <c r="A188" s="1">
        <v>2028</v>
      </c>
      <c r="B188" s="1">
        <v>7</v>
      </c>
      <c r="C188" s="3">
        <f>'1. Economic Data'!F188</f>
        <v>1742.1210000000001</v>
      </c>
      <c r="D188" s="1">
        <f t="shared" si="0"/>
        <v>1.2725153932441884</v>
      </c>
      <c r="E188" s="1">
        <f>'1. Economic Data'!G188</f>
        <v>894.94143299999996</v>
      </c>
      <c r="F188" s="1">
        <f t="shared" si="1"/>
        <v>1.2880915234094614</v>
      </c>
      <c r="G188" s="3">
        <f>'1. Economic Data'!C188</f>
        <v>95141.976666999995</v>
      </c>
      <c r="H188" s="1">
        <f t="shared" si="2"/>
        <v>1.3517267024461459</v>
      </c>
      <c r="I188" s="1">
        <f t="shared" si="3"/>
        <v>1.3194670629767289</v>
      </c>
      <c r="L188" s="3"/>
      <c r="P188" s="3"/>
      <c r="R188" s="3"/>
      <c r="T188" s="3"/>
      <c r="Y188" s="3"/>
      <c r="Z188" s="3"/>
      <c r="AA188" s="3"/>
      <c r="AB188" s="3"/>
      <c r="AC188" s="3"/>
    </row>
    <row r="189" spans="1:29" ht="15.75" customHeight="1" x14ac:dyDescent="0.25">
      <c r="A189" s="1">
        <v>2028</v>
      </c>
      <c r="B189" s="1">
        <v>8</v>
      </c>
      <c r="C189" s="3">
        <f>'1. Economic Data'!F189</f>
        <v>1743.3530000000001</v>
      </c>
      <c r="D189" s="1">
        <f t="shared" si="0"/>
        <v>1.2734152956989988</v>
      </c>
      <c r="E189" s="1">
        <f>'1. Economic Data'!G189</f>
        <v>895.86059999999998</v>
      </c>
      <c r="F189" s="1">
        <f t="shared" si="1"/>
        <v>1.2894144828542251</v>
      </c>
      <c r="G189" s="3">
        <f>'1. Economic Data'!C189</f>
        <v>95325.28</v>
      </c>
      <c r="H189" s="1">
        <f t="shared" si="2"/>
        <v>1.3543309789026958</v>
      </c>
      <c r="I189" s="1">
        <f t="shared" si="3"/>
        <v>1.3213653446436493</v>
      </c>
      <c r="L189" s="3"/>
      <c r="P189" s="3"/>
      <c r="R189" s="3"/>
      <c r="T189" s="3"/>
      <c r="Y189" s="3"/>
      <c r="Z189" s="3"/>
      <c r="AA189" s="3"/>
      <c r="AB189" s="3"/>
      <c r="AC189" s="3"/>
    </row>
    <row r="190" spans="1:29" ht="15.75" customHeight="1" x14ac:dyDescent="0.25">
      <c r="A190" s="1">
        <v>2028</v>
      </c>
      <c r="B190" s="1">
        <v>9</v>
      </c>
      <c r="C190" s="3">
        <f>'1. Economic Data'!F190</f>
        <v>1744.6063329999999</v>
      </c>
      <c r="D190" s="1">
        <f t="shared" si="0"/>
        <v>1.2743307806368194</v>
      </c>
      <c r="E190" s="1">
        <f>'1. Economic Data'!G190</f>
        <v>896.804033</v>
      </c>
      <c r="F190" s="1">
        <f t="shared" si="1"/>
        <v>1.2907723684156647</v>
      </c>
      <c r="G190" s="3">
        <f>'1. Economic Data'!C190</f>
        <v>95509.773333000005</v>
      </c>
      <c r="H190" s="1">
        <f t="shared" si="2"/>
        <v>1.3569521622475851</v>
      </c>
      <c r="I190" s="1">
        <f t="shared" si="3"/>
        <v>1.3232795220195943</v>
      </c>
      <c r="L190" s="3"/>
      <c r="P190" s="3"/>
      <c r="R190" s="3"/>
      <c r="T190" s="3"/>
      <c r="Y190" s="3"/>
      <c r="Z190" s="3"/>
      <c r="AA190" s="3"/>
      <c r="AB190" s="3"/>
      <c r="AC190" s="3"/>
    </row>
    <row r="191" spans="1:29" ht="15.75" customHeight="1" x14ac:dyDescent="0.25">
      <c r="A191" s="1">
        <v>2028</v>
      </c>
      <c r="B191" s="1">
        <v>10</v>
      </c>
      <c r="C191" s="3">
        <f>'1. Economic Data'!F191</f>
        <v>1745.8596669999999</v>
      </c>
      <c r="D191" s="1">
        <f t="shared" si="0"/>
        <v>1.2752462663050801</v>
      </c>
      <c r="E191" s="1">
        <f>'1. Economic Data'!G191</f>
        <v>897.74746700000003</v>
      </c>
      <c r="F191" s="1">
        <f t="shared" si="1"/>
        <v>1.2921302554164069</v>
      </c>
      <c r="G191" s="3">
        <f>'1. Economic Data'!C191</f>
        <v>95694.266667000004</v>
      </c>
      <c r="H191" s="1">
        <f t="shared" si="2"/>
        <v>1.3595733456066819</v>
      </c>
      <c r="I191" s="1">
        <f t="shared" si="3"/>
        <v>1.3251932322145117</v>
      </c>
      <c r="L191" s="3"/>
      <c r="P191" s="3"/>
      <c r="R191" s="3"/>
      <c r="T191" s="3"/>
      <c r="Y191" s="3"/>
      <c r="Z191" s="3"/>
      <c r="AA191" s="3"/>
      <c r="AB191" s="3"/>
      <c r="AC191" s="3"/>
    </row>
    <row r="192" spans="1:29" ht="15.75" customHeight="1" x14ac:dyDescent="0.25">
      <c r="A192" s="1">
        <v>2028</v>
      </c>
      <c r="B192" s="1">
        <v>11</v>
      </c>
      <c r="C192" s="3">
        <f>'1. Economic Data'!F192</f>
        <v>1747.1130000000001</v>
      </c>
      <c r="D192" s="1">
        <f t="shared" si="0"/>
        <v>1.2761617512429009</v>
      </c>
      <c r="E192" s="1">
        <f>'1. Economic Data'!G192</f>
        <v>898.69090000000006</v>
      </c>
      <c r="F192" s="1">
        <f t="shared" si="1"/>
        <v>1.2934881409778465</v>
      </c>
      <c r="G192" s="3">
        <f>'1. Economic Data'!C192</f>
        <v>95878.76</v>
      </c>
      <c r="H192" s="1">
        <f t="shared" si="2"/>
        <v>1.3621945289515711</v>
      </c>
      <c r="I192" s="1">
        <f t="shared" si="3"/>
        <v>1.3271064764015064</v>
      </c>
      <c r="L192" s="3"/>
      <c r="P192" s="3"/>
      <c r="R192" s="3"/>
      <c r="T192" s="3"/>
      <c r="Y192" s="3"/>
      <c r="Z192" s="3"/>
      <c r="AA192" s="3"/>
      <c r="AB192" s="3"/>
      <c r="AC192" s="3"/>
    </row>
    <row r="193" spans="1:29" ht="15.75" customHeight="1" x14ac:dyDescent="0.25">
      <c r="A193" s="1">
        <v>2028</v>
      </c>
      <c r="B193" s="1">
        <v>12</v>
      </c>
      <c r="C193" s="3">
        <f>'1. Economic Data'!F193</f>
        <v>1748.3690360000001</v>
      </c>
      <c r="D193" s="1">
        <f t="shared" si="0"/>
        <v>1.2770792105608637</v>
      </c>
      <c r="E193" s="1">
        <f>'1. Economic Data'!G193</f>
        <v>899.63731399999995</v>
      </c>
      <c r="F193" s="1">
        <f t="shared" si="1"/>
        <v>1.2948503171003101</v>
      </c>
      <c r="G193" s="3">
        <f>'1. Economic Data'!C193</f>
        <v>96064.324542999995</v>
      </c>
      <c r="H193" s="1">
        <f t="shared" si="2"/>
        <v>1.3648309314795346</v>
      </c>
      <c r="I193" s="1">
        <f t="shared" si="3"/>
        <v>1.3290289705460694</v>
      </c>
      <c r="L193" s="3"/>
      <c r="P193" s="3"/>
      <c r="R193" s="3"/>
      <c r="T193" s="3"/>
      <c r="Y193" s="3"/>
      <c r="Z193" s="3"/>
      <c r="AA193" s="3"/>
      <c r="AB193" s="3"/>
      <c r="AC193" s="3"/>
    </row>
    <row r="194" spans="1:29" ht="15.75" customHeight="1" x14ac:dyDescent="0.25">
      <c r="A194" s="1">
        <v>2029</v>
      </c>
      <c r="B194" s="1">
        <v>1</v>
      </c>
      <c r="C194" s="3">
        <f>'1. Economic Data'!F194</f>
        <v>1749.6250729999999</v>
      </c>
      <c r="D194" s="1">
        <f t="shared" si="0"/>
        <v>1.2779966706092669</v>
      </c>
      <c r="E194" s="1">
        <f>'1. Economic Data'!G194</f>
        <v>900.58372799999995</v>
      </c>
      <c r="F194" s="1">
        <f t="shared" si="1"/>
        <v>1.2962124932227739</v>
      </c>
      <c r="G194" s="3">
        <f>'1. Economic Data'!C194</f>
        <v>96249.889085999996</v>
      </c>
      <c r="H194" s="1">
        <f t="shared" si="2"/>
        <v>1.3674673340074981</v>
      </c>
      <c r="I194" s="1">
        <f t="shared" si="3"/>
        <v>1.3309509954707075</v>
      </c>
      <c r="L194" s="3"/>
      <c r="P194" s="3"/>
      <c r="R194" s="3"/>
      <c r="T194" s="3"/>
      <c r="Y194" s="3"/>
      <c r="Z194" s="3"/>
      <c r="AA194" s="3"/>
      <c r="AB194" s="3"/>
      <c r="AC194" s="3"/>
    </row>
    <row r="195" spans="1:29" ht="15.75" customHeight="1" x14ac:dyDescent="0.25">
      <c r="A195" s="1">
        <v>2029</v>
      </c>
      <c r="B195" s="1">
        <v>2</v>
      </c>
      <c r="C195" s="3">
        <f>'1. Economic Data'!F195</f>
        <v>1750.8811089999999</v>
      </c>
      <c r="D195" s="1">
        <f t="shared" si="0"/>
        <v>1.2789141299272297</v>
      </c>
      <c r="E195" s="1">
        <f>'1. Economic Data'!G195</f>
        <v>901.53014199999996</v>
      </c>
      <c r="F195" s="1">
        <f t="shared" si="1"/>
        <v>1.2975746693452375</v>
      </c>
      <c r="G195" s="3">
        <f>'1. Economic Data'!C195</f>
        <v>96435.453628999996</v>
      </c>
      <c r="H195" s="1">
        <f t="shared" si="2"/>
        <v>1.3701037365354614</v>
      </c>
      <c r="I195" s="1">
        <f t="shared" si="3"/>
        <v>1.3328725523716285</v>
      </c>
      <c r="L195" s="3"/>
      <c r="P195" s="3"/>
      <c r="R195" s="3"/>
      <c r="T195" s="3"/>
      <c r="Y195" s="3"/>
      <c r="Z195" s="3"/>
      <c r="AA195" s="3"/>
      <c r="AB195" s="3"/>
      <c r="AC195" s="3"/>
    </row>
    <row r="196" spans="1:29" ht="15.75" customHeight="1" x14ac:dyDescent="0.25">
      <c r="A196" s="1">
        <v>2029</v>
      </c>
      <c r="B196" s="1">
        <v>3</v>
      </c>
      <c r="C196" s="3">
        <f>'1. Economic Data'!F196</f>
        <v>1752.1398549999999</v>
      </c>
      <c r="D196" s="1">
        <f t="shared" si="0"/>
        <v>1.279833568738417</v>
      </c>
      <c r="E196" s="1">
        <f>'1. Economic Data'!G196</f>
        <v>902.47954600000003</v>
      </c>
      <c r="F196" s="1">
        <f t="shared" si="1"/>
        <v>1.2989411489824487</v>
      </c>
      <c r="G196" s="3">
        <f>'1. Economic Data'!C196</f>
        <v>96622.095602000001</v>
      </c>
      <c r="H196" s="1">
        <f t="shared" si="2"/>
        <v>1.3727554466169574</v>
      </c>
      <c r="I196" s="1">
        <f t="shared" si="3"/>
        <v>1.3348033997789259</v>
      </c>
      <c r="L196" s="3"/>
      <c r="P196" s="3"/>
      <c r="R196" s="3"/>
      <c r="T196" s="3"/>
      <c r="Y196" s="3"/>
      <c r="Z196" s="3"/>
      <c r="AA196" s="3"/>
      <c r="AB196" s="3"/>
      <c r="AC196" s="3"/>
    </row>
    <row r="197" spans="1:29" ht="15.75" customHeight="1" x14ac:dyDescent="0.25">
      <c r="A197" s="1">
        <v>2029</v>
      </c>
      <c r="B197" s="1">
        <v>4</v>
      </c>
      <c r="C197" s="3">
        <f>'1. Economic Data'!F197</f>
        <v>1753.3986</v>
      </c>
      <c r="D197" s="1">
        <f t="shared" si="0"/>
        <v>1.2807530068191642</v>
      </c>
      <c r="E197" s="1">
        <f>'1. Economic Data'!G197</f>
        <v>903.42894999999999</v>
      </c>
      <c r="F197" s="1">
        <f t="shared" si="1"/>
        <v>1.3003076286196598</v>
      </c>
      <c r="G197" s="3">
        <f>'1. Economic Data'!C197</f>
        <v>96808.737573999999</v>
      </c>
      <c r="H197" s="1">
        <f t="shared" si="2"/>
        <v>1.3754071566842458</v>
      </c>
      <c r="I197" s="1">
        <f t="shared" si="3"/>
        <v>1.3367337753092245</v>
      </c>
      <c r="L197" s="3"/>
      <c r="P197" s="3"/>
      <c r="R197" s="3"/>
      <c r="T197" s="3"/>
      <c r="Y197" s="3"/>
      <c r="Z197" s="3"/>
      <c r="AA197" s="3"/>
      <c r="AB197" s="3"/>
      <c r="AC197" s="3"/>
    </row>
    <row r="198" spans="1:29" ht="15.75" customHeight="1" x14ac:dyDescent="0.25">
      <c r="A198" s="1">
        <v>2029</v>
      </c>
      <c r="B198" s="1">
        <v>5</v>
      </c>
      <c r="C198" s="3">
        <f>'1. Economic Data'!F198</f>
        <v>1754.657346</v>
      </c>
      <c r="D198" s="1">
        <f t="shared" si="0"/>
        <v>1.2816724456303517</v>
      </c>
      <c r="E198" s="1">
        <f>'1. Economic Data'!G198</f>
        <v>904.37835399999994</v>
      </c>
      <c r="F198" s="1">
        <f t="shared" si="1"/>
        <v>1.3016741082568708</v>
      </c>
      <c r="G198" s="3">
        <f>'1. Economic Data'!C198</f>
        <v>96995.379547000004</v>
      </c>
      <c r="H198" s="1">
        <f t="shared" si="2"/>
        <v>1.3780588667657419</v>
      </c>
      <c r="I198" s="1">
        <f t="shared" si="3"/>
        <v>1.3386636814011614</v>
      </c>
      <c r="L198" s="3"/>
      <c r="P198" s="3"/>
      <c r="R198" s="3"/>
      <c r="T198" s="3"/>
      <c r="Y198" s="3"/>
      <c r="Z198" s="3"/>
      <c r="AA198" s="3"/>
      <c r="AB198" s="3"/>
      <c r="AC198" s="3"/>
    </row>
    <row r="199" spans="1:29" ht="15.75" customHeight="1" x14ac:dyDescent="0.25">
      <c r="A199" s="1">
        <v>2029</v>
      </c>
      <c r="B199" s="1">
        <v>6</v>
      </c>
      <c r="C199" s="3">
        <f>'1. Economic Data'!F199</f>
        <v>1755.9188059999999</v>
      </c>
      <c r="D199" s="1">
        <f t="shared" si="0"/>
        <v>1.2825938668565247</v>
      </c>
      <c r="E199" s="1">
        <f>'1. Economic Data'!G199</f>
        <v>905.33075699999995</v>
      </c>
      <c r="F199" s="1">
        <f t="shared" si="1"/>
        <v>1.3030449043625527</v>
      </c>
      <c r="G199" s="3">
        <f>'1. Economic Data'!C199</f>
        <v>97183.105205</v>
      </c>
      <c r="H199" s="1">
        <f t="shared" si="2"/>
        <v>1.38072597326849</v>
      </c>
      <c r="I199" s="1">
        <f t="shared" si="3"/>
        <v>1.3406029177957455</v>
      </c>
      <c r="L199" s="3"/>
      <c r="P199" s="3"/>
      <c r="R199" s="3"/>
      <c r="T199" s="3"/>
      <c r="Y199" s="3"/>
      <c r="Z199" s="3"/>
      <c r="AA199" s="3"/>
      <c r="AB199" s="3"/>
      <c r="AC199" s="3"/>
    </row>
    <row r="200" spans="1:29" ht="15.75" customHeight="1" x14ac:dyDescent="0.25">
      <c r="A200" s="1">
        <v>2029</v>
      </c>
      <c r="B200" s="1">
        <v>7</v>
      </c>
      <c r="C200" s="3">
        <f>'1. Economic Data'!F200</f>
        <v>1757.1802660000001</v>
      </c>
      <c r="D200" s="1">
        <f t="shared" si="0"/>
        <v>1.2835152880826977</v>
      </c>
      <c r="E200" s="1">
        <f>'1. Economic Data'!G200</f>
        <v>906.28315999999995</v>
      </c>
      <c r="F200" s="1">
        <f t="shared" si="1"/>
        <v>1.3044157004682346</v>
      </c>
      <c r="G200" s="3">
        <f>'1. Economic Data'!C200</f>
        <v>97370.830862000003</v>
      </c>
      <c r="H200" s="1">
        <f t="shared" si="2"/>
        <v>1.3833930797570306</v>
      </c>
      <c r="I200" s="1">
        <f t="shared" si="3"/>
        <v>1.3425416805690549</v>
      </c>
      <c r="L200" s="3"/>
      <c r="P200" s="3"/>
      <c r="R200" s="3"/>
      <c r="T200" s="3"/>
      <c r="Y200" s="3"/>
      <c r="Z200" s="3"/>
      <c r="AA200" s="3"/>
      <c r="AB200" s="3"/>
      <c r="AC200" s="3"/>
    </row>
    <row r="201" spans="1:29" ht="15.75" customHeight="1" x14ac:dyDescent="0.25">
      <c r="A201" s="1">
        <v>2029</v>
      </c>
      <c r="B201" s="1">
        <v>8</v>
      </c>
      <c r="C201" s="3">
        <f>'1. Economic Data'!F201</f>
        <v>1758.4417269999999</v>
      </c>
      <c r="D201" s="1">
        <f t="shared" si="0"/>
        <v>1.284436710039311</v>
      </c>
      <c r="E201" s="1">
        <f>'1. Economic Data'!G201</f>
        <v>907.23556399999995</v>
      </c>
      <c r="F201" s="1">
        <f t="shared" si="1"/>
        <v>1.305786498013219</v>
      </c>
      <c r="G201" s="3">
        <f>'1. Economic Data'!C201</f>
        <v>97558.556519999998</v>
      </c>
      <c r="H201" s="1">
        <f t="shared" si="2"/>
        <v>1.3860601862597788</v>
      </c>
      <c r="I201" s="1">
        <f t="shared" si="3"/>
        <v>1.3444799718637404</v>
      </c>
      <c r="L201" s="3"/>
      <c r="P201" s="3"/>
      <c r="R201" s="3"/>
      <c r="T201" s="3"/>
      <c r="Y201" s="3"/>
      <c r="Z201" s="3"/>
      <c r="AA201" s="3"/>
      <c r="AB201" s="3"/>
      <c r="AC201" s="3"/>
    </row>
    <row r="202" spans="1:29" ht="15.75" customHeight="1" x14ac:dyDescent="0.25">
      <c r="A202" s="1">
        <v>2029</v>
      </c>
      <c r="B202" s="1">
        <v>9</v>
      </c>
      <c r="C202" s="3">
        <f>'1. Economic Data'!F202</f>
        <v>1759.7059079999999</v>
      </c>
      <c r="D202" s="1">
        <f t="shared" si="0"/>
        <v>1.2853601187935517</v>
      </c>
      <c r="E202" s="1">
        <f>'1. Economic Data'!G202</f>
        <v>908.19097599999998</v>
      </c>
      <c r="F202" s="1">
        <f t="shared" si="1"/>
        <v>1.3071616249803977</v>
      </c>
      <c r="G202" s="3">
        <f>'1. Economic Data'!C202</f>
        <v>97747.372155000005</v>
      </c>
      <c r="H202" s="1">
        <f t="shared" si="2"/>
        <v>1.3887427785771755</v>
      </c>
      <c r="I202" s="1">
        <f t="shared" si="3"/>
        <v>1.3464276340437749</v>
      </c>
      <c r="L202" s="3"/>
      <c r="P202" s="3"/>
      <c r="R202" s="3"/>
      <c r="T202" s="3"/>
      <c r="Y202" s="3"/>
      <c r="Z202" s="3"/>
      <c r="AA202" s="3"/>
      <c r="AB202" s="3"/>
      <c r="AC202" s="3"/>
    </row>
    <row r="203" spans="1:29" ht="15.75" customHeight="1" x14ac:dyDescent="0.25">
      <c r="A203" s="1">
        <v>2029</v>
      </c>
      <c r="B203" s="1">
        <v>10</v>
      </c>
      <c r="C203" s="3">
        <f>'1. Economic Data'!F203</f>
        <v>1760.970088</v>
      </c>
      <c r="D203" s="1">
        <f t="shared" si="0"/>
        <v>1.2862835268173525</v>
      </c>
      <c r="E203" s="1">
        <f>'1. Economic Data'!G203</f>
        <v>909.146389</v>
      </c>
      <c r="F203" s="1">
        <f t="shared" si="1"/>
        <v>1.3085367533868788</v>
      </c>
      <c r="G203" s="3">
        <f>'1. Economic Data'!C203</f>
        <v>97936.187789999996</v>
      </c>
      <c r="H203" s="1">
        <f t="shared" si="2"/>
        <v>1.3914253708945721</v>
      </c>
      <c r="I203" s="1">
        <f t="shared" si="3"/>
        <v>1.3483748202469004</v>
      </c>
      <c r="L203" s="3"/>
      <c r="P203" s="3"/>
      <c r="R203" s="3"/>
      <c r="T203" s="3"/>
      <c r="Y203" s="3"/>
      <c r="Z203" s="3"/>
      <c r="AA203" s="3"/>
      <c r="AB203" s="3"/>
      <c r="AC203" s="3"/>
    </row>
    <row r="204" spans="1:29" ht="15.75" customHeight="1" x14ac:dyDescent="0.25">
      <c r="A204" s="1">
        <v>2029</v>
      </c>
      <c r="B204" s="1">
        <v>11</v>
      </c>
      <c r="C204" s="3">
        <f>'1. Economic Data'!F204</f>
        <v>1762.234269</v>
      </c>
      <c r="D204" s="1">
        <f t="shared" si="0"/>
        <v>1.2872069355715934</v>
      </c>
      <c r="E204" s="1">
        <f>'1. Economic Data'!G204</f>
        <v>910.10180100000002</v>
      </c>
      <c r="F204" s="1">
        <f t="shared" si="1"/>
        <v>1.3099118803540573</v>
      </c>
      <c r="G204" s="3">
        <f>'1. Economic Data'!C204</f>
        <v>98125.003425999996</v>
      </c>
      <c r="H204" s="1">
        <f t="shared" si="2"/>
        <v>1.3941079632261761</v>
      </c>
      <c r="I204" s="1">
        <f t="shared" si="3"/>
        <v>1.3503215329218867</v>
      </c>
      <c r="L204" s="3"/>
      <c r="P204" s="3"/>
      <c r="R204" s="3"/>
      <c r="T204" s="3"/>
      <c r="Y204" s="3"/>
      <c r="Z204" s="3"/>
      <c r="AA204" s="3"/>
      <c r="AB204" s="3"/>
      <c r="AC204" s="3"/>
    </row>
    <row r="205" spans="1:29" ht="15.75" customHeight="1" x14ac:dyDescent="0.25">
      <c r="A205" s="1">
        <v>2029</v>
      </c>
      <c r="B205" s="1">
        <v>12</v>
      </c>
      <c r="C205" s="3">
        <f>'1. Economic Data'!F205</f>
        <v>1763.5011770000001</v>
      </c>
      <c r="D205" s="1">
        <f t="shared" si="0"/>
        <v>1.2881323362365438</v>
      </c>
      <c r="E205" s="1">
        <f>'1. Economic Data'!G205</f>
        <v>911.06023200000004</v>
      </c>
      <c r="F205" s="1">
        <f t="shared" si="1"/>
        <v>1.3112913525757584</v>
      </c>
      <c r="G205" s="3">
        <f>'1. Economic Data'!C205</f>
        <v>98314.915366999994</v>
      </c>
      <c r="H205" s="1">
        <f t="shared" si="2"/>
        <v>1.3968061312772939</v>
      </c>
      <c r="I205" s="1">
        <f t="shared" si="3"/>
        <v>1.3522776575393183</v>
      </c>
      <c r="L205" s="3"/>
      <c r="P205" s="3"/>
      <c r="R205" s="3"/>
      <c r="T205" s="3"/>
      <c r="Y205" s="3"/>
      <c r="Z205" s="3"/>
      <c r="AA205" s="3"/>
      <c r="AB205" s="3"/>
      <c r="AC205" s="3"/>
    </row>
    <row r="206" spans="1:29" ht="15.75" customHeight="1" x14ac:dyDescent="0.25">
      <c r="A206" s="1">
        <v>2030</v>
      </c>
      <c r="B206" s="1">
        <v>1</v>
      </c>
      <c r="C206" s="3">
        <f>'1. Economic Data'!F206</f>
        <v>1764.768084</v>
      </c>
      <c r="D206" s="1">
        <f t="shared" si="0"/>
        <v>1.289057736171054</v>
      </c>
      <c r="E206" s="1">
        <f>'1. Economic Data'!G206</f>
        <v>912.01866199999995</v>
      </c>
      <c r="F206" s="1">
        <f t="shared" si="1"/>
        <v>1.3126708233581568</v>
      </c>
      <c r="G206" s="3">
        <f>'1. Economic Data'!C206</f>
        <v>98504.827308000007</v>
      </c>
      <c r="H206" s="1">
        <f t="shared" si="2"/>
        <v>1.3995042993284117</v>
      </c>
      <c r="I206" s="1">
        <f t="shared" si="3"/>
        <v>1.3542333041126617</v>
      </c>
      <c r="L206" s="3"/>
      <c r="P206" s="3"/>
      <c r="R206" s="3"/>
      <c r="T206" s="3"/>
      <c r="Y206" s="3"/>
      <c r="Z206" s="3"/>
      <c r="AA206" s="3"/>
      <c r="AB206" s="3"/>
      <c r="AC206" s="3"/>
    </row>
    <row r="207" spans="1:29" ht="15.75" customHeight="1" x14ac:dyDescent="0.25">
      <c r="A207" s="1">
        <v>2030</v>
      </c>
      <c r="B207" s="1">
        <v>2</v>
      </c>
      <c r="C207" s="3">
        <f>'1. Economic Data'!F207</f>
        <v>1766.0349920000001</v>
      </c>
      <c r="D207" s="1">
        <f t="shared" si="0"/>
        <v>1.2899831368360044</v>
      </c>
      <c r="E207" s="1">
        <f>'1. Economic Data'!G207</f>
        <v>912.97709299999997</v>
      </c>
      <c r="F207" s="1">
        <f t="shared" si="1"/>
        <v>1.3140502955798579</v>
      </c>
      <c r="G207" s="3">
        <f>'1. Economic Data'!C207</f>
        <v>98694.739249000006</v>
      </c>
      <c r="H207" s="1">
        <f t="shared" si="2"/>
        <v>1.4022024673795292</v>
      </c>
      <c r="I207" s="1">
        <f t="shared" si="3"/>
        <v>1.3561884750917097</v>
      </c>
      <c r="L207" s="3"/>
      <c r="P207" s="3"/>
      <c r="R207" s="3"/>
      <c r="T207" s="3"/>
      <c r="Y207" s="3"/>
      <c r="Z207" s="3"/>
      <c r="AA207" s="3"/>
      <c r="AB207" s="3"/>
      <c r="AC207" s="3"/>
    </row>
    <row r="208" spans="1:29" ht="15.75" customHeight="1" x14ac:dyDescent="0.25">
      <c r="A208" s="1">
        <v>2030</v>
      </c>
      <c r="B208" s="1">
        <v>3</v>
      </c>
      <c r="C208" s="3">
        <f>'1. Economic Data'!F208</f>
        <v>1767.3046320000001</v>
      </c>
      <c r="D208" s="1">
        <f t="shared" si="0"/>
        <v>1.2909105330638662</v>
      </c>
      <c r="E208" s="1">
        <f>'1. Economic Data'!G208</f>
        <v>913.93855199999996</v>
      </c>
      <c r="F208" s="1">
        <f t="shared" si="1"/>
        <v>1.3154341260098048</v>
      </c>
      <c r="G208" s="3">
        <f>'1. Economic Data'!C208</f>
        <v>98885.753861999998</v>
      </c>
      <c r="H208" s="1">
        <f t="shared" si="2"/>
        <v>1.4049163016091166</v>
      </c>
      <c r="I208" s="1">
        <f t="shared" si="3"/>
        <v>1.3581530986491521</v>
      </c>
      <c r="L208" s="3"/>
      <c r="P208" s="3"/>
      <c r="R208" s="3"/>
      <c r="T208" s="3"/>
      <c r="Y208" s="3"/>
      <c r="Z208" s="3"/>
      <c r="AA208" s="3"/>
      <c r="AB208" s="3"/>
      <c r="AC208" s="3"/>
    </row>
    <row r="209" spans="1:29" ht="15.75" customHeight="1" x14ac:dyDescent="0.25">
      <c r="A209" s="1">
        <v>2030</v>
      </c>
      <c r="B209" s="1">
        <v>4</v>
      </c>
      <c r="C209" s="3">
        <f>'1. Economic Data'!F209</f>
        <v>1768.5742720000001</v>
      </c>
      <c r="D209" s="1">
        <f t="shared" si="0"/>
        <v>1.2918379292917277</v>
      </c>
      <c r="E209" s="1">
        <f>'1. Economic Data'!G209</f>
        <v>914.90001099999995</v>
      </c>
      <c r="F209" s="1">
        <f t="shared" si="1"/>
        <v>1.3168179564397517</v>
      </c>
      <c r="G209" s="3">
        <f>'1. Economic Data'!C209</f>
        <v>99076.768473999997</v>
      </c>
      <c r="H209" s="1">
        <f t="shared" si="2"/>
        <v>1.4076301358244965</v>
      </c>
      <c r="I209" s="1">
        <f t="shared" si="3"/>
        <v>1.3601172423853294</v>
      </c>
      <c r="L209" s="3"/>
      <c r="P209" s="3"/>
      <c r="R209" s="3"/>
      <c r="T209" s="3"/>
      <c r="Y209" s="3"/>
      <c r="Z209" s="3"/>
      <c r="AA209" s="3"/>
      <c r="AB209" s="3"/>
      <c r="AC209" s="3"/>
    </row>
    <row r="210" spans="1:29" ht="15.75" customHeight="1" x14ac:dyDescent="0.25">
      <c r="A210" s="1">
        <v>2030</v>
      </c>
      <c r="B210" s="1">
        <v>5</v>
      </c>
      <c r="C210" s="3">
        <f>'1. Economic Data'!F210</f>
        <v>1769.843912</v>
      </c>
      <c r="D210" s="1">
        <f t="shared" si="0"/>
        <v>1.2927653255195894</v>
      </c>
      <c r="E210" s="1">
        <f>'1. Economic Data'!G210</f>
        <v>915.86146900000006</v>
      </c>
      <c r="F210" s="1">
        <f t="shared" si="1"/>
        <v>1.3182017854303962</v>
      </c>
      <c r="G210" s="3">
        <f>'1. Economic Data'!C210</f>
        <v>99267.783087000003</v>
      </c>
      <c r="H210" s="1">
        <f t="shared" si="2"/>
        <v>1.4103439700540841</v>
      </c>
      <c r="I210" s="1">
        <f t="shared" si="3"/>
        <v>1.3620809081608156</v>
      </c>
      <c r="L210" s="3"/>
      <c r="P210" s="3"/>
      <c r="R210" s="3"/>
      <c r="T210" s="3"/>
      <c r="Y210" s="3"/>
      <c r="Z210" s="3"/>
      <c r="AA210" s="3"/>
      <c r="AB210" s="3"/>
      <c r="AC210" s="3"/>
    </row>
    <row r="211" spans="1:29" ht="15.75" customHeight="1" x14ac:dyDescent="0.25">
      <c r="A211" s="1">
        <v>2030</v>
      </c>
      <c r="B211" s="1">
        <v>6</v>
      </c>
      <c r="C211" s="3">
        <f>'1. Economic Data'!F211</f>
        <v>1771.1162899999999</v>
      </c>
      <c r="D211" s="1">
        <f t="shared" si="0"/>
        <v>1.2936947216930039</v>
      </c>
      <c r="E211" s="1">
        <f>'1. Economic Data'!G211</f>
        <v>916.82596599999999</v>
      </c>
      <c r="F211" s="1">
        <f t="shared" si="1"/>
        <v>1.3195899884616149</v>
      </c>
      <c r="G211" s="3">
        <f>'1. Economic Data'!C211</f>
        <v>99459.906772999995</v>
      </c>
      <c r="H211" s="1">
        <f t="shared" si="2"/>
        <v>1.4130735614041516</v>
      </c>
      <c r="I211" s="1">
        <f t="shared" si="3"/>
        <v>1.3640540676065041</v>
      </c>
      <c r="L211" s="3"/>
      <c r="P211" s="3"/>
      <c r="R211" s="3"/>
      <c r="T211" s="3"/>
      <c r="Y211" s="3"/>
      <c r="Z211" s="3"/>
      <c r="AA211" s="3"/>
      <c r="AB211" s="3"/>
      <c r="AC211" s="3"/>
    </row>
    <row r="212" spans="1:29" ht="15.75" customHeight="1" x14ac:dyDescent="0.25">
      <c r="A212" s="1">
        <v>2030</v>
      </c>
      <c r="B212" s="1">
        <v>7</v>
      </c>
      <c r="C212" s="3">
        <f>'1. Economic Data'!F212</f>
        <v>1772.3886680000001</v>
      </c>
      <c r="D212" s="1">
        <f t="shared" si="0"/>
        <v>1.2946241178664186</v>
      </c>
      <c r="E212" s="1">
        <f>'1. Economic Data'!G212</f>
        <v>917.79046200000005</v>
      </c>
      <c r="F212" s="1">
        <f t="shared" si="1"/>
        <v>1.3209781900535311</v>
      </c>
      <c r="G212" s="3">
        <f>'1. Economic Data'!C212</f>
        <v>99652.030459000001</v>
      </c>
      <c r="H212" s="1">
        <f t="shared" si="2"/>
        <v>1.4158031527542194</v>
      </c>
      <c r="I212" s="1">
        <f t="shared" si="3"/>
        <v>1.3660267451543151</v>
      </c>
      <c r="L212" s="3"/>
      <c r="P212" s="3"/>
      <c r="R212" s="3"/>
      <c r="T212" s="3"/>
      <c r="Y212" s="3"/>
      <c r="Z212" s="3"/>
      <c r="AA212" s="3"/>
      <c r="AB212" s="3"/>
      <c r="AC212" s="3"/>
    </row>
    <row r="213" spans="1:29" ht="15.75" customHeight="1" x14ac:dyDescent="0.25">
      <c r="A213" s="1">
        <v>2030</v>
      </c>
      <c r="B213" s="1">
        <v>8</v>
      </c>
      <c r="C213" s="3">
        <f>'1. Economic Data'!F213</f>
        <v>1773.6610459999999</v>
      </c>
      <c r="D213" s="1">
        <f t="shared" si="0"/>
        <v>1.2955535140398331</v>
      </c>
      <c r="E213" s="1">
        <f>'1. Economic Data'!G213</f>
        <v>918.75495799999999</v>
      </c>
      <c r="F213" s="1">
        <f t="shared" si="1"/>
        <v>1.3223663916454471</v>
      </c>
      <c r="G213" s="3">
        <f>'1. Economic Data'!C213</f>
        <v>99844.154146000001</v>
      </c>
      <c r="H213" s="1">
        <f t="shared" si="2"/>
        <v>1.4185327441184945</v>
      </c>
      <c r="I213" s="1">
        <f t="shared" si="3"/>
        <v>1.3679989426645791</v>
      </c>
      <c r="L213" s="3"/>
      <c r="P213" s="3"/>
      <c r="R213" s="3"/>
      <c r="T213" s="3"/>
      <c r="Y213" s="3"/>
      <c r="Z213" s="3"/>
      <c r="AA213" s="3"/>
      <c r="AB213" s="3"/>
      <c r="AC213" s="3"/>
    </row>
    <row r="214" spans="1:29" ht="15.75" customHeight="1" x14ac:dyDescent="0.25">
      <c r="A214" s="1">
        <v>2030</v>
      </c>
      <c r="B214" s="1">
        <v>9</v>
      </c>
      <c r="C214" s="3">
        <f>'1. Economic Data'!F214</f>
        <v>1774.9361690000001</v>
      </c>
      <c r="D214" s="1">
        <f t="shared" si="0"/>
        <v>1.2964849152718829</v>
      </c>
      <c r="E214" s="1">
        <f>'1. Economic Data'!G214</f>
        <v>919.72250199999996</v>
      </c>
      <c r="F214" s="1">
        <f t="shared" si="1"/>
        <v>1.3237589802316609</v>
      </c>
      <c r="G214" s="3">
        <f>'1. Economic Data'!C214</f>
        <v>100037.393345</v>
      </c>
      <c r="H214" s="1">
        <f t="shared" si="2"/>
        <v>1.4212781840851438</v>
      </c>
      <c r="I214" s="1">
        <f t="shared" si="3"/>
        <v>1.3699806754271282</v>
      </c>
      <c r="L214" s="3"/>
      <c r="P214" s="3"/>
      <c r="R214" s="3"/>
      <c r="T214" s="3"/>
      <c r="Y214" s="3"/>
      <c r="Z214" s="3"/>
      <c r="AA214" s="3"/>
      <c r="AB214" s="3"/>
      <c r="AC214" s="3"/>
    </row>
    <row r="215" spans="1:29" ht="15.75" customHeight="1" x14ac:dyDescent="0.25">
      <c r="A215" s="1">
        <v>2030</v>
      </c>
      <c r="B215" s="1">
        <v>10</v>
      </c>
      <c r="C215" s="3">
        <f>'1. Economic Data'!F215</f>
        <v>1776.2112910000001</v>
      </c>
      <c r="D215" s="1">
        <f t="shared" si="0"/>
        <v>1.2974163157734924</v>
      </c>
      <c r="E215" s="1">
        <f>'1. Economic Data'!G215</f>
        <v>920.69004500000005</v>
      </c>
      <c r="F215" s="1">
        <f t="shared" si="1"/>
        <v>1.3251515673785725</v>
      </c>
      <c r="G215" s="3">
        <f>'1. Economic Data'!C215</f>
        <v>100230.632545</v>
      </c>
      <c r="H215" s="1">
        <f t="shared" si="2"/>
        <v>1.4240236240660007</v>
      </c>
      <c r="I215" s="1">
        <f t="shared" si="3"/>
        <v>1.3719619238976297</v>
      </c>
      <c r="L215" s="3"/>
      <c r="P215" s="3"/>
      <c r="R215" s="3"/>
      <c r="T215" s="3"/>
      <c r="Y215" s="3"/>
      <c r="Z215" s="3"/>
      <c r="AA215" s="3"/>
      <c r="AB215" s="3"/>
      <c r="AC215" s="3"/>
    </row>
    <row r="216" spans="1:29" ht="15.75" customHeight="1" x14ac:dyDescent="0.25">
      <c r="A216" s="1">
        <v>2030</v>
      </c>
      <c r="B216" s="1">
        <v>11</v>
      </c>
      <c r="C216" s="3">
        <f>'1. Economic Data'!F216</f>
        <v>1777.4864130000001</v>
      </c>
      <c r="D216" s="1">
        <f t="shared" si="0"/>
        <v>1.2983477162751018</v>
      </c>
      <c r="E216" s="1">
        <f>'1. Economic Data'!G216</f>
        <v>921.65758900000003</v>
      </c>
      <c r="F216" s="1">
        <f t="shared" si="1"/>
        <v>1.3265441559647864</v>
      </c>
      <c r="G216" s="3">
        <f>'1. Economic Data'!C216</f>
        <v>100423.871745</v>
      </c>
      <c r="H216" s="1">
        <f t="shared" si="2"/>
        <v>1.4267690640468575</v>
      </c>
      <c r="I216" s="1">
        <f t="shared" si="3"/>
        <v>1.3739426902365337</v>
      </c>
      <c r="L216" s="3"/>
      <c r="P216" s="3"/>
      <c r="R216" s="3"/>
      <c r="T216" s="3"/>
      <c r="Y216" s="3"/>
      <c r="Z216" s="3"/>
      <c r="AA216" s="3"/>
      <c r="AB216" s="3"/>
      <c r="AC216" s="3"/>
    </row>
    <row r="217" spans="1:29" ht="15.75" customHeight="1" x14ac:dyDescent="0.25">
      <c r="A217" s="1">
        <v>2030</v>
      </c>
      <c r="B217" s="1">
        <v>12</v>
      </c>
      <c r="C217" s="3">
        <f>'1. Economic Data'!F217</f>
        <v>1778.7642860000001</v>
      </c>
      <c r="D217" s="1">
        <f t="shared" si="0"/>
        <v>1.2992811262179882</v>
      </c>
      <c r="E217" s="1">
        <f>'1. Economic Data'!G217</f>
        <v>922.62818900000002</v>
      </c>
      <c r="F217" s="1">
        <f t="shared" si="1"/>
        <v>1.3279411430597186</v>
      </c>
      <c r="G217" s="3">
        <f>'1. Economic Data'!C217</f>
        <v>100618.232934</v>
      </c>
      <c r="H217" s="1">
        <f t="shared" si="2"/>
        <v>1.4295304446518666</v>
      </c>
      <c r="I217" s="1">
        <f t="shared" si="3"/>
        <v>1.3759330332822159</v>
      </c>
      <c r="L217" s="3"/>
      <c r="P217" s="3"/>
      <c r="R217" s="3"/>
      <c r="T217" s="3"/>
      <c r="Y217" s="3"/>
      <c r="Z217" s="3"/>
      <c r="AA217" s="3"/>
      <c r="AB217" s="3"/>
      <c r="AC217" s="3"/>
    </row>
    <row r="218" spans="1:29" ht="15.75" customHeight="1" x14ac:dyDescent="0.25">
      <c r="C218" s="3"/>
      <c r="G218" s="3"/>
    </row>
    <row r="219" spans="1:29" ht="15.75" customHeight="1" x14ac:dyDescent="0.25">
      <c r="C219" s="3"/>
      <c r="G219" s="3"/>
    </row>
    <row r="220" spans="1:29" ht="15.75" customHeight="1" x14ac:dyDescent="0.25">
      <c r="C220" s="3"/>
      <c r="G220" s="3"/>
    </row>
    <row r="221" spans="1:29" ht="15.75" customHeight="1" x14ac:dyDescent="0.25">
      <c r="C221" s="3"/>
      <c r="G221" s="3"/>
    </row>
    <row r="222" spans="1:29" ht="15.75" customHeight="1" x14ac:dyDescent="0.25">
      <c r="C222" s="3"/>
      <c r="G222" s="3"/>
    </row>
    <row r="223" spans="1:29" ht="15.75" customHeight="1" x14ac:dyDescent="0.25">
      <c r="C223" s="3"/>
      <c r="G223" s="3"/>
    </row>
    <row r="224" spans="1:29" ht="15.75" customHeight="1" x14ac:dyDescent="0.25">
      <c r="C224" s="3"/>
      <c r="G224" s="3"/>
    </row>
    <row r="225" spans="3:7" ht="15.75" customHeight="1" x14ac:dyDescent="0.25">
      <c r="C225" s="3"/>
      <c r="G225" s="3"/>
    </row>
    <row r="226" spans="3:7" ht="15.75" customHeight="1" x14ac:dyDescent="0.25">
      <c r="C226" s="3"/>
      <c r="G226" s="3"/>
    </row>
    <row r="227" spans="3:7" ht="15.75" customHeight="1" x14ac:dyDescent="0.25">
      <c r="C227" s="3"/>
      <c r="G227" s="3"/>
    </row>
    <row r="228" spans="3:7" ht="15.75" customHeight="1" x14ac:dyDescent="0.25">
      <c r="C228" s="3"/>
      <c r="G228" s="3"/>
    </row>
    <row r="229" spans="3:7" ht="15.75" customHeight="1" x14ac:dyDescent="0.25">
      <c r="C229" s="3"/>
      <c r="G229" s="3"/>
    </row>
    <row r="230" spans="3:7" ht="15.75" customHeight="1" x14ac:dyDescent="0.25"/>
    <row r="231" spans="3:7" ht="15.75" customHeight="1" x14ac:dyDescent="0.25"/>
    <row r="232" spans="3:7" ht="15.75" customHeight="1" x14ac:dyDescent="0.25"/>
    <row r="233" spans="3:7" ht="15.75" customHeight="1" x14ac:dyDescent="0.25"/>
    <row r="234" spans="3:7" ht="15.75" customHeight="1" x14ac:dyDescent="0.25"/>
    <row r="235" spans="3:7" ht="15.75" customHeight="1" x14ac:dyDescent="0.25"/>
    <row r="236" spans="3:7" ht="15.75" customHeight="1" x14ac:dyDescent="0.25"/>
    <row r="237" spans="3:7" ht="15.75" customHeight="1" x14ac:dyDescent="0.25"/>
    <row r="238" spans="3:7" ht="15.75" customHeight="1" x14ac:dyDescent="0.25"/>
    <row r="239" spans="3:7" ht="15.75" customHeight="1" x14ac:dyDescent="0.25"/>
    <row r="240" spans="3:7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EF2CB"/>
  </sheetPr>
  <dimension ref="A1:L1000"/>
  <sheetViews>
    <sheetView workbookViewId="0"/>
  </sheetViews>
  <sheetFormatPr defaultColWidth="14.42578125" defaultRowHeight="15" customHeight="1" x14ac:dyDescent="0.25"/>
  <cols>
    <col min="1" max="6" width="8.7109375" customWidth="1"/>
    <col min="7" max="7" width="12.85546875" customWidth="1"/>
    <col min="8" max="8" width="12.140625" customWidth="1"/>
    <col min="9" max="9" width="12.5703125" customWidth="1"/>
    <col min="10" max="10" width="12" customWidth="1"/>
    <col min="11" max="26" width="8.7109375" customWidth="1"/>
  </cols>
  <sheetData>
    <row r="1" spans="1:10" x14ac:dyDescent="0.25">
      <c r="A1" s="1" t="s">
        <v>4</v>
      </c>
      <c r="B1" s="1" t="s">
        <v>5</v>
      </c>
      <c r="C1" s="1" t="s">
        <v>54</v>
      </c>
      <c r="D1" s="1" t="s">
        <v>55</v>
      </c>
      <c r="E1" s="1" t="s">
        <v>16</v>
      </c>
      <c r="F1" s="1" t="s">
        <v>20</v>
      </c>
      <c r="G1" s="1" t="s">
        <v>56</v>
      </c>
      <c r="H1" s="1" t="s">
        <v>57</v>
      </c>
      <c r="I1" s="1" t="s">
        <v>58</v>
      </c>
      <c r="J1" s="1" t="s">
        <v>59</v>
      </c>
    </row>
    <row r="2" spans="1:10" x14ac:dyDescent="0.25">
      <c r="A2" s="1">
        <v>2013</v>
      </c>
      <c r="B2" s="1">
        <v>1</v>
      </c>
      <c r="C2" s="1">
        <v>31</v>
      </c>
      <c r="D2" s="6">
        <f t="shared" ref="D2:D217" si="0">C2/30.44</f>
        <v>1.0183968462549278</v>
      </c>
      <c r="E2" s="7">
        <f>'2. Actual Wthr'!F2</f>
        <v>666.61</v>
      </c>
      <c r="F2" s="7">
        <f>'2. Actual Wthr'!J2</f>
        <v>0</v>
      </c>
      <c r="G2" s="6">
        <f>E2</f>
        <v>666.61</v>
      </c>
      <c r="H2" s="6">
        <f t="shared" ref="H2:H217" si="1">E2/$G$13</f>
        <v>0.20891429502668585</v>
      </c>
      <c r="I2" s="6">
        <f>F2</f>
        <v>0</v>
      </c>
      <c r="J2" s="6">
        <f t="shared" ref="J2:J217" si="2">F2/$I$13</f>
        <v>0</v>
      </c>
    </row>
    <row r="3" spans="1:10" x14ac:dyDescent="0.25">
      <c r="A3" s="1">
        <v>2013</v>
      </c>
      <c r="B3" s="1">
        <v>2</v>
      </c>
      <c r="C3" s="1">
        <v>28</v>
      </c>
      <c r="D3" s="6">
        <f t="shared" si="0"/>
        <v>0.91984231274638628</v>
      </c>
      <c r="E3" s="7">
        <f>'2. Actual Wthr'!F3</f>
        <v>574.24</v>
      </c>
      <c r="F3" s="7">
        <f>'2. Actual Wthr'!J3</f>
        <v>0</v>
      </c>
      <c r="G3" s="6">
        <f t="shared" ref="G3:G13" si="3">G2+E3</f>
        <v>1240.8499999999999</v>
      </c>
      <c r="H3" s="6">
        <f t="shared" si="1"/>
        <v>0.17996571424989738</v>
      </c>
      <c r="I3" s="6">
        <f t="shared" ref="I3:I13" si="4">I2+F3</f>
        <v>0</v>
      </c>
      <c r="J3" s="6">
        <f t="shared" si="2"/>
        <v>0</v>
      </c>
    </row>
    <row r="4" spans="1:10" x14ac:dyDescent="0.25">
      <c r="A4" s="1">
        <v>2013</v>
      </c>
      <c r="B4" s="1">
        <v>3</v>
      </c>
      <c r="C4" s="1">
        <v>31</v>
      </c>
      <c r="D4" s="6">
        <f t="shared" si="0"/>
        <v>1.0183968462549278</v>
      </c>
      <c r="E4" s="7">
        <f>'2. Actual Wthr'!F4</f>
        <v>446.79</v>
      </c>
      <c r="F4" s="7">
        <f>'2. Actual Wthr'!J4</f>
        <v>0</v>
      </c>
      <c r="G4" s="6">
        <f t="shared" si="3"/>
        <v>1687.6399999999999</v>
      </c>
      <c r="H4" s="6">
        <f t="shared" si="1"/>
        <v>0.14002312877840561</v>
      </c>
      <c r="I4" s="6">
        <f t="shared" si="4"/>
        <v>0</v>
      </c>
      <c r="J4" s="6">
        <f t="shared" si="2"/>
        <v>0</v>
      </c>
    </row>
    <row r="5" spans="1:10" x14ac:dyDescent="0.25">
      <c r="A5" s="1">
        <v>2013</v>
      </c>
      <c r="B5" s="1">
        <v>4</v>
      </c>
      <c r="C5" s="1">
        <v>30</v>
      </c>
      <c r="D5" s="6">
        <f t="shared" si="0"/>
        <v>0.98554533508541386</v>
      </c>
      <c r="E5" s="7">
        <f>'2. Actual Wthr'!F5</f>
        <v>232.6</v>
      </c>
      <c r="F5" s="7">
        <f>'2. Actual Wthr'!J5</f>
        <v>0</v>
      </c>
      <c r="G5" s="6">
        <f t="shared" si="3"/>
        <v>1920.2399999999998</v>
      </c>
      <c r="H5" s="6">
        <f t="shared" si="1"/>
        <v>7.2896393728277595E-2</v>
      </c>
      <c r="I5" s="6">
        <f t="shared" si="4"/>
        <v>0</v>
      </c>
      <c r="J5" s="6">
        <f t="shared" si="2"/>
        <v>0</v>
      </c>
    </row>
    <row r="6" spans="1:10" x14ac:dyDescent="0.25">
      <c r="A6" s="1">
        <v>2013</v>
      </c>
      <c r="B6" s="1">
        <v>5</v>
      </c>
      <c r="C6" s="1">
        <v>31</v>
      </c>
      <c r="D6" s="6">
        <f t="shared" si="0"/>
        <v>1.0183968462549278</v>
      </c>
      <c r="E6" s="7">
        <f>'2. Actual Wthr'!F6</f>
        <v>32.57</v>
      </c>
      <c r="F6" s="7">
        <f>'2. Actual Wthr'!J6</f>
        <v>18.190000000000001</v>
      </c>
      <c r="G6" s="6">
        <f t="shared" si="3"/>
        <v>1952.8099999999997</v>
      </c>
      <c r="H6" s="6">
        <f t="shared" si="1"/>
        <v>1.0207375510447125E-2</v>
      </c>
      <c r="I6" s="6">
        <f t="shared" si="4"/>
        <v>18.190000000000001</v>
      </c>
      <c r="J6" s="6">
        <f t="shared" si="2"/>
        <v>8.0118040873854837E-2</v>
      </c>
    </row>
    <row r="7" spans="1:10" x14ac:dyDescent="0.25">
      <c r="A7" s="1">
        <v>2013</v>
      </c>
      <c r="B7" s="1">
        <v>6</v>
      </c>
      <c r="C7" s="1">
        <v>30</v>
      </c>
      <c r="D7" s="6">
        <f t="shared" si="0"/>
        <v>0.98554533508541386</v>
      </c>
      <c r="E7" s="7">
        <f>'2. Actual Wthr'!F7</f>
        <v>2.71</v>
      </c>
      <c r="F7" s="7">
        <f>'2. Actual Wthr'!J7</f>
        <v>35.619999999999997</v>
      </c>
      <c r="G7" s="6">
        <f t="shared" si="3"/>
        <v>1955.5199999999998</v>
      </c>
      <c r="H7" s="6">
        <f t="shared" si="1"/>
        <v>8.4930880053152313E-4</v>
      </c>
      <c r="I7" s="6">
        <f t="shared" si="4"/>
        <v>53.81</v>
      </c>
      <c r="J7" s="6">
        <f t="shared" si="2"/>
        <v>0.15688865398167723</v>
      </c>
    </row>
    <row r="8" spans="1:10" x14ac:dyDescent="0.25">
      <c r="A8" s="1">
        <v>2013</v>
      </c>
      <c r="B8" s="1">
        <v>7</v>
      </c>
      <c r="C8" s="1">
        <v>31</v>
      </c>
      <c r="D8" s="6">
        <f t="shared" si="0"/>
        <v>1.0183968462549278</v>
      </c>
      <c r="E8" s="7">
        <f>'2. Actual Wthr'!F8</f>
        <v>0</v>
      </c>
      <c r="F8" s="7">
        <f>'2. Actual Wthr'!J8</f>
        <v>110.14</v>
      </c>
      <c r="G8" s="6">
        <f t="shared" si="3"/>
        <v>1955.5199999999998</v>
      </c>
      <c r="H8" s="6">
        <f t="shared" si="1"/>
        <v>0</v>
      </c>
      <c r="I8" s="6">
        <f t="shared" si="4"/>
        <v>163.95</v>
      </c>
      <c r="J8" s="6">
        <f t="shared" si="2"/>
        <v>0.48511275546159272</v>
      </c>
    </row>
    <row r="9" spans="1:10" x14ac:dyDescent="0.25">
      <c r="A9" s="1">
        <v>2013</v>
      </c>
      <c r="B9" s="1">
        <v>8</v>
      </c>
      <c r="C9" s="1">
        <v>31</v>
      </c>
      <c r="D9" s="6">
        <f t="shared" si="0"/>
        <v>1.0183968462549278</v>
      </c>
      <c r="E9" s="7">
        <f>'2. Actual Wthr'!F9</f>
        <v>0</v>
      </c>
      <c r="F9" s="7">
        <f>'2. Actual Wthr'!J9</f>
        <v>53</v>
      </c>
      <c r="G9" s="6">
        <f t="shared" si="3"/>
        <v>1955.5199999999998</v>
      </c>
      <c r="H9" s="6">
        <f t="shared" si="1"/>
        <v>0</v>
      </c>
      <c r="I9" s="6">
        <f t="shared" si="4"/>
        <v>216.95</v>
      </c>
      <c r="J9" s="6">
        <f t="shared" si="2"/>
        <v>0.23343904157857648</v>
      </c>
    </row>
    <row r="10" spans="1:10" x14ac:dyDescent="0.25">
      <c r="A10" s="1">
        <v>2013</v>
      </c>
      <c r="B10" s="1">
        <v>9</v>
      </c>
      <c r="C10" s="1">
        <v>30</v>
      </c>
      <c r="D10" s="6">
        <f t="shared" si="0"/>
        <v>0.98554533508541386</v>
      </c>
      <c r="E10" s="7">
        <f>'2. Actual Wthr'!F10</f>
        <v>24.14</v>
      </c>
      <c r="F10" s="7">
        <f>'2. Actual Wthr'!J10</f>
        <v>9.74</v>
      </c>
      <c r="G10" s="6">
        <f t="shared" si="3"/>
        <v>1979.6599999999999</v>
      </c>
      <c r="H10" s="6">
        <f t="shared" si="1"/>
        <v>7.5654296844394724E-3</v>
      </c>
      <c r="I10" s="6">
        <f t="shared" si="4"/>
        <v>226.69</v>
      </c>
      <c r="J10" s="6">
        <f t="shared" si="2"/>
        <v>4.2899929527836507E-2</v>
      </c>
    </row>
    <row r="11" spans="1:10" x14ac:dyDescent="0.25">
      <c r="A11" s="1">
        <v>2013</v>
      </c>
      <c r="B11" s="1">
        <v>10</v>
      </c>
      <c r="C11" s="1">
        <v>31</v>
      </c>
      <c r="D11" s="6">
        <f t="shared" si="0"/>
        <v>1.0183968462549278</v>
      </c>
      <c r="E11" s="7">
        <f>'2. Actual Wthr'!F11</f>
        <v>130.55000000000001</v>
      </c>
      <c r="F11" s="7">
        <f>'2. Actual Wthr'!J11</f>
        <v>0.35</v>
      </c>
      <c r="G11" s="6">
        <f t="shared" si="3"/>
        <v>2110.21</v>
      </c>
      <c r="H11" s="6">
        <f t="shared" si="1"/>
        <v>4.0914119523760277E-2</v>
      </c>
      <c r="I11" s="6">
        <f t="shared" si="4"/>
        <v>227.04</v>
      </c>
      <c r="J11" s="6">
        <f t="shared" si="2"/>
        <v>1.5415785764622974E-3</v>
      </c>
    </row>
    <row r="12" spans="1:10" x14ac:dyDescent="0.25">
      <c r="A12" s="1">
        <v>2013</v>
      </c>
      <c r="B12" s="1">
        <v>11</v>
      </c>
      <c r="C12" s="1">
        <v>30</v>
      </c>
      <c r="D12" s="6">
        <f t="shared" si="0"/>
        <v>0.98554533508541386</v>
      </c>
      <c r="E12" s="7">
        <f>'2. Actual Wthr'!F12</f>
        <v>394.86</v>
      </c>
      <c r="F12" s="7">
        <f>'2. Actual Wthr'!J12</f>
        <v>0</v>
      </c>
      <c r="G12" s="6">
        <f t="shared" si="3"/>
        <v>2505.0700000000002</v>
      </c>
      <c r="H12" s="6">
        <f t="shared" si="1"/>
        <v>0.12374836641250082</v>
      </c>
      <c r="I12" s="6">
        <f t="shared" si="4"/>
        <v>227.04</v>
      </c>
      <c r="J12" s="6">
        <f t="shared" si="2"/>
        <v>0</v>
      </c>
    </row>
    <row r="13" spans="1:10" x14ac:dyDescent="0.25">
      <c r="A13" s="1">
        <v>2013</v>
      </c>
      <c r="B13" s="1">
        <v>12</v>
      </c>
      <c r="C13" s="1">
        <v>31</v>
      </c>
      <c r="D13" s="6">
        <f t="shared" si="0"/>
        <v>1.0183968462549278</v>
      </c>
      <c r="E13" s="7">
        <f>'2. Actual Wthr'!F13</f>
        <v>685.76</v>
      </c>
      <c r="F13" s="7">
        <f>'2. Actual Wthr'!J13</f>
        <v>0</v>
      </c>
      <c r="G13" s="3">
        <f t="shared" si="3"/>
        <v>3190.83</v>
      </c>
      <c r="H13" s="6">
        <f t="shared" si="1"/>
        <v>0.21491586828505435</v>
      </c>
      <c r="I13" s="6">
        <f t="shared" si="4"/>
        <v>227.04</v>
      </c>
      <c r="J13" s="6">
        <f t="shared" si="2"/>
        <v>0</v>
      </c>
    </row>
    <row r="14" spans="1:10" x14ac:dyDescent="0.25">
      <c r="A14" s="1">
        <v>2014</v>
      </c>
      <c r="B14" s="1">
        <v>1</v>
      </c>
      <c r="C14" s="1">
        <v>31</v>
      </c>
      <c r="D14" s="6">
        <f t="shared" si="0"/>
        <v>1.0183968462549278</v>
      </c>
      <c r="E14" s="7">
        <f>'2. Actual Wthr'!F14</f>
        <v>745.37</v>
      </c>
      <c r="F14" s="7">
        <f>'2. Actual Wthr'!J14</f>
        <v>0</v>
      </c>
      <c r="G14" s="6">
        <f>E14</f>
        <v>745.37</v>
      </c>
      <c r="H14" s="6">
        <f t="shared" si="1"/>
        <v>0.23359752791593411</v>
      </c>
      <c r="I14" s="6">
        <f>F14</f>
        <v>0</v>
      </c>
      <c r="J14" s="6">
        <f t="shared" si="2"/>
        <v>0</v>
      </c>
    </row>
    <row r="15" spans="1:10" x14ac:dyDescent="0.25">
      <c r="A15" s="1">
        <v>2014</v>
      </c>
      <c r="B15" s="1">
        <v>2</v>
      </c>
      <c r="C15" s="1">
        <v>28</v>
      </c>
      <c r="D15" s="6">
        <f t="shared" si="0"/>
        <v>0.91984231274638628</v>
      </c>
      <c r="E15" s="7">
        <f>'2. Actual Wthr'!F15</f>
        <v>632.85</v>
      </c>
      <c r="F15" s="7">
        <f>'2. Actual Wthr'!J15</f>
        <v>0</v>
      </c>
      <c r="G15" s="6">
        <f t="shared" ref="G15:G25" si="5">G14+E15</f>
        <v>1378.22</v>
      </c>
      <c r="H15" s="6">
        <f t="shared" si="1"/>
        <v>0.19833397579940018</v>
      </c>
      <c r="I15" s="6">
        <f t="shared" ref="I15:I25" si="6">I14+F15</f>
        <v>0</v>
      </c>
      <c r="J15" s="6">
        <f t="shared" si="2"/>
        <v>0</v>
      </c>
    </row>
    <row r="16" spans="1:10" x14ac:dyDescent="0.25">
      <c r="A16" s="1">
        <v>2014</v>
      </c>
      <c r="B16" s="1">
        <v>3</v>
      </c>
      <c r="C16" s="1">
        <v>31</v>
      </c>
      <c r="D16" s="6">
        <f t="shared" si="0"/>
        <v>1.0183968462549278</v>
      </c>
      <c r="E16" s="7">
        <f>'2. Actual Wthr'!F16</f>
        <v>601.78</v>
      </c>
      <c r="F16" s="7">
        <f>'2. Actual Wthr'!J16</f>
        <v>0</v>
      </c>
      <c r="G16" s="6">
        <f t="shared" si="5"/>
        <v>1980</v>
      </c>
      <c r="H16" s="6">
        <f t="shared" si="1"/>
        <v>0.18859669741101845</v>
      </c>
      <c r="I16" s="6">
        <f t="shared" si="6"/>
        <v>0</v>
      </c>
      <c r="J16" s="6">
        <f t="shared" si="2"/>
        <v>0</v>
      </c>
    </row>
    <row r="17" spans="1:10" x14ac:dyDescent="0.25">
      <c r="A17" s="1">
        <v>2014</v>
      </c>
      <c r="B17" s="1">
        <v>4</v>
      </c>
      <c r="C17" s="1">
        <v>30</v>
      </c>
      <c r="D17" s="6">
        <f t="shared" si="0"/>
        <v>0.98554533508541386</v>
      </c>
      <c r="E17" s="7">
        <f>'2. Actual Wthr'!F17</f>
        <v>234.75</v>
      </c>
      <c r="F17" s="7">
        <f>'2. Actual Wthr'!J17</f>
        <v>0</v>
      </c>
      <c r="G17" s="6">
        <f t="shared" si="5"/>
        <v>2214.75</v>
      </c>
      <c r="H17" s="6">
        <f t="shared" si="1"/>
        <v>7.3570199603238032E-2</v>
      </c>
      <c r="I17" s="6">
        <f t="shared" si="6"/>
        <v>0</v>
      </c>
      <c r="J17" s="6">
        <f t="shared" si="2"/>
        <v>0</v>
      </c>
    </row>
    <row r="18" spans="1:10" x14ac:dyDescent="0.25">
      <c r="A18" s="1">
        <v>2014</v>
      </c>
      <c r="B18" s="1">
        <v>5</v>
      </c>
      <c r="C18" s="1">
        <v>31</v>
      </c>
      <c r="D18" s="6">
        <f t="shared" si="0"/>
        <v>1.0183968462549278</v>
      </c>
      <c r="E18" s="7">
        <f>'2. Actual Wthr'!F18</f>
        <v>31.01</v>
      </c>
      <c r="F18" s="7">
        <f>'2. Actual Wthr'!J18</f>
        <v>8.9499999999999993</v>
      </c>
      <c r="G18" s="6">
        <f t="shared" si="5"/>
        <v>2245.7600000000002</v>
      </c>
      <c r="H18" s="6">
        <f t="shared" si="1"/>
        <v>9.7184745034990909E-3</v>
      </c>
      <c r="I18" s="6">
        <f t="shared" si="6"/>
        <v>8.9499999999999993</v>
      </c>
      <c r="J18" s="6">
        <f t="shared" si="2"/>
        <v>3.9420366455250176E-2</v>
      </c>
    </row>
    <row r="19" spans="1:10" x14ac:dyDescent="0.25">
      <c r="A19" s="1">
        <v>2014</v>
      </c>
      <c r="B19" s="1">
        <v>6</v>
      </c>
      <c r="C19" s="1">
        <v>30</v>
      </c>
      <c r="D19" s="6">
        <f t="shared" si="0"/>
        <v>0.98554533508541386</v>
      </c>
      <c r="E19" s="7">
        <f>'2. Actual Wthr'!F19</f>
        <v>0</v>
      </c>
      <c r="F19" s="7">
        <f>'2. Actual Wthr'!J19</f>
        <v>63.45</v>
      </c>
      <c r="G19" s="6">
        <f t="shared" si="5"/>
        <v>2245.7600000000002</v>
      </c>
      <c r="H19" s="6">
        <f t="shared" si="1"/>
        <v>0</v>
      </c>
      <c r="I19" s="6">
        <f t="shared" si="6"/>
        <v>72.400000000000006</v>
      </c>
      <c r="J19" s="6">
        <f t="shared" si="2"/>
        <v>0.27946617336152224</v>
      </c>
    </row>
    <row r="20" spans="1:10" x14ac:dyDescent="0.25">
      <c r="A20" s="1">
        <v>2014</v>
      </c>
      <c r="B20" s="1">
        <v>7</v>
      </c>
      <c r="C20" s="1">
        <v>31</v>
      </c>
      <c r="D20" s="6">
        <f t="shared" si="0"/>
        <v>1.0183968462549278</v>
      </c>
      <c r="E20" s="7">
        <f>'2. Actual Wthr'!F20</f>
        <v>0</v>
      </c>
      <c r="F20" s="7">
        <f>'2. Actual Wthr'!J20</f>
        <v>63.5</v>
      </c>
      <c r="G20" s="6">
        <f t="shared" si="5"/>
        <v>2245.7600000000002</v>
      </c>
      <c r="H20" s="6">
        <f t="shared" si="1"/>
        <v>0</v>
      </c>
      <c r="I20" s="6">
        <f t="shared" si="6"/>
        <v>135.9</v>
      </c>
      <c r="J20" s="6">
        <f t="shared" si="2"/>
        <v>0.2796863988724454</v>
      </c>
    </row>
    <row r="21" spans="1:10" ht="15.75" customHeight="1" x14ac:dyDescent="0.25">
      <c r="A21" s="1">
        <v>2014</v>
      </c>
      <c r="B21" s="1">
        <v>8</v>
      </c>
      <c r="C21" s="1">
        <v>31</v>
      </c>
      <c r="D21" s="6">
        <f t="shared" si="0"/>
        <v>1.0183968462549278</v>
      </c>
      <c r="E21" s="7">
        <f>'2. Actual Wthr'!F21</f>
        <v>0.27</v>
      </c>
      <c r="F21" s="7">
        <f>'2. Actual Wthr'!J21</f>
        <v>55.1</v>
      </c>
      <c r="G21" s="6">
        <f t="shared" si="5"/>
        <v>2246.0300000000002</v>
      </c>
      <c r="H21" s="6">
        <f t="shared" si="1"/>
        <v>8.4617481971775376E-5</v>
      </c>
      <c r="I21" s="6">
        <f t="shared" si="6"/>
        <v>191</v>
      </c>
      <c r="J21" s="6">
        <f t="shared" si="2"/>
        <v>0.24268851303735026</v>
      </c>
    </row>
    <row r="22" spans="1:10" ht="15.75" customHeight="1" x14ac:dyDescent="0.25">
      <c r="A22" s="1">
        <v>2014</v>
      </c>
      <c r="B22" s="1">
        <v>9</v>
      </c>
      <c r="C22" s="1">
        <v>30</v>
      </c>
      <c r="D22" s="6">
        <f t="shared" si="0"/>
        <v>0.98554533508541386</v>
      </c>
      <c r="E22" s="7">
        <f>'2. Actual Wthr'!F22</f>
        <v>36.49</v>
      </c>
      <c r="F22" s="7">
        <f>'2. Actual Wthr'!J22</f>
        <v>19.86</v>
      </c>
      <c r="G22" s="6">
        <f t="shared" si="5"/>
        <v>2282.52</v>
      </c>
      <c r="H22" s="6">
        <f t="shared" si="1"/>
        <v>1.1435895989444753E-2</v>
      </c>
      <c r="I22" s="6">
        <f t="shared" si="6"/>
        <v>210.86</v>
      </c>
      <c r="J22" s="6">
        <f t="shared" si="2"/>
        <v>8.7473572938689223E-2</v>
      </c>
    </row>
    <row r="23" spans="1:10" ht="15.75" customHeight="1" x14ac:dyDescent="0.25">
      <c r="A23" s="1">
        <v>2014</v>
      </c>
      <c r="B23" s="1">
        <v>10</v>
      </c>
      <c r="C23" s="1">
        <v>31</v>
      </c>
      <c r="D23" s="6">
        <f t="shared" si="0"/>
        <v>1.0183968462549278</v>
      </c>
      <c r="E23" s="7">
        <f>'2. Actual Wthr'!F23</f>
        <v>121.83</v>
      </c>
      <c r="F23" s="7">
        <f>'2. Actual Wthr'!J23</f>
        <v>2.2400000000000002</v>
      </c>
      <c r="G23" s="6">
        <f t="shared" si="5"/>
        <v>2404.35</v>
      </c>
      <c r="H23" s="6">
        <f t="shared" si="1"/>
        <v>3.818128825415331E-2</v>
      </c>
      <c r="I23" s="6">
        <f t="shared" si="6"/>
        <v>213.10000000000002</v>
      </c>
      <c r="J23" s="6">
        <f t="shared" si="2"/>
        <v>9.8661028893587046E-3</v>
      </c>
    </row>
    <row r="24" spans="1:10" ht="15.75" customHeight="1" x14ac:dyDescent="0.25">
      <c r="A24" s="1">
        <v>2014</v>
      </c>
      <c r="B24" s="1">
        <v>11</v>
      </c>
      <c r="C24" s="1">
        <v>30</v>
      </c>
      <c r="D24" s="6">
        <f t="shared" si="0"/>
        <v>0.98554533508541386</v>
      </c>
      <c r="E24" s="7">
        <f>'2. Actual Wthr'!F24</f>
        <v>358.44</v>
      </c>
      <c r="F24" s="7">
        <f>'2. Actual Wthr'!J24</f>
        <v>0</v>
      </c>
      <c r="G24" s="6">
        <f t="shared" si="5"/>
        <v>2762.79</v>
      </c>
      <c r="H24" s="6">
        <f t="shared" si="1"/>
        <v>0.11233440828875246</v>
      </c>
      <c r="I24" s="6">
        <f t="shared" si="6"/>
        <v>213.10000000000002</v>
      </c>
      <c r="J24" s="6">
        <f t="shared" si="2"/>
        <v>0</v>
      </c>
    </row>
    <row r="25" spans="1:10" ht="15.75" customHeight="1" x14ac:dyDescent="0.25">
      <c r="A25" s="1">
        <v>2014</v>
      </c>
      <c r="B25" s="1">
        <v>12</v>
      </c>
      <c r="C25" s="1">
        <v>31</v>
      </c>
      <c r="D25" s="6">
        <f t="shared" si="0"/>
        <v>1.0183968462549278</v>
      </c>
      <c r="E25" s="7">
        <f>'2. Actual Wthr'!F25</f>
        <v>536.14</v>
      </c>
      <c r="F25" s="7">
        <f>'2. Actual Wthr'!J25</f>
        <v>0</v>
      </c>
      <c r="G25" s="7">
        <f t="shared" si="5"/>
        <v>3298.93</v>
      </c>
      <c r="H25" s="6">
        <f t="shared" si="1"/>
        <v>0.16802524734943572</v>
      </c>
      <c r="I25" s="6">
        <f t="shared" si="6"/>
        <v>213.10000000000002</v>
      </c>
      <c r="J25" s="6">
        <f t="shared" si="2"/>
        <v>0</v>
      </c>
    </row>
    <row r="26" spans="1:10" ht="15.75" customHeight="1" x14ac:dyDescent="0.25">
      <c r="A26" s="1">
        <v>2015</v>
      </c>
      <c r="B26" s="1">
        <v>1</v>
      </c>
      <c r="C26" s="1">
        <v>31</v>
      </c>
      <c r="D26" s="6">
        <f t="shared" si="0"/>
        <v>1.0183968462549278</v>
      </c>
      <c r="E26" s="7">
        <f>'2. Actual Wthr'!F26</f>
        <v>796.05</v>
      </c>
      <c r="F26" s="7">
        <f>'2. Actual Wthr'!J26</f>
        <v>0</v>
      </c>
      <c r="G26" s="6">
        <f>E26</f>
        <v>796.05</v>
      </c>
      <c r="H26" s="6">
        <f t="shared" si="1"/>
        <v>0.24948054268011771</v>
      </c>
      <c r="I26" s="6">
        <f>F26</f>
        <v>0</v>
      </c>
      <c r="J26" s="6">
        <f t="shared" si="2"/>
        <v>0</v>
      </c>
    </row>
    <row r="27" spans="1:10" ht="15.75" customHeight="1" x14ac:dyDescent="0.25">
      <c r="A27" s="1">
        <v>2015</v>
      </c>
      <c r="B27" s="1">
        <v>2</v>
      </c>
      <c r="C27" s="1">
        <v>28</v>
      </c>
      <c r="D27" s="6">
        <f t="shared" si="0"/>
        <v>0.91984231274638628</v>
      </c>
      <c r="E27" s="7">
        <f>'2. Actual Wthr'!F27</f>
        <v>805.05</v>
      </c>
      <c r="F27" s="7">
        <f>'2. Actual Wthr'!J27</f>
        <v>0</v>
      </c>
      <c r="G27" s="6">
        <f t="shared" ref="G27:G37" si="7">G26+E27</f>
        <v>1601.1</v>
      </c>
      <c r="H27" s="6">
        <f t="shared" si="1"/>
        <v>0.25230112541251021</v>
      </c>
      <c r="I27" s="6">
        <f t="shared" ref="I27:I37" si="8">I26+F27</f>
        <v>0</v>
      </c>
      <c r="J27" s="6">
        <f t="shared" si="2"/>
        <v>0</v>
      </c>
    </row>
    <row r="28" spans="1:10" ht="15.75" customHeight="1" x14ac:dyDescent="0.25">
      <c r="A28" s="1">
        <v>2015</v>
      </c>
      <c r="B28" s="1">
        <v>3</v>
      </c>
      <c r="C28" s="1">
        <v>31</v>
      </c>
      <c r="D28" s="6">
        <f t="shared" si="0"/>
        <v>1.0183968462549278</v>
      </c>
      <c r="E28" s="7">
        <f>'2. Actual Wthr'!F28</f>
        <v>538.45000000000005</v>
      </c>
      <c r="F28" s="7">
        <f>'2. Actual Wthr'!J28</f>
        <v>0</v>
      </c>
      <c r="G28" s="6">
        <f t="shared" si="7"/>
        <v>2139.5500000000002</v>
      </c>
      <c r="H28" s="6">
        <f t="shared" si="1"/>
        <v>0.16874919691741649</v>
      </c>
      <c r="I28" s="6">
        <f t="shared" si="8"/>
        <v>0</v>
      </c>
      <c r="J28" s="6">
        <f t="shared" si="2"/>
        <v>0</v>
      </c>
    </row>
    <row r="29" spans="1:10" ht="15.75" customHeight="1" x14ac:dyDescent="0.25">
      <c r="A29" s="1">
        <v>2015</v>
      </c>
      <c r="B29" s="1">
        <v>4</v>
      </c>
      <c r="C29" s="1">
        <v>30</v>
      </c>
      <c r="D29" s="6">
        <f t="shared" si="0"/>
        <v>0.98554533508541386</v>
      </c>
      <c r="E29" s="7">
        <f>'2. Actual Wthr'!F29</f>
        <v>203.88</v>
      </c>
      <c r="F29" s="7">
        <f>'2. Actual Wthr'!J29</f>
        <v>0</v>
      </c>
      <c r="G29" s="6">
        <f t="shared" si="7"/>
        <v>2343.4300000000003</v>
      </c>
      <c r="H29" s="6">
        <f t="shared" si="1"/>
        <v>6.3895600831131716E-2</v>
      </c>
      <c r="I29" s="6">
        <f t="shared" si="8"/>
        <v>0</v>
      </c>
      <c r="J29" s="6">
        <f t="shared" si="2"/>
        <v>0</v>
      </c>
    </row>
    <row r="30" spans="1:10" ht="15.75" customHeight="1" x14ac:dyDescent="0.25">
      <c r="A30" s="1">
        <v>2015</v>
      </c>
      <c r="B30" s="1">
        <v>5</v>
      </c>
      <c r="C30" s="1">
        <v>31</v>
      </c>
      <c r="D30" s="6">
        <f t="shared" si="0"/>
        <v>1.0183968462549278</v>
      </c>
      <c r="E30" s="7">
        <f>'2. Actual Wthr'!F30</f>
        <v>22.12</v>
      </c>
      <c r="F30" s="7">
        <f>'2. Actual Wthr'!J30</f>
        <v>28.81</v>
      </c>
      <c r="G30" s="6">
        <f t="shared" si="7"/>
        <v>2365.5500000000002</v>
      </c>
      <c r="H30" s="6">
        <f t="shared" si="1"/>
        <v>6.9323655600580418E-3</v>
      </c>
      <c r="I30" s="6">
        <f t="shared" si="8"/>
        <v>28.81</v>
      </c>
      <c r="J30" s="6">
        <f t="shared" si="2"/>
        <v>0.12689393939393939</v>
      </c>
    </row>
    <row r="31" spans="1:10" ht="15.75" customHeight="1" x14ac:dyDescent="0.25">
      <c r="A31" s="1">
        <v>2015</v>
      </c>
      <c r="B31" s="1">
        <v>6</v>
      </c>
      <c r="C31" s="1">
        <v>30</v>
      </c>
      <c r="D31" s="6">
        <f t="shared" si="0"/>
        <v>0.98554533508541386</v>
      </c>
      <c r="E31" s="7">
        <f>'2. Actual Wthr'!F31</f>
        <v>2.52</v>
      </c>
      <c r="F31" s="7">
        <f>'2. Actual Wthr'!J31</f>
        <v>21.22</v>
      </c>
      <c r="G31" s="6">
        <f t="shared" si="7"/>
        <v>2368.0700000000002</v>
      </c>
      <c r="H31" s="6">
        <f t="shared" si="1"/>
        <v>7.8976316506990346E-4</v>
      </c>
      <c r="I31" s="6">
        <f t="shared" si="8"/>
        <v>50.03</v>
      </c>
      <c r="J31" s="6">
        <f t="shared" si="2"/>
        <v>9.3463706835799854E-2</v>
      </c>
    </row>
    <row r="32" spans="1:10" ht="15.75" customHeight="1" x14ac:dyDescent="0.25">
      <c r="A32" s="1">
        <v>2015</v>
      </c>
      <c r="B32" s="1">
        <v>7</v>
      </c>
      <c r="C32" s="1">
        <v>31</v>
      </c>
      <c r="D32" s="6">
        <f t="shared" si="0"/>
        <v>1.0183968462549278</v>
      </c>
      <c r="E32" s="7">
        <f>'2. Actual Wthr'!F32</f>
        <v>0</v>
      </c>
      <c r="F32" s="7">
        <f>'2. Actual Wthr'!J32</f>
        <v>102.16</v>
      </c>
      <c r="G32" s="6">
        <f t="shared" si="7"/>
        <v>2368.0700000000002</v>
      </c>
      <c r="H32" s="6">
        <f t="shared" si="1"/>
        <v>0</v>
      </c>
      <c r="I32" s="6">
        <f t="shared" si="8"/>
        <v>152.19</v>
      </c>
      <c r="J32" s="6">
        <f t="shared" si="2"/>
        <v>0.4499647639182523</v>
      </c>
    </row>
    <row r="33" spans="1:10" ht="15.75" customHeight="1" x14ac:dyDescent="0.25">
      <c r="A33" s="1">
        <v>2015</v>
      </c>
      <c r="B33" s="1">
        <v>8</v>
      </c>
      <c r="C33" s="1">
        <v>31</v>
      </c>
      <c r="D33" s="6">
        <f t="shared" si="0"/>
        <v>1.0183968462549278</v>
      </c>
      <c r="E33" s="7">
        <f>'2. Actual Wthr'!F33</f>
        <v>0</v>
      </c>
      <c r="F33" s="7">
        <f>'2. Actual Wthr'!J33</f>
        <v>64.67</v>
      </c>
      <c r="G33" s="6">
        <f t="shared" si="7"/>
        <v>2368.0700000000002</v>
      </c>
      <c r="H33" s="6">
        <f t="shared" si="1"/>
        <v>0</v>
      </c>
      <c r="I33" s="6">
        <f t="shared" si="8"/>
        <v>216.86</v>
      </c>
      <c r="J33" s="6">
        <f t="shared" si="2"/>
        <v>0.28483967582804792</v>
      </c>
    </row>
    <row r="34" spans="1:10" ht="15.75" customHeight="1" x14ac:dyDescent="0.25">
      <c r="A34" s="1">
        <v>2015</v>
      </c>
      <c r="B34" s="1">
        <v>9</v>
      </c>
      <c r="C34" s="1">
        <v>30</v>
      </c>
      <c r="D34" s="6">
        <f t="shared" si="0"/>
        <v>0.98554533508541386</v>
      </c>
      <c r="E34" s="7">
        <f>'2. Actual Wthr'!F34</f>
        <v>4.82</v>
      </c>
      <c r="F34" s="7">
        <f>'2. Actual Wthr'!J34</f>
        <v>48.27</v>
      </c>
      <c r="G34" s="6">
        <f t="shared" si="7"/>
        <v>2372.8900000000003</v>
      </c>
      <c r="H34" s="6">
        <f t="shared" si="1"/>
        <v>1.510578752236879E-3</v>
      </c>
      <c r="I34" s="6">
        <f t="shared" si="8"/>
        <v>265.13</v>
      </c>
      <c r="J34" s="6">
        <f t="shared" si="2"/>
        <v>0.21260570824524316</v>
      </c>
    </row>
    <row r="35" spans="1:10" ht="15.75" customHeight="1" x14ac:dyDescent="0.25">
      <c r="A35" s="1">
        <v>2015</v>
      </c>
      <c r="B35" s="1">
        <v>10</v>
      </c>
      <c r="C35" s="1">
        <v>31</v>
      </c>
      <c r="D35" s="6">
        <f t="shared" si="0"/>
        <v>1.0183968462549278</v>
      </c>
      <c r="E35" s="7">
        <f>'2. Actual Wthr'!F35</f>
        <v>179.63</v>
      </c>
      <c r="F35" s="7">
        <f>'2. Actual Wthr'!J35</f>
        <v>0</v>
      </c>
      <c r="G35" s="6">
        <f t="shared" si="7"/>
        <v>2552.5200000000004</v>
      </c>
      <c r="H35" s="6">
        <f t="shared" si="1"/>
        <v>5.6295697357740773E-2</v>
      </c>
      <c r="I35" s="6">
        <f t="shared" si="8"/>
        <v>265.13</v>
      </c>
      <c r="J35" s="6">
        <f t="shared" si="2"/>
        <v>0</v>
      </c>
    </row>
    <row r="36" spans="1:10" ht="15.75" customHeight="1" x14ac:dyDescent="0.25">
      <c r="A36" s="1">
        <v>2015</v>
      </c>
      <c r="B36" s="1">
        <v>11</v>
      </c>
      <c r="C36" s="1">
        <v>30</v>
      </c>
      <c r="D36" s="6">
        <f t="shared" si="0"/>
        <v>0.98554533508541386</v>
      </c>
      <c r="E36" s="7">
        <f>'2. Actual Wthr'!F36</f>
        <v>267.10000000000002</v>
      </c>
      <c r="F36" s="7">
        <f>'2. Actual Wthr'!J36</f>
        <v>0</v>
      </c>
      <c r="G36" s="6">
        <f t="shared" si="7"/>
        <v>2819.6200000000003</v>
      </c>
      <c r="H36" s="6">
        <f t="shared" si="1"/>
        <v>8.3708627535782232E-2</v>
      </c>
      <c r="I36" s="6">
        <f t="shared" si="8"/>
        <v>265.13</v>
      </c>
      <c r="J36" s="6">
        <f t="shared" si="2"/>
        <v>0</v>
      </c>
    </row>
    <row r="37" spans="1:10" ht="15.75" customHeight="1" x14ac:dyDescent="0.25">
      <c r="A37" s="1">
        <v>2015</v>
      </c>
      <c r="B37" s="1">
        <v>12</v>
      </c>
      <c r="C37" s="1">
        <v>31</v>
      </c>
      <c r="D37" s="6">
        <f t="shared" si="0"/>
        <v>1.0183968462549278</v>
      </c>
      <c r="E37" s="7">
        <f>'2. Actual Wthr'!F37</f>
        <v>364.16</v>
      </c>
      <c r="F37" s="7">
        <f>'2. Actual Wthr'!J37</f>
        <v>0</v>
      </c>
      <c r="G37" s="6">
        <f t="shared" si="7"/>
        <v>3183.78</v>
      </c>
      <c r="H37" s="6">
        <f t="shared" si="1"/>
        <v>0.1141270453142286</v>
      </c>
      <c r="I37" s="6">
        <f t="shared" si="8"/>
        <v>265.13</v>
      </c>
      <c r="J37" s="6">
        <f t="shared" si="2"/>
        <v>0</v>
      </c>
    </row>
    <row r="38" spans="1:10" ht="15.75" customHeight="1" x14ac:dyDescent="0.25">
      <c r="A38" s="1">
        <v>2016</v>
      </c>
      <c r="B38" s="1">
        <v>1</v>
      </c>
      <c r="C38" s="1">
        <v>31</v>
      </c>
      <c r="D38" s="6">
        <f t="shared" si="0"/>
        <v>1.0183968462549278</v>
      </c>
      <c r="E38" s="7">
        <f>'2. Actual Wthr'!F38</f>
        <v>631.74</v>
      </c>
      <c r="F38" s="7">
        <f>'2. Actual Wthr'!J38</f>
        <v>0</v>
      </c>
      <c r="G38" s="6">
        <f>E38</f>
        <v>631.74</v>
      </c>
      <c r="H38" s="6">
        <f t="shared" si="1"/>
        <v>0.19798610392907176</v>
      </c>
      <c r="I38" s="6">
        <f>F38</f>
        <v>0</v>
      </c>
      <c r="J38" s="6">
        <f t="shared" si="2"/>
        <v>0</v>
      </c>
    </row>
    <row r="39" spans="1:10" ht="15.75" customHeight="1" x14ac:dyDescent="0.25">
      <c r="A39" s="1">
        <v>2016</v>
      </c>
      <c r="B39" s="1">
        <v>2</v>
      </c>
      <c r="C39" s="1">
        <v>29</v>
      </c>
      <c r="D39" s="6">
        <f t="shared" si="0"/>
        <v>0.95269382391590007</v>
      </c>
      <c r="E39" s="7">
        <f>'2. Actual Wthr'!F39</f>
        <v>599.12</v>
      </c>
      <c r="F39" s="7">
        <f>'2. Actual Wthr'!J39</f>
        <v>0</v>
      </c>
      <c r="G39" s="6">
        <f t="shared" ref="G39:G49" si="9">G38+E39</f>
        <v>1230.8600000000001</v>
      </c>
      <c r="H39" s="6">
        <f t="shared" si="1"/>
        <v>0.18776305851455577</v>
      </c>
      <c r="I39" s="6">
        <f t="shared" ref="I39:I49" si="10">I38+F39</f>
        <v>0</v>
      </c>
      <c r="J39" s="6">
        <f t="shared" si="2"/>
        <v>0</v>
      </c>
    </row>
    <row r="40" spans="1:10" ht="15.75" customHeight="1" x14ac:dyDescent="0.25">
      <c r="A40" s="1">
        <v>2016</v>
      </c>
      <c r="B40" s="1">
        <v>3</v>
      </c>
      <c r="C40" s="1">
        <v>31</v>
      </c>
      <c r="D40" s="6">
        <f t="shared" si="0"/>
        <v>1.0183968462549278</v>
      </c>
      <c r="E40" s="7">
        <f>'2. Actual Wthr'!F40</f>
        <v>428.34</v>
      </c>
      <c r="F40" s="7">
        <f>'2. Actual Wthr'!J40</f>
        <v>0</v>
      </c>
      <c r="G40" s="6">
        <f t="shared" si="9"/>
        <v>1659.2</v>
      </c>
      <c r="H40" s="6">
        <f t="shared" si="1"/>
        <v>0.13424093417700098</v>
      </c>
      <c r="I40" s="6">
        <f t="shared" si="10"/>
        <v>0</v>
      </c>
      <c r="J40" s="6">
        <f t="shared" si="2"/>
        <v>0</v>
      </c>
    </row>
    <row r="41" spans="1:10" ht="15.75" customHeight="1" x14ac:dyDescent="0.25">
      <c r="A41" s="1">
        <v>2016</v>
      </c>
      <c r="B41" s="1">
        <v>4</v>
      </c>
      <c r="C41" s="1">
        <v>30</v>
      </c>
      <c r="D41" s="6">
        <f t="shared" si="0"/>
        <v>0.98554533508541386</v>
      </c>
      <c r="E41" s="7">
        <f>'2. Actual Wthr'!F41</f>
        <v>272.62</v>
      </c>
      <c r="F41" s="7">
        <f>'2. Actual Wthr'!J41</f>
        <v>0</v>
      </c>
      <c r="G41" s="6">
        <f t="shared" si="9"/>
        <v>1931.8200000000002</v>
      </c>
      <c r="H41" s="6">
        <f t="shared" si="1"/>
        <v>8.5438584944982965E-2</v>
      </c>
      <c r="I41" s="6">
        <f t="shared" si="10"/>
        <v>0</v>
      </c>
      <c r="J41" s="6">
        <f t="shared" si="2"/>
        <v>0</v>
      </c>
    </row>
    <row r="42" spans="1:10" ht="15.75" customHeight="1" x14ac:dyDescent="0.25">
      <c r="A42" s="1">
        <v>2016</v>
      </c>
      <c r="B42" s="1">
        <v>5</v>
      </c>
      <c r="C42" s="1">
        <v>31</v>
      </c>
      <c r="D42" s="6">
        <f t="shared" si="0"/>
        <v>1.0183968462549278</v>
      </c>
      <c r="E42" s="7">
        <f>'2. Actual Wthr'!F42</f>
        <v>55.74</v>
      </c>
      <c r="F42" s="7">
        <f>'2. Actual Wthr'!J42</f>
        <v>32.840000000000003</v>
      </c>
      <c r="G42" s="6">
        <f t="shared" si="9"/>
        <v>1987.5600000000002</v>
      </c>
      <c r="H42" s="6">
        <f t="shared" si="1"/>
        <v>1.7468809055950961E-2</v>
      </c>
      <c r="I42" s="6">
        <f t="shared" si="10"/>
        <v>32.840000000000003</v>
      </c>
      <c r="J42" s="6">
        <f t="shared" si="2"/>
        <v>0.14464411557434814</v>
      </c>
    </row>
    <row r="43" spans="1:10" ht="15.75" customHeight="1" x14ac:dyDescent="0.25">
      <c r="A43" s="1">
        <v>2016</v>
      </c>
      <c r="B43" s="1">
        <v>6</v>
      </c>
      <c r="C43" s="1">
        <v>30</v>
      </c>
      <c r="D43" s="6">
        <f t="shared" si="0"/>
        <v>0.98554533508541386</v>
      </c>
      <c r="E43" s="7">
        <f>'2. Actual Wthr'!F43</f>
        <v>5.0599999999999996</v>
      </c>
      <c r="F43" s="7">
        <f>'2. Actual Wthr'!J43</f>
        <v>67</v>
      </c>
      <c r="G43" s="6">
        <f t="shared" si="9"/>
        <v>1992.6200000000001</v>
      </c>
      <c r="H43" s="6">
        <f t="shared" si="1"/>
        <v>1.5857942917673457E-3</v>
      </c>
      <c r="I43" s="6">
        <f t="shared" si="10"/>
        <v>99.84</v>
      </c>
      <c r="J43" s="6">
        <f t="shared" si="2"/>
        <v>0.29510218463706839</v>
      </c>
    </row>
    <row r="44" spans="1:10" ht="15.75" customHeight="1" x14ac:dyDescent="0.25">
      <c r="A44" s="1">
        <v>2016</v>
      </c>
      <c r="B44" s="1">
        <v>7</v>
      </c>
      <c r="C44" s="1">
        <v>31</v>
      </c>
      <c r="D44" s="6">
        <f t="shared" si="0"/>
        <v>1.0183968462549278</v>
      </c>
      <c r="E44" s="7">
        <f>'2. Actual Wthr'!F44</f>
        <v>0</v>
      </c>
      <c r="F44" s="7">
        <f>'2. Actual Wthr'!J44</f>
        <v>115.57</v>
      </c>
      <c r="G44" s="6">
        <f t="shared" si="9"/>
        <v>1992.6200000000001</v>
      </c>
      <c r="H44" s="6">
        <f t="shared" si="1"/>
        <v>0</v>
      </c>
      <c r="I44" s="6">
        <f t="shared" si="10"/>
        <v>215.41</v>
      </c>
      <c r="J44" s="6">
        <f t="shared" si="2"/>
        <v>0.50902924594785059</v>
      </c>
    </row>
    <row r="45" spans="1:10" ht="15.75" customHeight="1" x14ac:dyDescent="0.25">
      <c r="A45" s="1">
        <v>2016</v>
      </c>
      <c r="B45" s="1">
        <v>8</v>
      </c>
      <c r="C45" s="1">
        <v>31</v>
      </c>
      <c r="D45" s="6">
        <f t="shared" si="0"/>
        <v>1.0183968462549278</v>
      </c>
      <c r="E45" s="7">
        <f>'2. Actual Wthr'!F45</f>
        <v>0</v>
      </c>
      <c r="F45" s="7">
        <f>'2. Actual Wthr'!J45</f>
        <v>132.08000000000001</v>
      </c>
      <c r="G45" s="6">
        <f t="shared" si="9"/>
        <v>1992.6200000000001</v>
      </c>
      <c r="H45" s="6">
        <f t="shared" si="1"/>
        <v>0</v>
      </c>
      <c r="I45" s="6">
        <f t="shared" si="10"/>
        <v>347.49</v>
      </c>
      <c r="J45" s="6">
        <f t="shared" si="2"/>
        <v>0.58174770965468647</v>
      </c>
    </row>
    <row r="46" spans="1:10" ht="15.75" customHeight="1" x14ac:dyDescent="0.25">
      <c r="A46" s="1">
        <v>2016</v>
      </c>
      <c r="B46" s="1">
        <v>9</v>
      </c>
      <c r="C46" s="1">
        <v>30</v>
      </c>
      <c r="D46" s="6">
        <f t="shared" si="0"/>
        <v>0.98554533508541386</v>
      </c>
      <c r="E46" s="7">
        <f>'2. Actual Wthr'!F46</f>
        <v>8.26</v>
      </c>
      <c r="F46" s="7">
        <f>'2. Actual Wthr'!J46</f>
        <v>27.05</v>
      </c>
      <c r="G46" s="6">
        <f t="shared" si="9"/>
        <v>2000.88</v>
      </c>
      <c r="H46" s="6">
        <f t="shared" si="1"/>
        <v>2.5886681521735725E-3</v>
      </c>
      <c r="I46" s="6">
        <f t="shared" si="10"/>
        <v>374.54</v>
      </c>
      <c r="J46" s="6">
        <f t="shared" si="2"/>
        <v>0.11914200140944328</v>
      </c>
    </row>
    <row r="47" spans="1:10" ht="15.75" customHeight="1" x14ac:dyDescent="0.25">
      <c r="A47" s="1">
        <v>2016</v>
      </c>
      <c r="B47" s="1">
        <v>10</v>
      </c>
      <c r="C47" s="1">
        <v>31</v>
      </c>
      <c r="D47" s="6">
        <f t="shared" si="0"/>
        <v>1.0183968462549278</v>
      </c>
      <c r="E47" s="7">
        <f>'2. Actual Wthr'!F47</f>
        <v>143.47</v>
      </c>
      <c r="F47" s="7">
        <f>'2. Actual Wthr'!J47</f>
        <v>0</v>
      </c>
      <c r="G47" s="6">
        <f t="shared" si="9"/>
        <v>2144.35</v>
      </c>
      <c r="H47" s="6">
        <f t="shared" si="1"/>
        <v>4.4963222735150417E-2</v>
      </c>
      <c r="I47" s="6">
        <f t="shared" si="10"/>
        <v>374.54</v>
      </c>
      <c r="J47" s="6">
        <f t="shared" si="2"/>
        <v>0</v>
      </c>
    </row>
    <row r="48" spans="1:10" ht="15.75" customHeight="1" x14ac:dyDescent="0.25">
      <c r="A48" s="1">
        <v>2016</v>
      </c>
      <c r="B48" s="1">
        <v>11</v>
      </c>
      <c r="C48" s="1">
        <v>30</v>
      </c>
      <c r="D48" s="6">
        <f t="shared" si="0"/>
        <v>0.98554533508541386</v>
      </c>
      <c r="E48" s="7">
        <f>'2. Actual Wthr'!F48</f>
        <v>296.20999999999998</v>
      </c>
      <c r="F48" s="7">
        <f>'2. Actual Wthr'!J48</f>
        <v>0</v>
      </c>
      <c r="G48" s="6">
        <f t="shared" si="9"/>
        <v>2440.56</v>
      </c>
      <c r="H48" s="6">
        <f t="shared" si="1"/>
        <v>9.2831645684665121E-2</v>
      </c>
      <c r="I48" s="6">
        <f t="shared" si="10"/>
        <v>374.54</v>
      </c>
      <c r="J48" s="6">
        <f t="shared" si="2"/>
        <v>0</v>
      </c>
    </row>
    <row r="49" spans="1:10" ht="15.75" customHeight="1" x14ac:dyDescent="0.25">
      <c r="A49" s="1">
        <v>2016</v>
      </c>
      <c r="B49" s="1">
        <v>12</v>
      </c>
      <c r="C49" s="1">
        <v>31</v>
      </c>
      <c r="D49" s="6">
        <f t="shared" si="0"/>
        <v>1.0183968462549278</v>
      </c>
      <c r="E49" s="7">
        <f>'2. Actual Wthr'!F49</f>
        <v>561.88</v>
      </c>
      <c r="F49" s="7">
        <f>'2. Actual Wthr'!J49</f>
        <v>0</v>
      </c>
      <c r="G49" s="6">
        <f t="shared" si="9"/>
        <v>3002.44</v>
      </c>
      <c r="H49" s="6">
        <f t="shared" si="1"/>
        <v>0.17609211396407831</v>
      </c>
      <c r="I49" s="6">
        <f t="shared" si="10"/>
        <v>374.54</v>
      </c>
      <c r="J49" s="6">
        <f t="shared" si="2"/>
        <v>0</v>
      </c>
    </row>
    <row r="50" spans="1:10" ht="15.75" customHeight="1" x14ac:dyDescent="0.25">
      <c r="A50" s="1">
        <v>2017</v>
      </c>
      <c r="B50" s="1">
        <v>1</v>
      </c>
      <c r="C50" s="1">
        <v>31</v>
      </c>
      <c r="D50" s="6">
        <f t="shared" si="0"/>
        <v>1.0183968462549278</v>
      </c>
      <c r="E50" s="7">
        <f>'2. Actual Wthr'!F50</f>
        <v>566.33000000000004</v>
      </c>
      <c r="F50" s="7">
        <f>'2. Actual Wthr'!J50</f>
        <v>0</v>
      </c>
      <c r="G50" s="6">
        <f>E50</f>
        <v>566.33000000000004</v>
      </c>
      <c r="H50" s="6">
        <f t="shared" si="1"/>
        <v>0.17748673542620574</v>
      </c>
      <c r="I50" s="6">
        <f>F50</f>
        <v>0</v>
      </c>
      <c r="J50" s="6">
        <f t="shared" si="2"/>
        <v>0</v>
      </c>
    </row>
    <row r="51" spans="1:10" ht="15.75" customHeight="1" x14ac:dyDescent="0.25">
      <c r="A51" s="1">
        <v>2017</v>
      </c>
      <c r="B51" s="1">
        <v>2</v>
      </c>
      <c r="C51" s="1">
        <v>28</v>
      </c>
      <c r="D51" s="6">
        <f t="shared" si="0"/>
        <v>0.91984231274638628</v>
      </c>
      <c r="E51" s="7">
        <f>'2. Actual Wthr'!F51</f>
        <v>504.2</v>
      </c>
      <c r="F51" s="7">
        <f>'2. Actual Wthr'!J51</f>
        <v>0</v>
      </c>
      <c r="G51" s="6">
        <f t="shared" ref="G51:G61" si="11">G50+E51</f>
        <v>1070.53</v>
      </c>
      <c r="H51" s="6">
        <f t="shared" si="1"/>
        <v>0.15801531263025609</v>
      </c>
      <c r="I51" s="6">
        <f t="shared" ref="I51:I61" si="12">I50+F51</f>
        <v>0</v>
      </c>
      <c r="J51" s="6">
        <f t="shared" si="2"/>
        <v>0</v>
      </c>
    </row>
    <row r="52" spans="1:10" ht="15.75" customHeight="1" x14ac:dyDescent="0.25">
      <c r="A52" s="1">
        <v>2017</v>
      </c>
      <c r="B52" s="1">
        <v>3</v>
      </c>
      <c r="C52" s="1">
        <v>31</v>
      </c>
      <c r="D52" s="6">
        <f t="shared" si="0"/>
        <v>1.0183968462549278</v>
      </c>
      <c r="E52" s="7">
        <f>'2. Actual Wthr'!F52</f>
        <v>559.84</v>
      </c>
      <c r="F52" s="7">
        <f>'2. Actual Wthr'!J52</f>
        <v>0</v>
      </c>
      <c r="G52" s="6">
        <f t="shared" si="11"/>
        <v>1630.37</v>
      </c>
      <c r="H52" s="6">
        <f t="shared" si="1"/>
        <v>0.17545278187806937</v>
      </c>
      <c r="I52" s="6">
        <f t="shared" si="12"/>
        <v>0</v>
      </c>
      <c r="J52" s="6">
        <f t="shared" si="2"/>
        <v>0</v>
      </c>
    </row>
    <row r="53" spans="1:10" ht="15.75" customHeight="1" x14ac:dyDescent="0.25">
      <c r="A53" s="1">
        <v>2017</v>
      </c>
      <c r="B53" s="1">
        <v>4</v>
      </c>
      <c r="C53" s="1">
        <v>30</v>
      </c>
      <c r="D53" s="6">
        <f t="shared" si="0"/>
        <v>0.98554533508541386</v>
      </c>
      <c r="E53" s="7">
        <f>'2. Actual Wthr'!F53</f>
        <v>177.31</v>
      </c>
      <c r="F53" s="7">
        <f>'2. Actual Wthr'!J53</f>
        <v>0.13</v>
      </c>
      <c r="G53" s="6">
        <f t="shared" si="11"/>
        <v>1807.6799999999998</v>
      </c>
      <c r="H53" s="6">
        <f t="shared" si="1"/>
        <v>5.5568613808946267E-2</v>
      </c>
      <c r="I53" s="6">
        <f t="shared" si="12"/>
        <v>0.13</v>
      </c>
      <c r="J53" s="6">
        <f t="shared" si="2"/>
        <v>5.7258632840028194E-4</v>
      </c>
    </row>
    <row r="54" spans="1:10" ht="15.75" customHeight="1" x14ac:dyDescent="0.25">
      <c r="A54" s="1">
        <v>2017</v>
      </c>
      <c r="B54" s="1">
        <v>5</v>
      </c>
      <c r="C54" s="1">
        <v>31</v>
      </c>
      <c r="D54" s="6">
        <f t="shared" si="0"/>
        <v>1.0183968462549278</v>
      </c>
      <c r="E54" s="7">
        <f>'2. Actual Wthr'!F54</f>
        <v>71.010000000000005</v>
      </c>
      <c r="F54" s="7">
        <f>'2. Actual Wthr'!J54</f>
        <v>10.84</v>
      </c>
      <c r="G54" s="6">
        <f t="shared" si="11"/>
        <v>1878.6899999999998</v>
      </c>
      <c r="H54" s="6">
        <f t="shared" si="1"/>
        <v>2.2254397758576926E-2</v>
      </c>
      <c r="I54" s="6">
        <f t="shared" si="12"/>
        <v>10.97</v>
      </c>
      <c r="J54" s="6">
        <f t="shared" si="2"/>
        <v>4.7744890768146586E-2</v>
      </c>
    </row>
    <row r="55" spans="1:10" ht="15.75" customHeight="1" x14ac:dyDescent="0.25">
      <c r="A55" s="1">
        <v>2017</v>
      </c>
      <c r="B55" s="1">
        <v>6</v>
      </c>
      <c r="C55" s="1">
        <v>30</v>
      </c>
      <c r="D55" s="6">
        <f t="shared" si="0"/>
        <v>0.98554533508541386</v>
      </c>
      <c r="E55" s="7">
        <f>'2. Actual Wthr'!F55</f>
        <v>3.36</v>
      </c>
      <c r="F55" s="7">
        <f>'2. Actual Wthr'!J55</f>
        <v>46.73</v>
      </c>
      <c r="G55" s="6">
        <f t="shared" si="11"/>
        <v>1882.0499999999997</v>
      </c>
      <c r="H55" s="6">
        <f t="shared" si="1"/>
        <v>1.0530175534265379E-3</v>
      </c>
      <c r="I55" s="6">
        <f t="shared" si="12"/>
        <v>57.699999999999996</v>
      </c>
      <c r="J55" s="6">
        <f t="shared" si="2"/>
        <v>0.20582276250880902</v>
      </c>
    </row>
    <row r="56" spans="1:10" ht="15.75" customHeight="1" x14ac:dyDescent="0.25">
      <c r="A56" s="1">
        <v>2017</v>
      </c>
      <c r="B56" s="1">
        <v>7</v>
      </c>
      <c r="C56" s="1">
        <v>31</v>
      </c>
      <c r="D56" s="6">
        <f t="shared" si="0"/>
        <v>1.0183968462549278</v>
      </c>
      <c r="E56" s="7">
        <f>'2. Actual Wthr'!F56</f>
        <v>0</v>
      </c>
      <c r="F56" s="7">
        <f>'2. Actual Wthr'!J56</f>
        <v>64.22</v>
      </c>
      <c r="G56" s="6">
        <f t="shared" si="11"/>
        <v>1882.0499999999997</v>
      </c>
      <c r="H56" s="6">
        <f t="shared" si="1"/>
        <v>0</v>
      </c>
      <c r="I56" s="6">
        <f t="shared" si="12"/>
        <v>121.91999999999999</v>
      </c>
      <c r="J56" s="6">
        <f t="shared" si="2"/>
        <v>0.28285764622973925</v>
      </c>
    </row>
    <row r="57" spans="1:10" ht="15.75" customHeight="1" x14ac:dyDescent="0.25">
      <c r="A57" s="1">
        <v>2017</v>
      </c>
      <c r="B57" s="1">
        <v>8</v>
      </c>
      <c r="C57" s="1">
        <v>31</v>
      </c>
      <c r="D57" s="6">
        <f t="shared" si="0"/>
        <v>1.0183968462549278</v>
      </c>
      <c r="E57" s="7">
        <f>'2. Actual Wthr'!F57</f>
        <v>0</v>
      </c>
      <c r="F57" s="7">
        <f>'2. Actual Wthr'!J57</f>
        <v>45.56</v>
      </c>
      <c r="G57" s="6">
        <f t="shared" si="11"/>
        <v>1882.0499999999997</v>
      </c>
      <c r="H57" s="6">
        <f t="shared" si="1"/>
        <v>0</v>
      </c>
      <c r="I57" s="6">
        <f t="shared" si="12"/>
        <v>167.48</v>
      </c>
      <c r="J57" s="6">
        <f t="shared" si="2"/>
        <v>0.20066948555320649</v>
      </c>
    </row>
    <row r="58" spans="1:10" ht="15.75" customHeight="1" x14ac:dyDescent="0.25">
      <c r="A58" s="1">
        <v>2017</v>
      </c>
      <c r="B58" s="1">
        <v>9</v>
      </c>
      <c r="C58" s="1">
        <v>30</v>
      </c>
      <c r="D58" s="6">
        <f t="shared" si="0"/>
        <v>0.98554533508541386</v>
      </c>
      <c r="E58" s="7">
        <f>'2. Actual Wthr'!F58</f>
        <v>11.28</v>
      </c>
      <c r="F58" s="7">
        <f>'2. Actual Wthr'!J58</f>
        <v>51.14</v>
      </c>
      <c r="G58" s="6">
        <f t="shared" si="11"/>
        <v>1893.3299999999997</v>
      </c>
      <c r="H58" s="6">
        <f t="shared" si="1"/>
        <v>3.5351303579319484E-3</v>
      </c>
      <c r="I58" s="6">
        <f t="shared" si="12"/>
        <v>218.62</v>
      </c>
      <c r="J58" s="6">
        <f t="shared" si="2"/>
        <v>0.22524665257223397</v>
      </c>
    </row>
    <row r="59" spans="1:10" ht="15.75" customHeight="1" x14ac:dyDescent="0.25">
      <c r="A59" s="1">
        <v>2017</v>
      </c>
      <c r="B59" s="1">
        <v>10</v>
      </c>
      <c r="C59" s="1">
        <v>31</v>
      </c>
      <c r="D59" s="6">
        <f t="shared" si="0"/>
        <v>1.0183968462549278</v>
      </c>
      <c r="E59" s="7">
        <f>'2. Actual Wthr'!F59</f>
        <v>66.13</v>
      </c>
      <c r="F59" s="7">
        <f>'2. Actual Wthr'!J59</f>
        <v>1.64</v>
      </c>
      <c r="G59" s="6">
        <f t="shared" si="11"/>
        <v>1959.4599999999996</v>
      </c>
      <c r="H59" s="6">
        <f t="shared" si="1"/>
        <v>2.0725015121457427E-2</v>
      </c>
      <c r="I59" s="6">
        <f t="shared" si="12"/>
        <v>220.26</v>
      </c>
      <c r="J59" s="6">
        <f t="shared" si="2"/>
        <v>7.2233967582804792E-3</v>
      </c>
    </row>
    <row r="60" spans="1:10" ht="15.75" customHeight="1" x14ac:dyDescent="0.25">
      <c r="A60" s="1">
        <v>2017</v>
      </c>
      <c r="B60" s="1">
        <v>11</v>
      </c>
      <c r="C60" s="1">
        <v>30</v>
      </c>
      <c r="D60" s="6">
        <f t="shared" si="0"/>
        <v>0.98554533508541386</v>
      </c>
      <c r="E60" s="7">
        <f>'2. Actual Wthr'!F60</f>
        <v>376.81</v>
      </c>
      <c r="F60" s="7">
        <f>'2. Actual Wthr'!J60</f>
        <v>0</v>
      </c>
      <c r="G60" s="6">
        <f t="shared" si="11"/>
        <v>2336.2699999999995</v>
      </c>
      <c r="H60" s="6">
        <f t="shared" si="1"/>
        <v>0.11809153104364696</v>
      </c>
      <c r="I60" s="6">
        <f t="shared" si="12"/>
        <v>220.26</v>
      </c>
      <c r="J60" s="6">
        <f t="shared" si="2"/>
        <v>0</v>
      </c>
    </row>
    <row r="61" spans="1:10" ht="15.75" customHeight="1" x14ac:dyDescent="0.25">
      <c r="A61" s="1">
        <v>2017</v>
      </c>
      <c r="B61" s="1">
        <v>12</v>
      </c>
      <c r="C61" s="1">
        <v>31</v>
      </c>
      <c r="D61" s="6">
        <f t="shared" si="0"/>
        <v>1.0183968462549278</v>
      </c>
      <c r="E61" s="7">
        <f>'2. Actual Wthr'!F61</f>
        <v>700.63</v>
      </c>
      <c r="F61" s="7">
        <f>'2. Actual Wthr'!J61</f>
        <v>0</v>
      </c>
      <c r="G61" s="6">
        <f t="shared" si="11"/>
        <v>3036.8999999999996</v>
      </c>
      <c r="H61" s="6">
        <f t="shared" si="1"/>
        <v>0.21957609775512954</v>
      </c>
      <c r="I61" s="6">
        <f t="shared" si="12"/>
        <v>220.26</v>
      </c>
      <c r="J61" s="6">
        <f t="shared" si="2"/>
        <v>0</v>
      </c>
    </row>
    <row r="62" spans="1:10" ht="15.75" customHeight="1" x14ac:dyDescent="0.25">
      <c r="A62" s="1">
        <v>2018</v>
      </c>
      <c r="B62" s="1">
        <v>1</v>
      </c>
      <c r="C62" s="1">
        <v>31</v>
      </c>
      <c r="D62" s="6">
        <f t="shared" si="0"/>
        <v>1.0183968462549278</v>
      </c>
      <c r="E62" s="7">
        <f>'2. Actual Wthr'!F62</f>
        <v>704.42</v>
      </c>
      <c r="F62" s="7">
        <f>'2. Actual Wthr'!J62</f>
        <v>0</v>
      </c>
      <c r="G62" s="6">
        <f>E62</f>
        <v>704.42</v>
      </c>
      <c r="H62" s="6">
        <f t="shared" si="1"/>
        <v>0.22076387648354817</v>
      </c>
      <c r="I62" s="6">
        <f>F62</f>
        <v>0</v>
      </c>
      <c r="J62" s="6">
        <f t="shared" si="2"/>
        <v>0</v>
      </c>
    </row>
    <row r="63" spans="1:10" ht="15.75" customHeight="1" x14ac:dyDescent="0.25">
      <c r="A63" s="1">
        <v>2018</v>
      </c>
      <c r="B63" s="1">
        <v>2</v>
      </c>
      <c r="C63" s="1">
        <v>28</v>
      </c>
      <c r="D63" s="6">
        <f t="shared" si="0"/>
        <v>0.91984231274638628</v>
      </c>
      <c r="E63" s="7">
        <f>'2. Actual Wthr'!F63</f>
        <v>491.93</v>
      </c>
      <c r="F63" s="7">
        <f>'2. Actual Wthr'!J63</f>
        <v>0</v>
      </c>
      <c r="G63" s="6">
        <f t="shared" ref="G63:G73" si="13">G62+E63</f>
        <v>1196.3499999999999</v>
      </c>
      <c r="H63" s="6">
        <f t="shared" si="1"/>
        <v>0.15416991817176096</v>
      </c>
      <c r="I63" s="6">
        <f t="shared" ref="I63:I73" si="14">I62+F63</f>
        <v>0</v>
      </c>
      <c r="J63" s="6">
        <f t="shared" si="2"/>
        <v>0</v>
      </c>
    </row>
    <row r="64" spans="1:10" ht="15.75" customHeight="1" x14ac:dyDescent="0.25">
      <c r="A64" s="1">
        <v>2018</v>
      </c>
      <c r="B64" s="1">
        <v>3</v>
      </c>
      <c r="C64" s="1">
        <v>31</v>
      </c>
      <c r="D64" s="6">
        <f t="shared" si="0"/>
        <v>1.0183968462549278</v>
      </c>
      <c r="E64" s="7">
        <f>'2. Actual Wthr'!F64</f>
        <v>455.06</v>
      </c>
      <c r="F64" s="7">
        <f>'2. Actual Wthr'!J64</f>
        <v>0</v>
      </c>
      <c r="G64" s="6">
        <f t="shared" si="13"/>
        <v>1651.4099999999999</v>
      </c>
      <c r="H64" s="6">
        <f t="shared" si="1"/>
        <v>0.14261493091139296</v>
      </c>
      <c r="I64" s="6">
        <f t="shared" si="14"/>
        <v>0</v>
      </c>
      <c r="J64" s="6">
        <f t="shared" si="2"/>
        <v>0</v>
      </c>
    </row>
    <row r="65" spans="1:10" ht="15.75" customHeight="1" x14ac:dyDescent="0.25">
      <c r="A65" s="1">
        <v>2018</v>
      </c>
      <c r="B65" s="1">
        <v>4</v>
      </c>
      <c r="C65" s="1">
        <v>30</v>
      </c>
      <c r="D65" s="6">
        <f t="shared" si="0"/>
        <v>0.98554533508541386</v>
      </c>
      <c r="E65" s="7">
        <f>'2. Actual Wthr'!F65</f>
        <v>302.13</v>
      </c>
      <c r="F65" s="7">
        <f>'2. Actual Wthr'!J65</f>
        <v>0</v>
      </c>
      <c r="G65" s="6">
        <f t="shared" si="13"/>
        <v>1953.54</v>
      </c>
      <c r="H65" s="6">
        <f t="shared" si="1"/>
        <v>9.4686962326416643E-2</v>
      </c>
      <c r="I65" s="6">
        <f t="shared" si="14"/>
        <v>0</v>
      </c>
      <c r="J65" s="6">
        <f t="shared" si="2"/>
        <v>0</v>
      </c>
    </row>
    <row r="66" spans="1:10" ht="15.75" customHeight="1" x14ac:dyDescent="0.25">
      <c r="A66" s="1">
        <v>2018</v>
      </c>
      <c r="B66" s="1">
        <v>5</v>
      </c>
      <c r="C66" s="1">
        <v>31</v>
      </c>
      <c r="D66" s="6">
        <f t="shared" si="0"/>
        <v>1.0183968462549278</v>
      </c>
      <c r="E66" s="7">
        <f>'2. Actual Wthr'!F66</f>
        <v>18</v>
      </c>
      <c r="F66" s="7">
        <f>'2. Actual Wthr'!J66</f>
        <v>14.87</v>
      </c>
      <c r="G66" s="6">
        <f t="shared" si="13"/>
        <v>1971.54</v>
      </c>
      <c r="H66" s="6">
        <f t="shared" si="1"/>
        <v>5.6411654647850248E-3</v>
      </c>
      <c r="I66" s="6">
        <f t="shared" si="14"/>
        <v>14.87</v>
      </c>
      <c r="J66" s="6">
        <f t="shared" si="2"/>
        <v>6.5495066948555322E-2</v>
      </c>
    </row>
    <row r="67" spans="1:10" ht="15.75" customHeight="1" x14ac:dyDescent="0.25">
      <c r="A67" s="1">
        <v>2018</v>
      </c>
      <c r="B67" s="1">
        <v>6</v>
      </c>
      <c r="C67" s="1">
        <v>30</v>
      </c>
      <c r="D67" s="6">
        <f t="shared" si="0"/>
        <v>0.98554533508541386</v>
      </c>
      <c r="E67" s="7">
        <f>'2. Actual Wthr'!F67</f>
        <v>0.93</v>
      </c>
      <c r="F67" s="7">
        <f>'2. Actual Wthr'!J67</f>
        <v>39.46</v>
      </c>
      <c r="G67" s="6">
        <f t="shared" si="13"/>
        <v>1972.47</v>
      </c>
      <c r="H67" s="6">
        <f t="shared" si="1"/>
        <v>2.9146021568055963E-4</v>
      </c>
      <c r="I67" s="6">
        <f t="shared" si="14"/>
        <v>54.33</v>
      </c>
      <c r="J67" s="6">
        <f t="shared" si="2"/>
        <v>0.17380197322057789</v>
      </c>
    </row>
    <row r="68" spans="1:10" ht="15.75" customHeight="1" x14ac:dyDescent="0.25">
      <c r="A68" s="1">
        <v>2018</v>
      </c>
      <c r="B68" s="1">
        <v>7</v>
      </c>
      <c r="C68" s="1">
        <v>31</v>
      </c>
      <c r="D68" s="6">
        <f t="shared" si="0"/>
        <v>1.0183968462549278</v>
      </c>
      <c r="E68" s="7">
        <f>'2. Actual Wthr'!F68</f>
        <v>0</v>
      </c>
      <c r="F68" s="7">
        <f>'2. Actual Wthr'!J68</f>
        <v>162.78</v>
      </c>
      <c r="G68" s="6">
        <f t="shared" si="13"/>
        <v>1972.47</v>
      </c>
      <c r="H68" s="6">
        <f t="shared" si="1"/>
        <v>0</v>
      </c>
      <c r="I68" s="6">
        <f t="shared" si="14"/>
        <v>217.11</v>
      </c>
      <c r="J68" s="6">
        <f t="shared" si="2"/>
        <v>0.71696617336152224</v>
      </c>
    </row>
    <row r="69" spans="1:10" ht="15.75" customHeight="1" x14ac:dyDescent="0.25">
      <c r="A69" s="1">
        <v>2018</v>
      </c>
      <c r="B69" s="1">
        <v>8</v>
      </c>
      <c r="C69" s="1">
        <v>31</v>
      </c>
      <c r="D69" s="6">
        <f t="shared" si="0"/>
        <v>1.0183968462549278</v>
      </c>
      <c r="E69" s="7">
        <f>'2. Actual Wthr'!F69</f>
        <v>0</v>
      </c>
      <c r="F69" s="7">
        <f>'2. Actual Wthr'!J69</f>
        <v>113.4</v>
      </c>
      <c r="G69" s="6">
        <f t="shared" si="13"/>
        <v>1972.47</v>
      </c>
      <c r="H69" s="6">
        <f t="shared" si="1"/>
        <v>0</v>
      </c>
      <c r="I69" s="6">
        <f t="shared" si="14"/>
        <v>330.51</v>
      </c>
      <c r="J69" s="6">
        <f t="shared" si="2"/>
        <v>0.4994714587737844</v>
      </c>
    </row>
    <row r="70" spans="1:10" ht="15.75" customHeight="1" x14ac:dyDescent="0.25">
      <c r="A70" s="1">
        <v>2018</v>
      </c>
      <c r="B70" s="1">
        <v>9</v>
      </c>
      <c r="C70" s="1">
        <v>30</v>
      </c>
      <c r="D70" s="6">
        <f t="shared" si="0"/>
        <v>0.98554533508541386</v>
      </c>
      <c r="E70" s="7">
        <f>'2. Actual Wthr'!F70</f>
        <v>23.85</v>
      </c>
      <c r="F70" s="7">
        <f>'2. Actual Wthr'!J70</f>
        <v>51.36</v>
      </c>
      <c r="G70" s="6">
        <f t="shared" si="13"/>
        <v>1996.32</v>
      </c>
      <c r="H70" s="6">
        <f t="shared" si="1"/>
        <v>7.4745442408401582E-3</v>
      </c>
      <c r="I70" s="6">
        <f t="shared" si="14"/>
        <v>381.87</v>
      </c>
      <c r="J70" s="6">
        <f t="shared" si="2"/>
        <v>0.22621564482029599</v>
      </c>
    </row>
    <row r="71" spans="1:10" ht="15.75" customHeight="1" x14ac:dyDescent="0.25">
      <c r="A71" s="1">
        <v>2018</v>
      </c>
      <c r="B71" s="1">
        <v>10</v>
      </c>
      <c r="C71" s="1">
        <v>31</v>
      </c>
      <c r="D71" s="6">
        <f t="shared" si="0"/>
        <v>1.0183968462549278</v>
      </c>
      <c r="E71" s="7">
        <f>'2. Actual Wthr'!F71</f>
        <v>215.78</v>
      </c>
      <c r="F71" s="7">
        <f>'2. Actual Wthr'!J71</f>
        <v>1.1499999999999999</v>
      </c>
      <c r="G71" s="6">
        <f t="shared" si="13"/>
        <v>2212.1</v>
      </c>
      <c r="H71" s="6">
        <f t="shared" si="1"/>
        <v>6.7625037999517371E-2</v>
      </c>
      <c r="I71" s="6">
        <f t="shared" si="14"/>
        <v>383.02</v>
      </c>
      <c r="J71" s="6">
        <f t="shared" si="2"/>
        <v>5.0651867512332624E-3</v>
      </c>
    </row>
    <row r="72" spans="1:10" ht="15.75" customHeight="1" x14ac:dyDescent="0.25">
      <c r="A72" s="1">
        <v>2018</v>
      </c>
      <c r="B72" s="1">
        <v>11</v>
      </c>
      <c r="C72" s="1">
        <v>30</v>
      </c>
      <c r="D72" s="6">
        <f t="shared" si="0"/>
        <v>0.98554533508541386</v>
      </c>
      <c r="E72" s="7">
        <f>'2. Actual Wthr'!F72</f>
        <v>433.98</v>
      </c>
      <c r="F72" s="7">
        <f>'2. Actual Wthr'!J72</f>
        <v>0</v>
      </c>
      <c r="G72" s="6">
        <f t="shared" si="13"/>
        <v>2646.08</v>
      </c>
      <c r="H72" s="6">
        <f t="shared" si="1"/>
        <v>0.13600849935596696</v>
      </c>
      <c r="I72" s="6">
        <f t="shared" si="14"/>
        <v>383.02</v>
      </c>
      <c r="J72" s="6">
        <f t="shared" si="2"/>
        <v>0</v>
      </c>
    </row>
    <row r="73" spans="1:10" ht="15.75" customHeight="1" x14ac:dyDescent="0.25">
      <c r="A73" s="1">
        <v>2018</v>
      </c>
      <c r="B73" s="1">
        <v>12</v>
      </c>
      <c r="C73" s="1">
        <v>31</v>
      </c>
      <c r="D73" s="6">
        <f t="shared" si="0"/>
        <v>1.0183968462549278</v>
      </c>
      <c r="E73" s="7">
        <f>'2. Actual Wthr'!F73</f>
        <v>591.92999999999995</v>
      </c>
      <c r="F73" s="7">
        <f>'2. Actual Wthr'!J73</f>
        <v>0</v>
      </c>
      <c r="G73" s="6">
        <f t="shared" si="13"/>
        <v>3238.0099999999998</v>
      </c>
      <c r="H73" s="6">
        <f t="shared" si="1"/>
        <v>0.18550972630945553</v>
      </c>
      <c r="I73" s="6">
        <f t="shared" si="14"/>
        <v>383.02</v>
      </c>
      <c r="J73" s="6">
        <f t="shared" si="2"/>
        <v>0</v>
      </c>
    </row>
    <row r="74" spans="1:10" ht="15.75" customHeight="1" x14ac:dyDescent="0.25">
      <c r="A74" s="1">
        <v>2019</v>
      </c>
      <c r="B74" s="1">
        <v>1</v>
      </c>
      <c r="C74" s="1">
        <v>31</v>
      </c>
      <c r="D74" s="6">
        <f t="shared" si="0"/>
        <v>1.0183968462549278</v>
      </c>
      <c r="E74" s="7">
        <f>'2. Actual Wthr'!F74</f>
        <v>762.73</v>
      </c>
      <c r="F74" s="7">
        <f>'2. Actual Wthr'!J74</f>
        <v>0</v>
      </c>
      <c r="G74" s="6">
        <f>E74</f>
        <v>762.73</v>
      </c>
      <c r="H74" s="6">
        <f t="shared" si="1"/>
        <v>0.23903811860863788</v>
      </c>
      <c r="I74" s="6">
        <f>F74</f>
        <v>0</v>
      </c>
      <c r="J74" s="6">
        <f t="shared" si="2"/>
        <v>0</v>
      </c>
    </row>
    <row r="75" spans="1:10" ht="15.75" customHeight="1" x14ac:dyDescent="0.25">
      <c r="A75" s="1">
        <v>2019</v>
      </c>
      <c r="B75" s="1">
        <v>2</v>
      </c>
      <c r="C75" s="1">
        <v>28</v>
      </c>
      <c r="D75" s="6">
        <f t="shared" si="0"/>
        <v>0.91984231274638628</v>
      </c>
      <c r="E75" s="7">
        <f>'2. Actual Wthr'!F75</f>
        <v>612.99</v>
      </c>
      <c r="F75" s="7">
        <f>'2. Actual Wthr'!J75</f>
        <v>0</v>
      </c>
      <c r="G75" s="6">
        <f t="shared" ref="G75:G85" si="15">G74+E75</f>
        <v>1375.72</v>
      </c>
      <c r="H75" s="6">
        <f t="shared" si="1"/>
        <v>0.19210988990325403</v>
      </c>
      <c r="I75" s="6">
        <f t="shared" ref="I75:I85" si="16">I74+F75</f>
        <v>0</v>
      </c>
      <c r="J75" s="6">
        <f t="shared" si="2"/>
        <v>0</v>
      </c>
    </row>
    <row r="76" spans="1:10" ht="15.75" customHeight="1" x14ac:dyDescent="0.25">
      <c r="A76" s="1">
        <v>2019</v>
      </c>
      <c r="B76" s="1">
        <v>3</v>
      </c>
      <c r="C76" s="1">
        <v>31</v>
      </c>
      <c r="D76" s="6">
        <f t="shared" si="0"/>
        <v>1.0183968462549278</v>
      </c>
      <c r="E76" s="7">
        <f>'2. Actual Wthr'!F76</f>
        <v>514.63</v>
      </c>
      <c r="F76" s="7">
        <f>'2. Actual Wthr'!J76</f>
        <v>0</v>
      </c>
      <c r="G76" s="6">
        <f t="shared" si="15"/>
        <v>1890.35</v>
      </c>
      <c r="H76" s="6">
        <f t="shared" si="1"/>
        <v>0.16128405461901762</v>
      </c>
      <c r="I76" s="6">
        <f t="shared" si="16"/>
        <v>0</v>
      </c>
      <c r="J76" s="6">
        <f t="shared" si="2"/>
        <v>0</v>
      </c>
    </row>
    <row r="77" spans="1:10" ht="15.75" customHeight="1" x14ac:dyDescent="0.25">
      <c r="A77" s="1">
        <v>2019</v>
      </c>
      <c r="B77" s="1">
        <v>4</v>
      </c>
      <c r="C77" s="1">
        <v>30</v>
      </c>
      <c r="D77" s="6">
        <f t="shared" si="0"/>
        <v>0.98554533508541386</v>
      </c>
      <c r="E77" s="7">
        <f>'2. Actual Wthr'!F77</f>
        <v>246.1</v>
      </c>
      <c r="F77" s="7">
        <f>'2. Actual Wthr'!J77</f>
        <v>0</v>
      </c>
      <c r="G77" s="6">
        <f t="shared" si="15"/>
        <v>2136.4499999999998</v>
      </c>
      <c r="H77" s="6">
        <f t="shared" si="1"/>
        <v>7.7127267826866366E-2</v>
      </c>
      <c r="I77" s="6">
        <f t="shared" si="16"/>
        <v>0</v>
      </c>
      <c r="J77" s="6">
        <f t="shared" si="2"/>
        <v>0</v>
      </c>
    </row>
    <row r="78" spans="1:10" ht="15.75" customHeight="1" x14ac:dyDescent="0.25">
      <c r="A78" s="1">
        <v>2019</v>
      </c>
      <c r="B78" s="1">
        <v>5</v>
      </c>
      <c r="C78" s="1">
        <v>31</v>
      </c>
      <c r="D78" s="6">
        <f t="shared" si="0"/>
        <v>1.0183968462549278</v>
      </c>
      <c r="E78" s="7">
        <f>'2. Actual Wthr'!F78</f>
        <v>70.03</v>
      </c>
      <c r="F78" s="7">
        <f>'2. Actual Wthr'!J78</f>
        <v>0.59</v>
      </c>
      <c r="G78" s="6">
        <f t="shared" si="15"/>
        <v>2206.48</v>
      </c>
      <c r="H78" s="6">
        <f t="shared" si="1"/>
        <v>2.1947267638827515E-2</v>
      </c>
      <c r="I78" s="6">
        <f t="shared" si="16"/>
        <v>0.59</v>
      </c>
      <c r="J78" s="6">
        <f t="shared" si="2"/>
        <v>2.5986610288935871E-3</v>
      </c>
    </row>
    <row r="79" spans="1:10" ht="15.75" customHeight="1" x14ac:dyDescent="0.25">
      <c r="A79" s="1">
        <v>2019</v>
      </c>
      <c r="B79" s="1">
        <v>6</v>
      </c>
      <c r="C79" s="1">
        <v>30</v>
      </c>
      <c r="D79" s="6">
        <f t="shared" si="0"/>
        <v>0.98554533508541386</v>
      </c>
      <c r="E79" s="7">
        <f>'2. Actual Wthr'!F79</f>
        <v>6.35</v>
      </c>
      <c r="F79" s="7">
        <f>'2. Actual Wthr'!J79</f>
        <v>35.9</v>
      </c>
      <c r="G79" s="6">
        <f t="shared" si="15"/>
        <v>2212.83</v>
      </c>
      <c r="H79" s="6">
        <f t="shared" si="1"/>
        <v>1.9900778167436057E-3</v>
      </c>
      <c r="I79" s="6">
        <f t="shared" si="16"/>
        <v>36.49</v>
      </c>
      <c r="J79" s="6">
        <f t="shared" si="2"/>
        <v>0.15812191684284707</v>
      </c>
    </row>
    <row r="80" spans="1:10" ht="15.75" customHeight="1" x14ac:dyDescent="0.25">
      <c r="A80" s="1">
        <v>2019</v>
      </c>
      <c r="B80" s="1">
        <v>7</v>
      </c>
      <c r="C80" s="1">
        <v>31</v>
      </c>
      <c r="D80" s="6">
        <f t="shared" si="0"/>
        <v>1.0183968462549278</v>
      </c>
      <c r="E80" s="7">
        <f>'2. Actual Wthr'!F80</f>
        <v>0</v>
      </c>
      <c r="F80" s="7">
        <f>'2. Actual Wthr'!J80</f>
        <v>147.65</v>
      </c>
      <c r="G80" s="6">
        <f t="shared" si="15"/>
        <v>2212.83</v>
      </c>
      <c r="H80" s="6">
        <f t="shared" si="1"/>
        <v>0</v>
      </c>
      <c r="I80" s="6">
        <f t="shared" si="16"/>
        <v>184.14000000000001</v>
      </c>
      <c r="J80" s="6">
        <f t="shared" si="2"/>
        <v>0.65032593375616632</v>
      </c>
    </row>
    <row r="81" spans="1:10" ht="15.75" customHeight="1" x14ac:dyDescent="0.25">
      <c r="A81" s="1">
        <v>2019</v>
      </c>
      <c r="B81" s="1">
        <v>8</v>
      </c>
      <c r="C81" s="1">
        <v>31</v>
      </c>
      <c r="D81" s="6">
        <f t="shared" si="0"/>
        <v>1.0183968462549278</v>
      </c>
      <c r="E81" s="7">
        <f>'2. Actual Wthr'!F81</f>
        <v>0</v>
      </c>
      <c r="F81" s="7">
        <f>'2. Actual Wthr'!J81</f>
        <v>57.45</v>
      </c>
      <c r="G81" s="6">
        <f t="shared" si="15"/>
        <v>2212.83</v>
      </c>
      <c r="H81" s="6">
        <f t="shared" si="1"/>
        <v>0</v>
      </c>
      <c r="I81" s="6">
        <f t="shared" si="16"/>
        <v>241.59000000000003</v>
      </c>
      <c r="J81" s="6">
        <f t="shared" si="2"/>
        <v>0.25303911205073998</v>
      </c>
    </row>
    <row r="82" spans="1:10" ht="15.75" customHeight="1" x14ac:dyDescent="0.25">
      <c r="A82" s="1">
        <v>2019</v>
      </c>
      <c r="B82" s="1">
        <v>9</v>
      </c>
      <c r="C82" s="1">
        <v>30</v>
      </c>
      <c r="D82" s="6">
        <f t="shared" si="0"/>
        <v>0.98554533508541386</v>
      </c>
      <c r="E82" s="7">
        <f>'2. Actual Wthr'!F82</f>
        <v>8.6999999999999993</v>
      </c>
      <c r="F82" s="7">
        <f>'2. Actual Wthr'!J82</f>
        <v>8.8800000000000008</v>
      </c>
      <c r="G82" s="6">
        <f t="shared" si="15"/>
        <v>2221.5299999999997</v>
      </c>
      <c r="H82" s="6">
        <f t="shared" si="1"/>
        <v>2.7265633079794284E-3</v>
      </c>
      <c r="I82" s="6">
        <f t="shared" si="16"/>
        <v>250.47000000000003</v>
      </c>
      <c r="J82" s="6">
        <f t="shared" si="2"/>
        <v>3.9112050739957722E-2</v>
      </c>
    </row>
    <row r="83" spans="1:10" ht="15.75" customHeight="1" x14ac:dyDescent="0.25">
      <c r="A83" s="1">
        <v>2019</v>
      </c>
      <c r="B83" s="1">
        <v>10</v>
      </c>
      <c r="C83" s="1">
        <v>31</v>
      </c>
      <c r="D83" s="6">
        <f t="shared" si="0"/>
        <v>1.0183968462549278</v>
      </c>
      <c r="E83" s="7">
        <f>'2. Actual Wthr'!F83</f>
        <v>130.82</v>
      </c>
      <c r="F83" s="7">
        <f>'2. Actual Wthr'!J83</f>
        <v>0</v>
      </c>
      <c r="G83" s="6">
        <f t="shared" si="15"/>
        <v>2352.35</v>
      </c>
      <c r="H83" s="6">
        <f t="shared" si="1"/>
        <v>4.0998737005732047E-2</v>
      </c>
      <c r="I83" s="6">
        <f t="shared" si="16"/>
        <v>250.47000000000003</v>
      </c>
      <c r="J83" s="6">
        <f t="shared" si="2"/>
        <v>0</v>
      </c>
    </row>
    <row r="84" spans="1:10" ht="15.75" customHeight="1" x14ac:dyDescent="0.25">
      <c r="A84" s="1">
        <v>2019</v>
      </c>
      <c r="B84" s="1">
        <v>11</v>
      </c>
      <c r="C84" s="1">
        <v>30</v>
      </c>
      <c r="D84" s="6">
        <f t="shared" si="0"/>
        <v>0.98554533508541386</v>
      </c>
      <c r="E84" s="7">
        <f>'2. Actual Wthr'!F84</f>
        <v>444.72</v>
      </c>
      <c r="F84" s="7">
        <f>'2. Actual Wthr'!J84</f>
        <v>0</v>
      </c>
      <c r="G84" s="6">
        <f t="shared" si="15"/>
        <v>2797.0699999999997</v>
      </c>
      <c r="H84" s="6">
        <f t="shared" si="1"/>
        <v>0.13937439474995536</v>
      </c>
      <c r="I84" s="6">
        <f t="shared" si="16"/>
        <v>250.47000000000003</v>
      </c>
      <c r="J84" s="6">
        <f t="shared" si="2"/>
        <v>0</v>
      </c>
    </row>
    <row r="85" spans="1:10" ht="15.75" customHeight="1" x14ac:dyDescent="0.25">
      <c r="A85" s="1">
        <v>2019</v>
      </c>
      <c r="B85" s="1">
        <v>12</v>
      </c>
      <c r="C85" s="1">
        <v>31</v>
      </c>
      <c r="D85" s="6">
        <f t="shared" si="0"/>
        <v>1.0183968462549278</v>
      </c>
      <c r="E85" s="7">
        <f>'2. Actual Wthr'!F85</f>
        <v>553.65</v>
      </c>
      <c r="F85" s="7">
        <f>'2. Actual Wthr'!J85</f>
        <v>0</v>
      </c>
      <c r="G85" s="6">
        <f t="shared" si="15"/>
        <v>3350.72</v>
      </c>
      <c r="H85" s="6">
        <f t="shared" si="1"/>
        <v>0.17351284775434606</v>
      </c>
      <c r="I85" s="6">
        <f t="shared" si="16"/>
        <v>250.47000000000003</v>
      </c>
      <c r="J85" s="6">
        <f t="shared" si="2"/>
        <v>0</v>
      </c>
    </row>
    <row r="86" spans="1:10" ht="15.75" customHeight="1" x14ac:dyDescent="0.25">
      <c r="A86" s="1">
        <v>2020</v>
      </c>
      <c r="B86" s="1">
        <v>1</v>
      </c>
      <c r="C86" s="1">
        <v>31</v>
      </c>
      <c r="D86" s="6">
        <f t="shared" si="0"/>
        <v>1.0183968462549278</v>
      </c>
      <c r="E86" s="7">
        <f>'2. Actual Wthr'!F86</f>
        <v>584.35</v>
      </c>
      <c r="F86" s="7">
        <f>'2. Actual Wthr'!J86</f>
        <v>0</v>
      </c>
      <c r="G86" s="6">
        <f>E86</f>
        <v>584.35</v>
      </c>
      <c r="H86" s="6">
        <f t="shared" si="1"/>
        <v>0.1831341688526183</v>
      </c>
      <c r="I86" s="6">
        <f>F86</f>
        <v>0</v>
      </c>
      <c r="J86" s="6">
        <f t="shared" si="2"/>
        <v>0</v>
      </c>
    </row>
    <row r="87" spans="1:10" ht="15.75" customHeight="1" x14ac:dyDescent="0.25">
      <c r="A87" s="1">
        <v>2020</v>
      </c>
      <c r="B87" s="1">
        <v>2</v>
      </c>
      <c r="C87" s="1">
        <v>29</v>
      </c>
      <c r="D87" s="6">
        <f t="shared" si="0"/>
        <v>0.95269382391590007</v>
      </c>
      <c r="E87" s="7">
        <f>'2. Actual Wthr'!F87</f>
        <v>567.91</v>
      </c>
      <c r="F87" s="7">
        <f>'2. Actual Wthr'!J87</f>
        <v>0</v>
      </c>
      <c r="G87" s="6">
        <f t="shared" ref="G87:G97" si="17">G86+E87</f>
        <v>1152.26</v>
      </c>
      <c r="H87" s="6">
        <f t="shared" si="1"/>
        <v>0.17798190439478129</v>
      </c>
      <c r="I87" s="6">
        <f t="shared" ref="I87:I97" si="18">I86+F87</f>
        <v>0</v>
      </c>
      <c r="J87" s="6">
        <f t="shared" si="2"/>
        <v>0</v>
      </c>
    </row>
    <row r="88" spans="1:10" ht="15.75" customHeight="1" x14ac:dyDescent="0.25">
      <c r="A88" s="1">
        <v>2020</v>
      </c>
      <c r="B88" s="1">
        <v>3</v>
      </c>
      <c r="C88" s="1">
        <v>31</v>
      </c>
      <c r="D88" s="6">
        <f t="shared" si="0"/>
        <v>1.0183968462549278</v>
      </c>
      <c r="E88" s="7">
        <f>'2. Actual Wthr'!F88</f>
        <v>398.87</v>
      </c>
      <c r="F88" s="7">
        <f>'2. Actual Wthr'!J88</f>
        <v>0</v>
      </c>
      <c r="G88" s="6">
        <f t="shared" si="17"/>
        <v>1551.13</v>
      </c>
      <c r="H88" s="6">
        <f t="shared" si="1"/>
        <v>0.12500509271882237</v>
      </c>
      <c r="I88" s="6">
        <f t="shared" si="18"/>
        <v>0</v>
      </c>
      <c r="J88" s="6">
        <f t="shared" si="2"/>
        <v>0</v>
      </c>
    </row>
    <row r="89" spans="1:10" ht="15.75" customHeight="1" x14ac:dyDescent="0.25">
      <c r="A89" s="1">
        <v>2020</v>
      </c>
      <c r="B89" s="1">
        <v>4</v>
      </c>
      <c r="C89" s="1">
        <v>30</v>
      </c>
      <c r="D89" s="6">
        <f t="shared" si="0"/>
        <v>0.98554533508541386</v>
      </c>
      <c r="E89" s="7">
        <f>'2. Actual Wthr'!F89</f>
        <v>246.27</v>
      </c>
      <c r="F89" s="7">
        <f>'2. Actual Wthr'!J89</f>
        <v>0</v>
      </c>
      <c r="G89" s="6">
        <f t="shared" si="17"/>
        <v>1797.4</v>
      </c>
      <c r="H89" s="6">
        <f t="shared" si="1"/>
        <v>7.7180545500700456E-2</v>
      </c>
      <c r="I89" s="6">
        <f t="shared" si="18"/>
        <v>0</v>
      </c>
      <c r="J89" s="6">
        <f t="shared" si="2"/>
        <v>0</v>
      </c>
    </row>
    <row r="90" spans="1:10" ht="15.75" customHeight="1" x14ac:dyDescent="0.25">
      <c r="A90" s="1">
        <v>2020</v>
      </c>
      <c r="B90" s="1">
        <v>5</v>
      </c>
      <c r="C90" s="1">
        <v>31</v>
      </c>
      <c r="D90" s="6">
        <f t="shared" si="0"/>
        <v>1.0183968462549278</v>
      </c>
      <c r="E90" s="7">
        <f>'2. Actual Wthr'!F90</f>
        <v>89.1</v>
      </c>
      <c r="F90" s="7">
        <f>'2. Actual Wthr'!J90</f>
        <v>30.9</v>
      </c>
      <c r="G90" s="6">
        <f t="shared" si="17"/>
        <v>1886.5</v>
      </c>
      <c r="H90" s="6">
        <f t="shared" si="1"/>
        <v>2.792376905068587E-2</v>
      </c>
      <c r="I90" s="6">
        <f t="shared" si="18"/>
        <v>30.9</v>
      </c>
      <c r="J90" s="6">
        <f t="shared" si="2"/>
        <v>0.13609936575052853</v>
      </c>
    </row>
    <row r="91" spans="1:10" ht="15.75" customHeight="1" x14ac:dyDescent="0.25">
      <c r="A91" s="1">
        <v>2020</v>
      </c>
      <c r="B91" s="1">
        <v>6</v>
      </c>
      <c r="C91" s="1">
        <v>30</v>
      </c>
      <c r="D91" s="6">
        <f t="shared" si="0"/>
        <v>0.98554533508541386</v>
      </c>
      <c r="E91" s="7">
        <f>'2. Actual Wthr'!F91</f>
        <v>6.24</v>
      </c>
      <c r="F91" s="7">
        <f>'2. Actual Wthr'!J91</f>
        <v>70.790000000000006</v>
      </c>
      <c r="G91" s="6">
        <f t="shared" si="17"/>
        <v>1892.74</v>
      </c>
      <c r="H91" s="6">
        <f t="shared" si="1"/>
        <v>1.955604027792142E-3</v>
      </c>
      <c r="I91" s="6">
        <f t="shared" si="18"/>
        <v>101.69</v>
      </c>
      <c r="J91" s="6">
        <f t="shared" si="2"/>
        <v>0.31179527836504584</v>
      </c>
    </row>
    <row r="92" spans="1:10" ht="15.75" customHeight="1" x14ac:dyDescent="0.25">
      <c r="A92" s="1">
        <v>2020</v>
      </c>
      <c r="B92" s="1">
        <v>7</v>
      </c>
      <c r="C92" s="1">
        <v>31</v>
      </c>
      <c r="D92" s="6">
        <f t="shared" si="0"/>
        <v>1.0183968462549278</v>
      </c>
      <c r="E92" s="7">
        <f>'2. Actual Wthr'!F92</f>
        <v>0</v>
      </c>
      <c r="F92" s="7">
        <f>'2. Actual Wthr'!J92</f>
        <v>180.8</v>
      </c>
      <c r="G92" s="6">
        <f t="shared" si="17"/>
        <v>1892.74</v>
      </c>
      <c r="H92" s="6">
        <f t="shared" si="1"/>
        <v>0</v>
      </c>
      <c r="I92" s="6">
        <f t="shared" si="18"/>
        <v>282.49</v>
      </c>
      <c r="J92" s="6">
        <f t="shared" si="2"/>
        <v>0.79633544749823826</v>
      </c>
    </row>
    <row r="93" spans="1:10" ht="15.75" customHeight="1" x14ac:dyDescent="0.25">
      <c r="A93" s="1">
        <v>2020</v>
      </c>
      <c r="B93" s="1">
        <v>8</v>
      </c>
      <c r="C93" s="1">
        <v>31</v>
      </c>
      <c r="D93" s="6">
        <f t="shared" si="0"/>
        <v>1.0183968462549278</v>
      </c>
      <c r="E93" s="7">
        <f>'2. Actual Wthr'!F93</f>
        <v>0.33</v>
      </c>
      <c r="F93" s="7">
        <f>'2. Actual Wthr'!J93</f>
        <v>68.47</v>
      </c>
      <c r="G93" s="6">
        <f t="shared" si="17"/>
        <v>1893.07</v>
      </c>
      <c r="H93" s="6">
        <f t="shared" si="1"/>
        <v>1.0342136685439213E-4</v>
      </c>
      <c r="I93" s="6">
        <f t="shared" si="18"/>
        <v>350.96000000000004</v>
      </c>
      <c r="J93" s="6">
        <f t="shared" si="2"/>
        <v>0.30157681465821001</v>
      </c>
    </row>
    <row r="94" spans="1:10" ht="15.75" customHeight="1" x14ac:dyDescent="0.25">
      <c r="A94" s="1">
        <v>2020</v>
      </c>
      <c r="B94" s="1">
        <v>9</v>
      </c>
      <c r="C94" s="1">
        <v>30</v>
      </c>
      <c r="D94" s="6">
        <f t="shared" si="0"/>
        <v>0.98554533508541386</v>
      </c>
      <c r="E94" s="7">
        <f>'2. Actual Wthr'!F94</f>
        <v>29.73</v>
      </c>
      <c r="F94" s="7">
        <f>'2. Actual Wthr'!J94</f>
        <v>9.6</v>
      </c>
      <c r="G94" s="6">
        <f t="shared" si="17"/>
        <v>1922.8</v>
      </c>
      <c r="H94" s="6">
        <f t="shared" si="1"/>
        <v>9.3173249593365998E-3</v>
      </c>
      <c r="I94" s="6">
        <f t="shared" si="18"/>
        <v>360.56000000000006</v>
      </c>
      <c r="J94" s="6">
        <f t="shared" si="2"/>
        <v>4.2283298097251586E-2</v>
      </c>
    </row>
    <row r="95" spans="1:10" ht="15.75" customHeight="1" x14ac:dyDescent="0.25">
      <c r="A95" s="1">
        <v>2020</v>
      </c>
      <c r="B95" s="1">
        <v>10</v>
      </c>
      <c r="C95" s="1">
        <v>31</v>
      </c>
      <c r="D95" s="6">
        <f t="shared" si="0"/>
        <v>1.0183968462549278</v>
      </c>
      <c r="E95" s="7">
        <f>'2. Actual Wthr'!F95</f>
        <v>179.15</v>
      </c>
      <c r="F95" s="7">
        <f>'2. Actual Wthr'!J95</f>
        <v>0</v>
      </c>
      <c r="G95" s="6">
        <f t="shared" si="17"/>
        <v>2101.9499999999998</v>
      </c>
      <c r="H95" s="6">
        <f t="shared" si="1"/>
        <v>5.6145266278679842E-2</v>
      </c>
      <c r="I95" s="6">
        <f t="shared" si="18"/>
        <v>360.56000000000006</v>
      </c>
      <c r="J95" s="6">
        <f t="shared" si="2"/>
        <v>0</v>
      </c>
    </row>
    <row r="96" spans="1:10" ht="15.75" customHeight="1" x14ac:dyDescent="0.25">
      <c r="A96" s="1">
        <v>2020</v>
      </c>
      <c r="B96" s="1">
        <v>11</v>
      </c>
      <c r="C96" s="1">
        <v>30</v>
      </c>
      <c r="D96" s="6">
        <f t="shared" si="0"/>
        <v>0.98554533508541386</v>
      </c>
      <c r="E96" s="7">
        <f>'2. Actual Wthr'!F96</f>
        <v>281.08</v>
      </c>
      <c r="F96" s="7">
        <f>'2. Actual Wthr'!J96</f>
        <v>0</v>
      </c>
      <c r="G96" s="6">
        <f t="shared" si="17"/>
        <v>2383.0299999999997</v>
      </c>
      <c r="H96" s="6">
        <f t="shared" si="1"/>
        <v>8.808993271343192E-2</v>
      </c>
      <c r="I96" s="6">
        <f t="shared" si="18"/>
        <v>360.56000000000006</v>
      </c>
      <c r="J96" s="6">
        <f t="shared" si="2"/>
        <v>0</v>
      </c>
    </row>
    <row r="97" spans="1:10" ht="15.75" customHeight="1" x14ac:dyDescent="0.25">
      <c r="A97" s="1">
        <v>2020</v>
      </c>
      <c r="B97" s="1">
        <v>12</v>
      </c>
      <c r="C97" s="1">
        <v>31</v>
      </c>
      <c r="D97" s="6">
        <f t="shared" si="0"/>
        <v>1.0183968462549278</v>
      </c>
      <c r="E97" s="7">
        <f>'2. Actual Wthr'!F97</f>
        <v>505.95</v>
      </c>
      <c r="F97" s="7">
        <f>'2. Actual Wthr'!J97</f>
        <v>0</v>
      </c>
      <c r="G97" s="6">
        <f t="shared" si="17"/>
        <v>2888.9799999999996</v>
      </c>
      <c r="H97" s="6">
        <f t="shared" si="1"/>
        <v>0.15856375927266572</v>
      </c>
      <c r="I97" s="6">
        <f t="shared" si="18"/>
        <v>360.56000000000006</v>
      </c>
      <c r="J97" s="6">
        <f t="shared" si="2"/>
        <v>0</v>
      </c>
    </row>
    <row r="98" spans="1:10" ht="15.75" customHeight="1" x14ac:dyDescent="0.25">
      <c r="A98" s="1">
        <v>2021</v>
      </c>
      <c r="B98" s="1">
        <v>1</v>
      </c>
      <c r="C98" s="1">
        <v>31</v>
      </c>
      <c r="D98" s="6">
        <f t="shared" si="0"/>
        <v>1.0183968462549278</v>
      </c>
      <c r="E98" s="7">
        <f>'2. Actual Wthr'!F98</f>
        <v>623.08000000000004</v>
      </c>
      <c r="F98" s="7">
        <f>'2. Actual Wthr'!J98</f>
        <v>0</v>
      </c>
      <c r="G98" s="6">
        <f>E98</f>
        <v>623.08000000000004</v>
      </c>
      <c r="H98" s="6">
        <f t="shared" si="1"/>
        <v>0.19527207654434742</v>
      </c>
      <c r="I98" s="6">
        <f>F98</f>
        <v>0</v>
      </c>
      <c r="J98" s="6">
        <f t="shared" si="2"/>
        <v>0</v>
      </c>
    </row>
    <row r="99" spans="1:10" ht="15.75" customHeight="1" x14ac:dyDescent="0.25">
      <c r="A99" s="1">
        <v>2021</v>
      </c>
      <c r="B99" s="1">
        <v>2</v>
      </c>
      <c r="C99" s="1">
        <v>28</v>
      </c>
      <c r="D99" s="6">
        <f t="shared" si="0"/>
        <v>0.91984231274638628</v>
      </c>
      <c r="E99" s="7">
        <f>'2. Actual Wthr'!F99</f>
        <v>591.48</v>
      </c>
      <c r="F99" s="7">
        <f>'2. Actual Wthr'!J99</f>
        <v>0</v>
      </c>
      <c r="G99" s="6">
        <f t="shared" ref="G99:G109" si="19">G98+E99</f>
        <v>1214.56</v>
      </c>
      <c r="H99" s="6">
        <f t="shared" si="1"/>
        <v>0.18536869717283591</v>
      </c>
      <c r="I99" s="6">
        <f t="shared" ref="I99:I109" si="20">I98+F99</f>
        <v>0</v>
      </c>
      <c r="J99" s="6">
        <f t="shared" si="2"/>
        <v>0</v>
      </c>
    </row>
    <row r="100" spans="1:10" ht="15.75" customHeight="1" x14ac:dyDescent="0.25">
      <c r="A100" s="1">
        <v>2021</v>
      </c>
      <c r="B100" s="1">
        <v>3</v>
      </c>
      <c r="C100" s="1">
        <v>31</v>
      </c>
      <c r="D100" s="6">
        <f t="shared" si="0"/>
        <v>1.0183968462549278</v>
      </c>
      <c r="E100" s="7">
        <f>'2. Actual Wthr'!F100</f>
        <v>404.13</v>
      </c>
      <c r="F100" s="7">
        <f>'2. Actual Wthr'!J100</f>
        <v>0</v>
      </c>
      <c r="G100" s="6">
        <f t="shared" si="19"/>
        <v>1618.69</v>
      </c>
      <c r="H100" s="6">
        <f t="shared" si="1"/>
        <v>0.12665356662686511</v>
      </c>
      <c r="I100" s="6">
        <f t="shared" si="20"/>
        <v>0</v>
      </c>
      <c r="J100" s="6">
        <f t="shared" si="2"/>
        <v>0</v>
      </c>
    </row>
    <row r="101" spans="1:10" ht="15.75" customHeight="1" x14ac:dyDescent="0.25">
      <c r="A101" s="1">
        <v>2021</v>
      </c>
      <c r="B101" s="1">
        <v>4</v>
      </c>
      <c r="C101" s="1">
        <v>30</v>
      </c>
      <c r="D101" s="6">
        <f t="shared" si="0"/>
        <v>0.98554533508541386</v>
      </c>
      <c r="E101" s="7">
        <f>'2. Actual Wthr'!F101</f>
        <v>150.36000000000001</v>
      </c>
      <c r="F101" s="7">
        <f>'2. Actual Wthr'!J101</f>
        <v>0</v>
      </c>
      <c r="G101" s="6">
        <f t="shared" si="19"/>
        <v>1769.0500000000002</v>
      </c>
      <c r="H101" s="6">
        <f t="shared" si="1"/>
        <v>4.7122535515837574E-2</v>
      </c>
      <c r="I101" s="6">
        <f t="shared" si="20"/>
        <v>0</v>
      </c>
      <c r="J101" s="6">
        <f t="shared" si="2"/>
        <v>0</v>
      </c>
    </row>
    <row r="102" spans="1:10" ht="15.75" customHeight="1" x14ac:dyDescent="0.25">
      <c r="A102" s="1">
        <v>2021</v>
      </c>
      <c r="B102" s="1">
        <v>5</v>
      </c>
      <c r="C102" s="1">
        <v>31</v>
      </c>
      <c r="D102" s="6">
        <f t="shared" si="0"/>
        <v>1.0183968462549278</v>
      </c>
      <c r="E102" s="7">
        <f>'2. Actual Wthr'!F102</f>
        <v>65.98</v>
      </c>
      <c r="F102" s="7">
        <f>'2. Actual Wthr'!J102</f>
        <v>27.64</v>
      </c>
      <c r="G102" s="6">
        <f t="shared" si="19"/>
        <v>1835.0300000000002</v>
      </c>
      <c r="H102" s="6">
        <f t="shared" si="1"/>
        <v>2.0678005409250886E-2</v>
      </c>
      <c r="I102" s="6">
        <f t="shared" si="20"/>
        <v>27.64</v>
      </c>
      <c r="J102" s="6">
        <f t="shared" si="2"/>
        <v>0.12174066243833687</v>
      </c>
    </row>
    <row r="103" spans="1:10" ht="15.75" customHeight="1" x14ac:dyDescent="0.25">
      <c r="A103" s="1">
        <v>2021</v>
      </c>
      <c r="B103" s="1">
        <v>6</v>
      </c>
      <c r="C103" s="1">
        <v>30</v>
      </c>
      <c r="D103" s="6">
        <f t="shared" si="0"/>
        <v>0.98554533508541386</v>
      </c>
      <c r="E103" s="7">
        <f>'2. Actual Wthr'!F103</f>
        <v>0</v>
      </c>
      <c r="F103" s="7">
        <f>'2. Actual Wthr'!J103</f>
        <v>89.29</v>
      </c>
      <c r="G103" s="6">
        <f t="shared" si="19"/>
        <v>1835.0300000000002</v>
      </c>
      <c r="H103" s="6">
        <f t="shared" si="1"/>
        <v>0</v>
      </c>
      <c r="I103" s="6">
        <f t="shared" si="20"/>
        <v>116.93</v>
      </c>
      <c r="J103" s="6">
        <f t="shared" si="2"/>
        <v>0.3932787174066244</v>
      </c>
    </row>
    <row r="104" spans="1:10" ht="15.75" customHeight="1" x14ac:dyDescent="0.25">
      <c r="A104" s="1">
        <v>2021</v>
      </c>
      <c r="B104" s="1">
        <v>7</v>
      </c>
      <c r="C104" s="1">
        <v>31</v>
      </c>
      <c r="D104" s="6">
        <f t="shared" si="0"/>
        <v>1.0183968462549278</v>
      </c>
      <c r="E104" s="7">
        <f>'2. Actual Wthr'!F104</f>
        <v>0</v>
      </c>
      <c r="F104" s="7">
        <f>'2. Actual Wthr'!J104</f>
        <v>69.23</v>
      </c>
      <c r="G104" s="6">
        <f t="shared" si="19"/>
        <v>1835.0300000000002</v>
      </c>
      <c r="H104" s="6">
        <f t="shared" si="1"/>
        <v>0</v>
      </c>
      <c r="I104" s="6">
        <f t="shared" si="20"/>
        <v>186.16000000000003</v>
      </c>
      <c r="J104" s="6">
        <f t="shared" si="2"/>
        <v>0.30492424242424243</v>
      </c>
    </row>
    <row r="105" spans="1:10" ht="15.75" customHeight="1" x14ac:dyDescent="0.25">
      <c r="A105" s="1">
        <v>2021</v>
      </c>
      <c r="B105" s="1">
        <v>8</v>
      </c>
      <c r="C105" s="1">
        <v>31</v>
      </c>
      <c r="D105" s="6">
        <f t="shared" si="0"/>
        <v>1.0183968462549278</v>
      </c>
      <c r="E105" s="7">
        <f>'2. Actual Wthr'!F105</f>
        <v>0</v>
      </c>
      <c r="F105" s="7">
        <f>'2. Actual Wthr'!J105</f>
        <v>136.88</v>
      </c>
      <c r="G105" s="6">
        <f t="shared" si="19"/>
        <v>1835.0300000000002</v>
      </c>
      <c r="H105" s="6">
        <f t="shared" si="1"/>
        <v>0</v>
      </c>
      <c r="I105" s="6">
        <f t="shared" si="20"/>
        <v>323.04000000000002</v>
      </c>
      <c r="J105" s="6">
        <f t="shared" si="2"/>
        <v>0.60288935870331217</v>
      </c>
    </row>
    <row r="106" spans="1:10" ht="15.75" customHeight="1" x14ac:dyDescent="0.25">
      <c r="A106" s="1">
        <v>2021</v>
      </c>
      <c r="B106" s="1">
        <v>9</v>
      </c>
      <c r="C106" s="1">
        <v>30</v>
      </c>
      <c r="D106" s="6">
        <f t="shared" si="0"/>
        <v>0.98554533508541386</v>
      </c>
      <c r="E106" s="7">
        <f>'2. Actual Wthr'!F106</f>
        <v>7.06</v>
      </c>
      <c r="F106" s="7">
        <f>'2. Actual Wthr'!J106</f>
        <v>4.5599999999999996</v>
      </c>
      <c r="G106" s="6">
        <f t="shared" si="19"/>
        <v>1842.0900000000001</v>
      </c>
      <c r="H106" s="6">
        <f t="shared" si="1"/>
        <v>2.2125904545212374E-3</v>
      </c>
      <c r="I106" s="6">
        <f t="shared" si="20"/>
        <v>327.60000000000002</v>
      </c>
      <c r="J106" s="6">
        <f t="shared" si="2"/>
        <v>2.0084566596194502E-2</v>
      </c>
    </row>
    <row r="107" spans="1:10" ht="15.75" customHeight="1" x14ac:dyDescent="0.25">
      <c r="A107" s="1">
        <v>2021</v>
      </c>
      <c r="B107" s="1">
        <v>10</v>
      </c>
      <c r="C107" s="1">
        <v>31</v>
      </c>
      <c r="D107" s="6">
        <f t="shared" si="0"/>
        <v>1.0183968462549278</v>
      </c>
      <c r="E107" s="7">
        <f>'2. Actual Wthr'!F107</f>
        <v>84.38</v>
      </c>
      <c r="F107" s="7">
        <f>'2. Actual Wthr'!J107</f>
        <v>0</v>
      </c>
      <c r="G107" s="6">
        <f t="shared" si="19"/>
        <v>1926.4700000000003</v>
      </c>
      <c r="H107" s="6">
        <f t="shared" si="1"/>
        <v>2.6444530106586688E-2</v>
      </c>
      <c r="I107" s="6">
        <f t="shared" si="20"/>
        <v>327.60000000000002</v>
      </c>
      <c r="J107" s="6">
        <f t="shared" si="2"/>
        <v>0</v>
      </c>
    </row>
    <row r="108" spans="1:10" ht="15.75" customHeight="1" x14ac:dyDescent="0.25">
      <c r="A108" s="1">
        <v>2021</v>
      </c>
      <c r="B108" s="1">
        <v>11</v>
      </c>
      <c r="C108" s="1">
        <v>30</v>
      </c>
      <c r="D108" s="6">
        <f t="shared" si="0"/>
        <v>0.98554533508541386</v>
      </c>
      <c r="E108" s="7">
        <f>'2. Actual Wthr'!F108</f>
        <v>344.83</v>
      </c>
      <c r="F108" s="7">
        <f>'2. Actual Wthr'!J108</f>
        <v>0</v>
      </c>
      <c r="G108" s="6">
        <f t="shared" si="19"/>
        <v>2271.3000000000002</v>
      </c>
      <c r="H108" s="6">
        <f t="shared" si="1"/>
        <v>0.10806906040121222</v>
      </c>
      <c r="I108" s="6">
        <f t="shared" si="20"/>
        <v>327.60000000000002</v>
      </c>
      <c r="J108" s="6">
        <f t="shared" si="2"/>
        <v>0</v>
      </c>
    </row>
    <row r="109" spans="1:10" ht="15.75" customHeight="1" x14ac:dyDescent="0.25">
      <c r="A109" s="1">
        <v>2021</v>
      </c>
      <c r="B109" s="1">
        <v>12</v>
      </c>
      <c r="C109" s="1">
        <v>31</v>
      </c>
      <c r="D109" s="6">
        <f t="shared" si="0"/>
        <v>1.0183968462549278</v>
      </c>
      <c r="E109" s="7">
        <f>'2. Actual Wthr'!F109</f>
        <v>527.09</v>
      </c>
      <c r="F109" s="7">
        <f>'2. Actual Wthr'!J109</f>
        <v>0</v>
      </c>
      <c r="G109" s="6">
        <f t="shared" si="19"/>
        <v>2798.3900000000003</v>
      </c>
      <c r="H109" s="6">
        <f t="shared" si="1"/>
        <v>0.16518899471297438</v>
      </c>
      <c r="I109" s="6">
        <f t="shared" si="20"/>
        <v>327.60000000000002</v>
      </c>
      <c r="J109" s="6">
        <f t="shared" si="2"/>
        <v>0</v>
      </c>
    </row>
    <row r="110" spans="1:10" ht="15.75" customHeight="1" x14ac:dyDescent="0.25">
      <c r="A110" s="1">
        <v>2022</v>
      </c>
      <c r="B110" s="1">
        <v>1</v>
      </c>
      <c r="C110" s="1">
        <v>31</v>
      </c>
      <c r="D110" s="6">
        <f t="shared" si="0"/>
        <v>1.0183968462549278</v>
      </c>
      <c r="E110" s="7">
        <f>'2. Actual Wthr'!F110</f>
        <v>845.54</v>
      </c>
      <c r="F110" s="7">
        <f>'2. Actual Wthr'!J110</f>
        <v>0</v>
      </c>
      <c r="G110" s="6">
        <f>E110</f>
        <v>845.54</v>
      </c>
      <c r="H110" s="6">
        <f t="shared" si="1"/>
        <v>0.26499061372746274</v>
      </c>
      <c r="I110" s="6">
        <f>F110</f>
        <v>0</v>
      </c>
      <c r="J110" s="6">
        <f t="shared" si="2"/>
        <v>0</v>
      </c>
    </row>
    <row r="111" spans="1:10" ht="15.75" customHeight="1" x14ac:dyDescent="0.25">
      <c r="A111" s="1">
        <v>2022</v>
      </c>
      <c r="B111" s="1">
        <v>2</v>
      </c>
      <c r="C111" s="1">
        <v>28</v>
      </c>
      <c r="D111" s="6">
        <f t="shared" si="0"/>
        <v>0.91984231274638628</v>
      </c>
      <c r="E111" s="7">
        <f>'2. Actual Wthr'!F111</f>
        <v>603.07000000000005</v>
      </c>
      <c r="F111" s="7">
        <f>'2. Actual Wthr'!J111</f>
        <v>0</v>
      </c>
      <c r="G111" s="6">
        <f t="shared" ref="G111:G121" si="21">G110+E111</f>
        <v>1448.6100000000001</v>
      </c>
      <c r="H111" s="6">
        <f t="shared" si="1"/>
        <v>0.18900098093599474</v>
      </c>
      <c r="I111" s="6">
        <f t="shared" ref="I111:I121" si="22">I110+F111</f>
        <v>0</v>
      </c>
      <c r="J111" s="6">
        <f t="shared" si="2"/>
        <v>0</v>
      </c>
    </row>
    <row r="112" spans="1:10" ht="15.75" customHeight="1" x14ac:dyDescent="0.25">
      <c r="A112" s="1">
        <v>2022</v>
      </c>
      <c r="B112" s="1">
        <v>3</v>
      </c>
      <c r="C112" s="1">
        <v>31</v>
      </c>
      <c r="D112" s="6">
        <f t="shared" si="0"/>
        <v>1.0183968462549278</v>
      </c>
      <c r="E112" s="7">
        <f>'2. Actual Wthr'!F112</f>
        <v>453.2</v>
      </c>
      <c r="F112" s="7">
        <f>'2. Actual Wthr'!J112</f>
        <v>0</v>
      </c>
      <c r="G112" s="6">
        <f t="shared" si="21"/>
        <v>1901.8100000000002</v>
      </c>
      <c r="H112" s="6">
        <f t="shared" si="1"/>
        <v>0.14203201048003183</v>
      </c>
      <c r="I112" s="6">
        <f t="shared" si="22"/>
        <v>0</v>
      </c>
      <c r="J112" s="6">
        <f t="shared" si="2"/>
        <v>0</v>
      </c>
    </row>
    <row r="113" spans="1:10" ht="15.75" customHeight="1" x14ac:dyDescent="0.25">
      <c r="A113" s="1">
        <v>2022</v>
      </c>
      <c r="B113" s="1">
        <v>4</v>
      </c>
      <c r="C113" s="1">
        <v>30</v>
      </c>
      <c r="D113" s="6">
        <f t="shared" si="0"/>
        <v>0.98554533508541386</v>
      </c>
      <c r="E113" s="7">
        <f>'2. Actual Wthr'!F113</f>
        <v>213.69</v>
      </c>
      <c r="F113" s="7">
        <f>'2. Actual Wthr'!J113</f>
        <v>0</v>
      </c>
      <c r="G113" s="6">
        <f t="shared" si="21"/>
        <v>2115.5</v>
      </c>
      <c r="H113" s="6">
        <f t="shared" si="1"/>
        <v>6.6970036009439557E-2</v>
      </c>
      <c r="I113" s="6">
        <f t="shared" si="22"/>
        <v>0</v>
      </c>
      <c r="J113" s="6">
        <f t="shared" si="2"/>
        <v>0</v>
      </c>
    </row>
    <row r="114" spans="1:10" ht="15.75" customHeight="1" x14ac:dyDescent="0.25">
      <c r="A114" s="1">
        <v>2022</v>
      </c>
      <c r="B114" s="1">
        <v>5</v>
      </c>
      <c r="C114" s="1">
        <v>31</v>
      </c>
      <c r="D114" s="6">
        <f t="shared" si="0"/>
        <v>1.0183968462549278</v>
      </c>
      <c r="E114" s="7">
        <f>'2. Actual Wthr'!F114</f>
        <v>24.65</v>
      </c>
      <c r="F114" s="7">
        <f>'2. Actual Wthr'!J114</f>
        <v>28.39</v>
      </c>
      <c r="G114" s="6">
        <f t="shared" si="21"/>
        <v>2140.15</v>
      </c>
      <c r="H114" s="6">
        <f t="shared" si="1"/>
        <v>7.725262705941714E-3</v>
      </c>
      <c r="I114" s="6">
        <f t="shared" si="22"/>
        <v>28.39</v>
      </c>
      <c r="J114" s="6">
        <f t="shared" si="2"/>
        <v>0.12504404510218464</v>
      </c>
    </row>
    <row r="115" spans="1:10" ht="15.75" customHeight="1" x14ac:dyDescent="0.25">
      <c r="A115" s="1">
        <v>2022</v>
      </c>
      <c r="B115" s="1">
        <v>6</v>
      </c>
      <c r="C115" s="1">
        <v>30</v>
      </c>
      <c r="D115" s="6">
        <f t="shared" si="0"/>
        <v>0.98554533508541386</v>
      </c>
      <c r="E115" s="7">
        <f>'2. Actual Wthr'!F115</f>
        <v>1.06</v>
      </c>
      <c r="F115" s="7">
        <f>'2. Actual Wthr'!J115</f>
        <v>32.200000000000003</v>
      </c>
      <c r="G115" s="6">
        <f t="shared" si="21"/>
        <v>2141.21</v>
      </c>
      <c r="H115" s="6">
        <f t="shared" si="1"/>
        <v>3.3220196625956261E-4</v>
      </c>
      <c r="I115" s="6">
        <f t="shared" si="22"/>
        <v>60.59</v>
      </c>
      <c r="J115" s="6">
        <f t="shared" si="2"/>
        <v>0.14182522903453137</v>
      </c>
    </row>
    <row r="116" spans="1:10" ht="15.75" customHeight="1" x14ac:dyDescent="0.25">
      <c r="A116" s="1">
        <v>2022</v>
      </c>
      <c r="B116" s="1">
        <v>7</v>
      </c>
      <c r="C116" s="1">
        <v>31</v>
      </c>
      <c r="D116" s="6">
        <f t="shared" si="0"/>
        <v>1.0183968462549278</v>
      </c>
      <c r="E116" s="7">
        <f>'2. Actual Wthr'!F116</f>
        <v>0</v>
      </c>
      <c r="F116" s="7">
        <f>'2. Actual Wthr'!J116</f>
        <v>101.76</v>
      </c>
      <c r="G116" s="6">
        <f t="shared" si="21"/>
        <v>2141.21</v>
      </c>
      <c r="H116" s="6">
        <f t="shared" si="1"/>
        <v>0</v>
      </c>
      <c r="I116" s="6">
        <f t="shared" si="22"/>
        <v>162.35000000000002</v>
      </c>
      <c r="J116" s="6">
        <f t="shared" si="2"/>
        <v>0.44820295983086683</v>
      </c>
    </row>
    <row r="117" spans="1:10" ht="15.75" customHeight="1" x14ac:dyDescent="0.25">
      <c r="A117" s="1">
        <v>2022</v>
      </c>
      <c r="B117" s="1">
        <v>8</v>
      </c>
      <c r="C117" s="1">
        <v>31</v>
      </c>
      <c r="D117" s="6">
        <f t="shared" si="0"/>
        <v>1.0183968462549278</v>
      </c>
      <c r="E117" s="7">
        <f>'2. Actual Wthr'!F117</f>
        <v>0</v>
      </c>
      <c r="F117" s="7">
        <f>'2. Actual Wthr'!J117</f>
        <v>85.28</v>
      </c>
      <c r="G117" s="6">
        <f t="shared" si="21"/>
        <v>2141.21</v>
      </c>
      <c r="H117" s="6">
        <f t="shared" si="1"/>
        <v>0</v>
      </c>
      <c r="I117" s="6">
        <f t="shared" si="22"/>
        <v>247.63000000000002</v>
      </c>
      <c r="J117" s="6">
        <f t="shared" si="2"/>
        <v>0.37561663143058494</v>
      </c>
    </row>
    <row r="118" spans="1:10" ht="15.75" customHeight="1" x14ac:dyDescent="0.25">
      <c r="A118" s="1">
        <v>2022</v>
      </c>
      <c r="B118" s="1">
        <v>9</v>
      </c>
      <c r="C118" s="1">
        <v>30</v>
      </c>
      <c r="D118" s="6">
        <f t="shared" si="0"/>
        <v>0.98554533508541386</v>
      </c>
      <c r="E118" s="7">
        <f>'2. Actual Wthr'!F118</f>
        <v>18.899999999999999</v>
      </c>
      <c r="F118" s="7">
        <f>'2. Actual Wthr'!J118</f>
        <v>12.25</v>
      </c>
      <c r="G118" s="6">
        <f t="shared" si="21"/>
        <v>2160.11</v>
      </c>
      <c r="H118" s="6">
        <f t="shared" si="1"/>
        <v>5.9232237380242754E-3</v>
      </c>
      <c r="I118" s="6">
        <f t="shared" si="22"/>
        <v>259.88</v>
      </c>
      <c r="J118" s="6">
        <f t="shared" si="2"/>
        <v>5.3955250176180414E-2</v>
      </c>
    </row>
    <row r="119" spans="1:10" ht="15.75" customHeight="1" x14ac:dyDescent="0.25">
      <c r="A119" s="1">
        <v>2022</v>
      </c>
      <c r="B119" s="1">
        <v>10</v>
      </c>
      <c r="C119" s="1">
        <v>31</v>
      </c>
      <c r="D119" s="6">
        <f t="shared" si="0"/>
        <v>1.0183968462549278</v>
      </c>
      <c r="E119" s="7">
        <f>'2. Actual Wthr'!F119</f>
        <v>124.5</v>
      </c>
      <c r="F119" s="7">
        <f>'2. Actual Wthr'!J119</f>
        <v>0</v>
      </c>
      <c r="G119" s="6">
        <f t="shared" si="21"/>
        <v>2284.61</v>
      </c>
      <c r="H119" s="6">
        <f t="shared" si="1"/>
        <v>3.9018061131429756E-2</v>
      </c>
      <c r="I119" s="6">
        <f t="shared" si="22"/>
        <v>259.88</v>
      </c>
      <c r="J119" s="6">
        <f t="shared" si="2"/>
        <v>0</v>
      </c>
    </row>
    <row r="120" spans="1:10" ht="15.75" customHeight="1" x14ac:dyDescent="0.25">
      <c r="A120" s="1">
        <v>2022</v>
      </c>
      <c r="B120" s="1">
        <v>11</v>
      </c>
      <c r="C120" s="1">
        <v>30</v>
      </c>
      <c r="D120" s="6">
        <f t="shared" si="0"/>
        <v>0.98554533508541386</v>
      </c>
      <c r="E120" s="7">
        <f>'2. Actual Wthr'!F120</f>
        <v>290.62</v>
      </c>
      <c r="F120" s="7">
        <f>'2. Actual Wthr'!J120</f>
        <v>1.07</v>
      </c>
      <c r="G120" s="6">
        <f t="shared" si="21"/>
        <v>2575.23</v>
      </c>
      <c r="H120" s="6">
        <f t="shared" si="1"/>
        <v>9.1079750409767998E-2</v>
      </c>
      <c r="I120" s="6">
        <f t="shared" si="22"/>
        <v>260.95</v>
      </c>
      <c r="J120" s="6">
        <f t="shared" si="2"/>
        <v>4.7128259337561665E-3</v>
      </c>
    </row>
    <row r="121" spans="1:10" ht="15.75" customHeight="1" x14ac:dyDescent="0.25">
      <c r="A121" s="1">
        <v>2022</v>
      </c>
      <c r="B121" s="1">
        <v>12</v>
      </c>
      <c r="C121" s="1">
        <v>31</v>
      </c>
      <c r="D121" s="6">
        <f t="shared" si="0"/>
        <v>1.0183968462549278</v>
      </c>
      <c r="E121" s="7">
        <f>'2. Actual Wthr'!F121</f>
        <v>478.4</v>
      </c>
      <c r="F121" s="7">
        <f>'2. Actual Wthr'!J121</f>
        <v>0</v>
      </c>
      <c r="G121" s="6">
        <f t="shared" si="21"/>
        <v>3053.63</v>
      </c>
      <c r="H121" s="6">
        <f t="shared" si="1"/>
        <v>0.14992964213073087</v>
      </c>
      <c r="I121" s="6">
        <f t="shared" si="22"/>
        <v>260.95</v>
      </c>
      <c r="J121" s="6">
        <f t="shared" si="2"/>
        <v>0</v>
      </c>
    </row>
    <row r="122" spans="1:10" ht="15.75" customHeight="1" x14ac:dyDescent="0.25">
      <c r="A122" s="1">
        <v>2023</v>
      </c>
      <c r="B122" s="1">
        <v>1</v>
      </c>
      <c r="C122" s="1">
        <v>31</v>
      </c>
      <c r="D122" s="6">
        <f t="shared" si="0"/>
        <v>1.0183968462549278</v>
      </c>
      <c r="E122" s="7">
        <f>'2. Actual Wthr'!F122</f>
        <v>563.62</v>
      </c>
      <c r="F122" s="7">
        <f>'2. Actual Wthr'!J122</f>
        <v>0</v>
      </c>
      <c r="G122" s="6">
        <f>E122</f>
        <v>563.62</v>
      </c>
      <c r="H122" s="6">
        <f t="shared" si="1"/>
        <v>0.17663742662567419</v>
      </c>
      <c r="I122" s="6">
        <f>F122</f>
        <v>0</v>
      </c>
      <c r="J122" s="6">
        <f t="shared" si="2"/>
        <v>0</v>
      </c>
    </row>
    <row r="123" spans="1:10" ht="15.75" customHeight="1" x14ac:dyDescent="0.25">
      <c r="A123" s="1">
        <v>2023</v>
      </c>
      <c r="B123" s="1">
        <v>2</v>
      </c>
      <c r="C123" s="1">
        <v>28</v>
      </c>
      <c r="D123" s="6">
        <f t="shared" si="0"/>
        <v>0.91984231274638628</v>
      </c>
      <c r="E123" s="7">
        <f>'2. Actual Wthr'!F123</f>
        <v>559.91</v>
      </c>
      <c r="F123" s="7">
        <f>'2. Actual Wthr'!J123</f>
        <v>0</v>
      </c>
      <c r="G123" s="6">
        <f t="shared" ref="G123:G133" si="23">G122+E123</f>
        <v>1123.53</v>
      </c>
      <c r="H123" s="6">
        <f t="shared" si="1"/>
        <v>0.17547471974376572</v>
      </c>
      <c r="I123" s="6">
        <f t="shared" ref="I123:I133" si="24">I122+F123</f>
        <v>0</v>
      </c>
      <c r="J123" s="6">
        <f t="shared" si="2"/>
        <v>0</v>
      </c>
    </row>
    <row r="124" spans="1:10" ht="15.75" customHeight="1" x14ac:dyDescent="0.25">
      <c r="A124" s="1">
        <v>2023</v>
      </c>
      <c r="B124" s="1">
        <v>3</v>
      </c>
      <c r="C124" s="1">
        <v>31</v>
      </c>
      <c r="D124" s="6">
        <f t="shared" si="0"/>
        <v>1.0183968462549278</v>
      </c>
      <c r="E124" s="7">
        <f>'2. Actual Wthr'!F124</f>
        <v>441.94</v>
      </c>
      <c r="F124" s="7">
        <f>'2. Actual Wthr'!J124</f>
        <v>0</v>
      </c>
      <c r="G124" s="6">
        <f t="shared" si="23"/>
        <v>1565.47</v>
      </c>
      <c r="H124" s="6">
        <f t="shared" si="1"/>
        <v>0.13850314808372743</v>
      </c>
      <c r="I124" s="6">
        <f t="shared" si="24"/>
        <v>0</v>
      </c>
      <c r="J124" s="6">
        <f t="shared" si="2"/>
        <v>0</v>
      </c>
    </row>
    <row r="125" spans="1:10" ht="15.75" customHeight="1" x14ac:dyDescent="0.25">
      <c r="A125" s="1">
        <v>2023</v>
      </c>
      <c r="B125" s="1">
        <v>4</v>
      </c>
      <c r="C125" s="1">
        <v>30</v>
      </c>
      <c r="D125" s="6">
        <f t="shared" si="0"/>
        <v>0.98554533508541386</v>
      </c>
      <c r="E125" s="7">
        <f>'2. Actual Wthr'!F125</f>
        <v>182.5</v>
      </c>
      <c r="F125" s="7">
        <f>'2. Actual Wthr'!J125</f>
        <v>0</v>
      </c>
      <c r="G125" s="6">
        <f t="shared" si="23"/>
        <v>1747.97</v>
      </c>
      <c r="H125" s="6">
        <f t="shared" si="1"/>
        <v>5.7195149851292613E-2</v>
      </c>
      <c r="I125" s="6">
        <f t="shared" si="24"/>
        <v>0</v>
      </c>
      <c r="J125" s="6">
        <f t="shared" si="2"/>
        <v>0</v>
      </c>
    </row>
    <row r="126" spans="1:10" ht="15.75" customHeight="1" x14ac:dyDescent="0.25">
      <c r="A126" s="1">
        <v>2023</v>
      </c>
      <c r="B126" s="1">
        <v>5</v>
      </c>
      <c r="C126" s="1">
        <v>31</v>
      </c>
      <c r="D126" s="6">
        <f t="shared" si="0"/>
        <v>1.0183968462549278</v>
      </c>
      <c r="E126" s="7">
        <f>'2. Actual Wthr'!F126</f>
        <v>49</v>
      </c>
      <c r="F126" s="7">
        <f>'2. Actual Wthr'!J126</f>
        <v>12.95</v>
      </c>
      <c r="G126" s="6">
        <f t="shared" si="23"/>
        <v>1796.97</v>
      </c>
      <c r="H126" s="6">
        <f t="shared" si="1"/>
        <v>1.5356505987470345E-2</v>
      </c>
      <c r="I126" s="6">
        <f t="shared" si="24"/>
        <v>12.95</v>
      </c>
      <c r="J126" s="6">
        <f t="shared" si="2"/>
        <v>5.7038407329104999E-2</v>
      </c>
    </row>
    <row r="127" spans="1:10" ht="15.75" customHeight="1" x14ac:dyDescent="0.25">
      <c r="A127" s="1">
        <v>2023</v>
      </c>
      <c r="B127" s="1">
        <v>6</v>
      </c>
      <c r="C127" s="1">
        <v>30</v>
      </c>
      <c r="D127" s="6">
        <f t="shared" si="0"/>
        <v>0.98554533508541386</v>
      </c>
      <c r="E127" s="7">
        <f>'2. Actual Wthr'!F127</f>
        <v>0</v>
      </c>
      <c r="F127" s="7">
        <f>'2. Actual Wthr'!J127</f>
        <v>59.01</v>
      </c>
      <c r="G127" s="6">
        <f t="shared" si="23"/>
        <v>1796.97</v>
      </c>
      <c r="H127" s="6">
        <f t="shared" si="1"/>
        <v>0</v>
      </c>
      <c r="I127" s="6">
        <f t="shared" si="24"/>
        <v>71.959999999999994</v>
      </c>
      <c r="J127" s="6">
        <f t="shared" si="2"/>
        <v>0.25991014799154333</v>
      </c>
    </row>
    <row r="128" spans="1:10" ht="15.75" customHeight="1" x14ac:dyDescent="0.25">
      <c r="A128" s="1">
        <v>2023</v>
      </c>
      <c r="B128" s="1">
        <v>7</v>
      </c>
      <c r="C128" s="1">
        <v>31</v>
      </c>
      <c r="D128" s="6">
        <f t="shared" si="0"/>
        <v>1.0183968462549278</v>
      </c>
      <c r="E128" s="7">
        <f>'2. Actual Wthr'!F128</f>
        <v>0</v>
      </c>
      <c r="F128" s="7">
        <f>'2. Actual Wthr'!J128</f>
        <v>113.65</v>
      </c>
      <c r="G128" s="6">
        <f t="shared" si="23"/>
        <v>1796.97</v>
      </c>
      <c r="H128" s="6">
        <f t="shared" si="1"/>
        <v>0</v>
      </c>
      <c r="I128" s="6">
        <f t="shared" si="24"/>
        <v>185.61</v>
      </c>
      <c r="J128" s="6">
        <f t="shared" si="2"/>
        <v>0.50057258632840029</v>
      </c>
    </row>
    <row r="129" spans="1:10" ht="15.75" customHeight="1" x14ac:dyDescent="0.25">
      <c r="A129" s="1">
        <v>2023</v>
      </c>
      <c r="B129" s="1">
        <v>8</v>
      </c>
      <c r="C129" s="1">
        <v>31</v>
      </c>
      <c r="D129" s="6">
        <f t="shared" si="0"/>
        <v>1.0183968462549278</v>
      </c>
      <c r="E129" s="7">
        <f>'2. Actual Wthr'!F129</f>
        <v>0</v>
      </c>
      <c r="F129" s="7">
        <f>'2. Actual Wthr'!J129</f>
        <v>30.88</v>
      </c>
      <c r="G129" s="6">
        <f t="shared" si="23"/>
        <v>1796.97</v>
      </c>
      <c r="H129" s="6">
        <f t="shared" si="1"/>
        <v>0</v>
      </c>
      <c r="I129" s="6">
        <f t="shared" si="24"/>
        <v>216.49</v>
      </c>
      <c r="J129" s="6">
        <f t="shared" si="2"/>
        <v>0.13601127554615927</v>
      </c>
    </row>
    <row r="130" spans="1:10" ht="15.75" customHeight="1" x14ac:dyDescent="0.25">
      <c r="A130" s="1">
        <v>2023</v>
      </c>
      <c r="B130" s="1">
        <v>9</v>
      </c>
      <c r="C130" s="1">
        <v>30</v>
      </c>
      <c r="D130" s="6">
        <f t="shared" si="0"/>
        <v>0.98554533508541386</v>
      </c>
      <c r="E130" s="7">
        <f>'2. Actual Wthr'!F130</f>
        <v>2.68</v>
      </c>
      <c r="F130" s="7">
        <f>'2. Actual Wthr'!J130</f>
        <v>31.9</v>
      </c>
      <c r="G130" s="6">
        <f t="shared" si="23"/>
        <v>1799.65</v>
      </c>
      <c r="H130" s="6">
        <f t="shared" si="1"/>
        <v>8.3990685809021484E-4</v>
      </c>
      <c r="I130" s="6">
        <f t="shared" si="24"/>
        <v>248.39000000000001</v>
      </c>
      <c r="J130" s="6">
        <f t="shared" si="2"/>
        <v>0.14050387596899225</v>
      </c>
    </row>
    <row r="131" spans="1:10" ht="15.75" customHeight="1" x14ac:dyDescent="0.25">
      <c r="A131" s="1">
        <v>2023</v>
      </c>
      <c r="B131" s="1">
        <v>10</v>
      </c>
      <c r="C131" s="1">
        <v>31</v>
      </c>
      <c r="D131" s="6">
        <f t="shared" si="0"/>
        <v>1.0183968462549278</v>
      </c>
      <c r="E131" s="7">
        <f>'2. Actual Wthr'!F131</f>
        <v>105.28</v>
      </c>
      <c r="F131" s="7">
        <f>'2. Actual Wthr'!J131</f>
        <v>11.33</v>
      </c>
      <c r="G131" s="6">
        <f t="shared" si="23"/>
        <v>1904.93</v>
      </c>
      <c r="H131" s="6">
        <f t="shared" si="1"/>
        <v>3.2994550007364856E-2</v>
      </c>
      <c r="I131" s="6">
        <f t="shared" si="24"/>
        <v>259.72000000000003</v>
      </c>
      <c r="J131" s="6">
        <f t="shared" si="2"/>
        <v>4.9903100775193804E-2</v>
      </c>
    </row>
    <row r="132" spans="1:10" ht="15.75" customHeight="1" x14ac:dyDescent="0.25">
      <c r="A132" s="1">
        <v>2023</v>
      </c>
      <c r="B132" s="1">
        <v>11</v>
      </c>
      <c r="C132" s="1">
        <v>30</v>
      </c>
      <c r="D132" s="6">
        <f t="shared" si="0"/>
        <v>0.98554533508541386</v>
      </c>
      <c r="E132" s="7">
        <f>'2. Actual Wthr'!F132</f>
        <v>367.48</v>
      </c>
      <c r="F132" s="7">
        <f>'2. Actual Wthr'!J132</f>
        <v>0</v>
      </c>
      <c r="G132" s="6">
        <f t="shared" si="23"/>
        <v>2272.41</v>
      </c>
      <c r="H132" s="6">
        <f t="shared" si="1"/>
        <v>0.11516752694440005</v>
      </c>
      <c r="I132" s="6">
        <f t="shared" si="24"/>
        <v>259.72000000000003</v>
      </c>
      <c r="J132" s="6">
        <f t="shared" si="2"/>
        <v>0</v>
      </c>
    </row>
    <row r="133" spans="1:10" ht="15.75" customHeight="1" x14ac:dyDescent="0.25">
      <c r="A133" s="1">
        <v>2023</v>
      </c>
      <c r="B133" s="1">
        <v>12</v>
      </c>
      <c r="C133" s="1">
        <v>31</v>
      </c>
      <c r="D133" s="6">
        <f t="shared" si="0"/>
        <v>1.0183968462549278</v>
      </c>
      <c r="E133" s="7">
        <f>'2. Actual Wthr'!F133</f>
        <v>459.39</v>
      </c>
      <c r="F133" s="7">
        <f>'2. Actual Wthr'!J133</f>
        <v>0</v>
      </c>
      <c r="G133" s="6">
        <f t="shared" si="23"/>
        <v>2731.7999999999997</v>
      </c>
      <c r="H133" s="6">
        <f t="shared" si="1"/>
        <v>0.14397194460375515</v>
      </c>
      <c r="I133" s="6">
        <f t="shared" si="24"/>
        <v>259.72000000000003</v>
      </c>
      <c r="J133" s="6">
        <f t="shared" si="2"/>
        <v>0</v>
      </c>
    </row>
    <row r="134" spans="1:10" ht="15.75" customHeight="1" x14ac:dyDescent="0.25">
      <c r="A134" s="1">
        <v>2024</v>
      </c>
      <c r="B134" s="1">
        <v>1</v>
      </c>
      <c r="C134" s="1">
        <v>31</v>
      </c>
      <c r="D134" s="6">
        <f t="shared" si="0"/>
        <v>1.0183968462549278</v>
      </c>
      <c r="E134" s="7">
        <f>'2. Actual Wthr'!F134</f>
        <v>588.79</v>
      </c>
      <c r="F134" s="7">
        <f>'2. Actual Wthr'!J134</f>
        <v>0</v>
      </c>
      <c r="G134" s="6">
        <f>E134</f>
        <v>588.79</v>
      </c>
      <c r="H134" s="6">
        <f t="shared" si="1"/>
        <v>0.18452565633393192</v>
      </c>
      <c r="I134" s="6">
        <f>F134</f>
        <v>0</v>
      </c>
      <c r="J134" s="6">
        <f t="shared" si="2"/>
        <v>0</v>
      </c>
    </row>
    <row r="135" spans="1:10" ht="15.75" customHeight="1" x14ac:dyDescent="0.25">
      <c r="A135" s="1">
        <v>2024</v>
      </c>
      <c r="B135" s="1">
        <v>2</v>
      </c>
      <c r="C135" s="1">
        <v>29</v>
      </c>
      <c r="D135" s="6">
        <f t="shared" si="0"/>
        <v>0.95269382391590007</v>
      </c>
      <c r="E135" s="7">
        <f>'2. Actual Wthr'!F135</f>
        <v>472.45</v>
      </c>
      <c r="F135" s="7">
        <f>'2. Actual Wthr'!J135</f>
        <v>0</v>
      </c>
      <c r="G135" s="6">
        <f t="shared" ref="G135:G145" si="25">G134+E135</f>
        <v>1061.24</v>
      </c>
      <c r="H135" s="6">
        <f t="shared" si="1"/>
        <v>0.14806492354653805</v>
      </c>
      <c r="I135" s="6">
        <f t="shared" ref="I135:I145" si="26">I134+F135</f>
        <v>0</v>
      </c>
      <c r="J135" s="6">
        <f t="shared" si="2"/>
        <v>0</v>
      </c>
    </row>
    <row r="136" spans="1:10" ht="15.75" customHeight="1" x14ac:dyDescent="0.25">
      <c r="A136" s="1">
        <v>2024</v>
      </c>
      <c r="B136" s="1">
        <v>3</v>
      </c>
      <c r="C136" s="1">
        <v>31</v>
      </c>
      <c r="D136" s="6">
        <f t="shared" si="0"/>
        <v>1.0183968462549278</v>
      </c>
      <c r="E136" s="7">
        <f>'2. Actual Wthr'!F136</f>
        <v>346.54</v>
      </c>
      <c r="F136" s="7">
        <f>'2. Actual Wthr'!J136</f>
        <v>0</v>
      </c>
      <c r="G136" s="6">
        <f t="shared" si="25"/>
        <v>1407.78</v>
      </c>
      <c r="H136" s="6">
        <f t="shared" si="1"/>
        <v>0.10860497112036681</v>
      </c>
      <c r="I136" s="6">
        <f t="shared" si="26"/>
        <v>0</v>
      </c>
      <c r="J136" s="6">
        <f t="shared" si="2"/>
        <v>0</v>
      </c>
    </row>
    <row r="137" spans="1:10" ht="15.75" customHeight="1" x14ac:dyDescent="0.25">
      <c r="A137" s="1">
        <v>2024</v>
      </c>
      <c r="B137" s="1">
        <v>4</v>
      </c>
      <c r="C137" s="1">
        <v>30</v>
      </c>
      <c r="D137" s="6">
        <f t="shared" si="0"/>
        <v>0.98554533508541386</v>
      </c>
      <c r="E137" s="7">
        <f>'2. Actual Wthr'!F137</f>
        <v>183.65</v>
      </c>
      <c r="F137" s="7">
        <f>'2. Actual Wthr'!J137</f>
        <v>0</v>
      </c>
      <c r="G137" s="6">
        <f t="shared" si="25"/>
        <v>1591.43</v>
      </c>
      <c r="H137" s="6">
        <f t="shared" si="1"/>
        <v>5.7555557644876104E-2</v>
      </c>
      <c r="I137" s="6">
        <f t="shared" si="26"/>
        <v>0</v>
      </c>
      <c r="J137" s="6">
        <f t="shared" si="2"/>
        <v>0</v>
      </c>
    </row>
    <row r="138" spans="1:10" ht="15.75" customHeight="1" x14ac:dyDescent="0.25">
      <c r="A138" s="1">
        <v>2024</v>
      </c>
      <c r="B138" s="1">
        <v>5</v>
      </c>
      <c r="C138" s="1">
        <v>31</v>
      </c>
      <c r="D138" s="6">
        <f t="shared" si="0"/>
        <v>1.0183968462549278</v>
      </c>
      <c r="E138" s="7">
        <f>'2. Actual Wthr'!F138</f>
        <v>12.23</v>
      </c>
      <c r="F138" s="7">
        <f>'2. Actual Wthr'!J138</f>
        <v>15.9</v>
      </c>
      <c r="G138" s="6">
        <f t="shared" si="25"/>
        <v>1603.66</v>
      </c>
      <c r="H138" s="6">
        <f t="shared" si="1"/>
        <v>3.8328585352400473E-3</v>
      </c>
      <c r="I138" s="6">
        <f t="shared" si="26"/>
        <v>15.9</v>
      </c>
      <c r="J138" s="6">
        <f t="shared" si="2"/>
        <v>7.0031712473572941E-2</v>
      </c>
    </row>
    <row r="139" spans="1:10" ht="15.75" customHeight="1" x14ac:dyDescent="0.25">
      <c r="A139" s="1">
        <v>2024</v>
      </c>
      <c r="B139" s="1">
        <v>6</v>
      </c>
      <c r="C139" s="1">
        <v>30</v>
      </c>
      <c r="D139" s="6">
        <f t="shared" si="0"/>
        <v>0.98554533508541386</v>
      </c>
      <c r="E139" s="7">
        <f>'2. Actual Wthr'!F139</f>
        <v>0.92</v>
      </c>
      <c r="F139" s="7">
        <f>'2. Actual Wthr'!J139</f>
        <v>68.010000000000005</v>
      </c>
      <c r="G139" s="6">
        <f t="shared" si="25"/>
        <v>1604.5800000000002</v>
      </c>
      <c r="H139" s="6">
        <f t="shared" si="1"/>
        <v>2.8832623486679018E-4</v>
      </c>
      <c r="I139" s="6">
        <f t="shared" si="26"/>
        <v>83.910000000000011</v>
      </c>
      <c r="J139" s="6">
        <f t="shared" si="2"/>
        <v>0.29955073995771675</v>
      </c>
    </row>
    <row r="140" spans="1:10" ht="15.75" customHeight="1" x14ac:dyDescent="0.25">
      <c r="A140" s="1">
        <v>2024</v>
      </c>
      <c r="B140" s="1">
        <v>7</v>
      </c>
      <c r="C140" s="1">
        <v>31</v>
      </c>
      <c r="D140" s="6">
        <f t="shared" si="0"/>
        <v>1.0183968462549278</v>
      </c>
      <c r="E140" s="7">
        <f>'2. Actual Wthr'!F140</f>
        <v>0</v>
      </c>
      <c r="F140" s="7">
        <f>'2. Actual Wthr'!J140</f>
        <v>113.43</v>
      </c>
      <c r="G140" s="6">
        <f t="shared" si="25"/>
        <v>1604.5800000000002</v>
      </c>
      <c r="H140" s="6">
        <f t="shared" si="1"/>
        <v>0</v>
      </c>
      <c r="I140" s="6">
        <f t="shared" si="26"/>
        <v>197.34000000000003</v>
      </c>
      <c r="J140" s="6">
        <f t="shared" si="2"/>
        <v>0.49960359408033833</v>
      </c>
    </row>
    <row r="141" spans="1:10" ht="15.75" customHeight="1" x14ac:dyDescent="0.25">
      <c r="A141" s="1">
        <v>2024</v>
      </c>
      <c r="B141" s="1">
        <v>8</v>
      </c>
      <c r="C141" s="1">
        <v>31</v>
      </c>
      <c r="D141" s="6">
        <f t="shared" si="0"/>
        <v>1.0183968462549278</v>
      </c>
      <c r="E141" s="7">
        <f>'2. Actual Wthr'!F141</f>
        <v>0</v>
      </c>
      <c r="F141" s="7">
        <f>'2. Actual Wthr'!J141</f>
        <v>73.099999999999994</v>
      </c>
      <c r="G141" s="6">
        <f t="shared" si="25"/>
        <v>1604.5800000000002</v>
      </c>
      <c r="H141" s="6">
        <f t="shared" si="1"/>
        <v>0</v>
      </c>
      <c r="I141" s="6">
        <f t="shared" si="26"/>
        <v>270.44000000000005</v>
      </c>
      <c r="J141" s="6">
        <f t="shared" si="2"/>
        <v>0.32196969696969696</v>
      </c>
    </row>
    <row r="142" spans="1:10" ht="15.75" customHeight="1" x14ac:dyDescent="0.25">
      <c r="A142" s="1">
        <v>2024</v>
      </c>
      <c r="B142" s="1">
        <v>9</v>
      </c>
      <c r="C142" s="1">
        <v>30</v>
      </c>
      <c r="D142" s="6">
        <f t="shared" si="0"/>
        <v>0.98554533508541386</v>
      </c>
      <c r="E142" s="7">
        <f>'2. Actual Wthr'!F142</f>
        <v>3.88</v>
      </c>
      <c r="F142" s="7">
        <f>'2. Actual Wthr'!J142</f>
        <v>23.45</v>
      </c>
      <c r="G142" s="6">
        <f t="shared" si="25"/>
        <v>1608.4600000000003</v>
      </c>
      <c r="H142" s="6">
        <f t="shared" si="1"/>
        <v>1.2159845557425497E-3</v>
      </c>
      <c r="I142" s="6">
        <f t="shared" si="26"/>
        <v>293.89000000000004</v>
      </c>
      <c r="J142" s="6">
        <f t="shared" si="2"/>
        <v>0.10328576462297392</v>
      </c>
    </row>
    <row r="143" spans="1:10" ht="15.75" customHeight="1" x14ac:dyDescent="0.25">
      <c r="A143" s="1">
        <v>2024</v>
      </c>
      <c r="B143" s="1">
        <v>10</v>
      </c>
      <c r="C143" s="1">
        <v>31</v>
      </c>
      <c r="D143" s="6">
        <f t="shared" si="0"/>
        <v>1.0183968462549278</v>
      </c>
      <c r="E143" s="7">
        <f>'2. Actual Wthr'!F143</f>
        <v>127.41</v>
      </c>
      <c r="F143" s="7">
        <f>'2. Actual Wthr'!J143</f>
        <v>1.1399999999999999</v>
      </c>
      <c r="G143" s="6">
        <f t="shared" si="25"/>
        <v>1735.8700000000003</v>
      </c>
      <c r="H143" s="6">
        <f t="shared" si="1"/>
        <v>3.9930049548236667E-2</v>
      </c>
      <c r="I143" s="6">
        <f t="shared" si="26"/>
        <v>295.03000000000003</v>
      </c>
      <c r="J143" s="6">
        <f t="shared" si="2"/>
        <v>5.0211416490486254E-3</v>
      </c>
    </row>
    <row r="144" spans="1:10" ht="15.75" customHeight="1" x14ac:dyDescent="0.25">
      <c r="A144" s="1">
        <v>2024</v>
      </c>
      <c r="B144" s="1">
        <v>11</v>
      </c>
      <c r="C144" s="1">
        <v>30</v>
      </c>
      <c r="D144" s="6">
        <f t="shared" si="0"/>
        <v>0.98554533508541386</v>
      </c>
      <c r="E144" s="7">
        <f>'3. Normal Wthr'!E12</f>
        <v>337.41</v>
      </c>
      <c r="F144" s="7">
        <f>'3. Normal Wthr'!I12</f>
        <v>0.05</v>
      </c>
      <c r="G144" s="6">
        <f t="shared" si="25"/>
        <v>2073.2800000000002</v>
      </c>
      <c r="H144" s="6">
        <f t="shared" si="1"/>
        <v>0.1057436466373953</v>
      </c>
      <c r="I144" s="6">
        <f t="shared" si="26"/>
        <v>295.08000000000004</v>
      </c>
      <c r="J144" s="6">
        <f t="shared" si="2"/>
        <v>2.2022551092318535E-4</v>
      </c>
    </row>
    <row r="145" spans="1:12" ht="15.75" customHeight="1" x14ac:dyDescent="0.25">
      <c r="A145" s="1">
        <v>2024</v>
      </c>
      <c r="B145" s="1">
        <v>12</v>
      </c>
      <c r="C145" s="1">
        <v>31</v>
      </c>
      <c r="D145" s="6">
        <f t="shared" si="0"/>
        <v>1.0183968462549278</v>
      </c>
      <c r="E145" s="7">
        <f>'3. Normal Wthr'!E13</f>
        <v>556.69000000000005</v>
      </c>
      <c r="F145" s="7">
        <f>'3. Normal Wthr'!I13</f>
        <v>0</v>
      </c>
      <c r="G145" s="6">
        <f t="shared" si="25"/>
        <v>2629.9700000000003</v>
      </c>
      <c r="H145" s="6">
        <f t="shared" si="1"/>
        <v>0.17446557792173198</v>
      </c>
      <c r="I145" s="6">
        <f t="shared" si="26"/>
        <v>295.08000000000004</v>
      </c>
      <c r="J145" s="6">
        <f t="shared" si="2"/>
        <v>0</v>
      </c>
    </row>
    <row r="146" spans="1:12" ht="15.75" customHeight="1" x14ac:dyDescent="0.25">
      <c r="A146" s="1">
        <v>2025</v>
      </c>
      <c r="B146" s="1">
        <v>1</v>
      </c>
      <c r="C146" s="1">
        <v>31</v>
      </c>
      <c r="D146" s="6">
        <f t="shared" si="0"/>
        <v>1.0183968462549278</v>
      </c>
      <c r="E146" s="7">
        <f>'3. Normal Wthr'!E14</f>
        <v>688.29</v>
      </c>
      <c r="F146" s="7">
        <f>'3. Normal Wthr'!I14</f>
        <v>0</v>
      </c>
      <c r="G146" s="6">
        <f>E146</f>
        <v>688.29</v>
      </c>
      <c r="H146" s="6">
        <f t="shared" si="1"/>
        <v>0.21570876543093803</v>
      </c>
      <c r="I146" s="6">
        <f>F146</f>
        <v>0</v>
      </c>
      <c r="J146" s="6">
        <f t="shared" si="2"/>
        <v>0</v>
      </c>
    </row>
    <row r="147" spans="1:12" ht="15.75" customHeight="1" x14ac:dyDescent="0.25">
      <c r="A147" s="1">
        <v>2025</v>
      </c>
      <c r="B147" s="1">
        <v>2</v>
      </c>
      <c r="C147" s="1">
        <v>28</v>
      </c>
      <c r="D147" s="6">
        <f t="shared" si="0"/>
        <v>0.91984231274638628</v>
      </c>
      <c r="E147" s="7">
        <f>'3. Normal Wthr'!E15</f>
        <v>580.29999999999995</v>
      </c>
      <c r="F147" s="7">
        <f>'3. Normal Wthr'!I15</f>
        <v>0</v>
      </c>
      <c r="G147" s="6">
        <f t="shared" ref="G147:G157" si="27">G146+E147</f>
        <v>1268.5899999999999</v>
      </c>
      <c r="H147" s="6">
        <f t="shared" si="1"/>
        <v>0.18186490662304164</v>
      </c>
      <c r="I147" s="6">
        <f t="shared" ref="I147:I157" si="28">I146+F147</f>
        <v>0</v>
      </c>
      <c r="J147" s="6">
        <f t="shared" si="2"/>
        <v>0</v>
      </c>
    </row>
    <row r="148" spans="1:12" ht="15.75" customHeight="1" x14ac:dyDescent="0.25">
      <c r="A148" s="1">
        <v>2025</v>
      </c>
      <c r="B148" s="1">
        <v>3</v>
      </c>
      <c r="C148" s="1">
        <v>31</v>
      </c>
      <c r="D148" s="6">
        <f t="shared" si="0"/>
        <v>1.0183968462549278</v>
      </c>
      <c r="E148" s="7">
        <f>'3. Normal Wthr'!E16</f>
        <v>458.49</v>
      </c>
      <c r="F148" s="7">
        <f>'3. Normal Wthr'!I16</f>
        <v>0</v>
      </c>
      <c r="G148" s="6">
        <f t="shared" si="27"/>
        <v>1727.08</v>
      </c>
      <c r="H148" s="6">
        <f t="shared" si="1"/>
        <v>0.14368988633051588</v>
      </c>
      <c r="I148" s="6">
        <f t="shared" si="28"/>
        <v>0</v>
      </c>
      <c r="J148" s="6">
        <f t="shared" si="2"/>
        <v>0</v>
      </c>
    </row>
    <row r="149" spans="1:12" ht="15.75" customHeight="1" x14ac:dyDescent="0.25">
      <c r="A149" s="1">
        <v>2025</v>
      </c>
      <c r="B149" s="1">
        <v>4</v>
      </c>
      <c r="C149" s="1">
        <v>30</v>
      </c>
      <c r="D149" s="6">
        <f t="shared" si="0"/>
        <v>0.98554533508541386</v>
      </c>
      <c r="E149" s="7">
        <f>'3. Normal Wthr'!E17</f>
        <v>207.37</v>
      </c>
      <c r="F149" s="7">
        <f>'3. Normal Wthr'!I17</f>
        <v>0.39</v>
      </c>
      <c r="G149" s="6">
        <f t="shared" si="27"/>
        <v>1934.4499999999998</v>
      </c>
      <c r="H149" s="6">
        <f t="shared" si="1"/>
        <v>6.4989360135137259E-2</v>
      </c>
      <c r="I149" s="6">
        <f t="shared" si="28"/>
        <v>0.39</v>
      </c>
      <c r="J149" s="6">
        <f t="shared" si="2"/>
        <v>1.7177589852008458E-3</v>
      </c>
    </row>
    <row r="150" spans="1:12" ht="15.75" customHeight="1" x14ac:dyDescent="0.25">
      <c r="A150" s="1">
        <v>2025</v>
      </c>
      <c r="B150" s="1">
        <v>5</v>
      </c>
      <c r="C150" s="1">
        <v>31</v>
      </c>
      <c r="D150" s="6">
        <f t="shared" si="0"/>
        <v>1.0183968462549278</v>
      </c>
      <c r="E150" s="7">
        <f>'3. Normal Wthr'!E18</f>
        <v>46</v>
      </c>
      <c r="F150" s="7">
        <f>'3. Normal Wthr'!I18</f>
        <v>16.78</v>
      </c>
      <c r="G150" s="6">
        <f t="shared" si="27"/>
        <v>1980.4499999999998</v>
      </c>
      <c r="H150" s="6">
        <f t="shared" si="1"/>
        <v>1.4416311743339507E-2</v>
      </c>
      <c r="I150" s="6">
        <f t="shared" si="28"/>
        <v>17.170000000000002</v>
      </c>
      <c r="J150" s="6">
        <f t="shared" si="2"/>
        <v>7.390768146582101E-2</v>
      </c>
    </row>
    <row r="151" spans="1:12" ht="15.75" customHeight="1" x14ac:dyDescent="0.25">
      <c r="A151" s="1">
        <v>2025</v>
      </c>
      <c r="B151" s="1">
        <v>6</v>
      </c>
      <c r="C151" s="1">
        <v>30</v>
      </c>
      <c r="D151" s="6">
        <f t="shared" si="0"/>
        <v>0.98554533508541386</v>
      </c>
      <c r="E151" s="7">
        <f>'3. Normal Wthr'!E19</f>
        <v>2.36</v>
      </c>
      <c r="F151" s="7">
        <f>'3. Normal Wthr'!I19</f>
        <v>54.58</v>
      </c>
      <c r="G151" s="6">
        <f t="shared" si="27"/>
        <v>1982.8099999999997</v>
      </c>
      <c r="H151" s="6">
        <f t="shared" si="1"/>
        <v>7.3961947204959208E-4</v>
      </c>
      <c r="I151" s="6">
        <f t="shared" si="28"/>
        <v>71.75</v>
      </c>
      <c r="J151" s="6">
        <f t="shared" si="2"/>
        <v>0.24039816772374911</v>
      </c>
    </row>
    <row r="152" spans="1:12" ht="15.75" customHeight="1" x14ac:dyDescent="0.25">
      <c r="A152" s="1">
        <v>2025</v>
      </c>
      <c r="B152" s="1">
        <v>7</v>
      </c>
      <c r="C152" s="1">
        <v>31</v>
      </c>
      <c r="D152" s="6">
        <f t="shared" si="0"/>
        <v>1.0183968462549278</v>
      </c>
      <c r="E152" s="7">
        <f>'3. Normal Wthr'!E20</f>
        <v>0</v>
      </c>
      <c r="F152" s="7">
        <f>'3. Normal Wthr'!I20</f>
        <v>109.92</v>
      </c>
      <c r="G152" s="6">
        <f t="shared" si="27"/>
        <v>1982.8099999999997</v>
      </c>
      <c r="H152" s="6">
        <f t="shared" si="1"/>
        <v>0</v>
      </c>
      <c r="I152" s="6">
        <f t="shared" si="28"/>
        <v>181.67000000000002</v>
      </c>
      <c r="J152" s="6">
        <f t="shared" si="2"/>
        <v>0.4841437632135307</v>
      </c>
    </row>
    <row r="153" spans="1:12" ht="15.75" customHeight="1" x14ac:dyDescent="0.25">
      <c r="A153" s="1">
        <v>2025</v>
      </c>
      <c r="B153" s="1">
        <v>8</v>
      </c>
      <c r="C153" s="1">
        <v>31</v>
      </c>
      <c r="D153" s="6">
        <f t="shared" si="0"/>
        <v>1.0183968462549278</v>
      </c>
      <c r="E153" s="7">
        <f>'3. Normal Wthr'!E21</f>
        <v>0.14000000000000001</v>
      </c>
      <c r="F153" s="7">
        <f>'3. Normal Wthr'!I21</f>
        <v>75.12</v>
      </c>
      <c r="G153" s="6">
        <f t="shared" si="27"/>
        <v>1982.9499999999998</v>
      </c>
      <c r="H153" s="6">
        <f t="shared" si="1"/>
        <v>4.3875731392772419E-5</v>
      </c>
      <c r="I153" s="6">
        <f t="shared" si="28"/>
        <v>256.79000000000002</v>
      </c>
      <c r="J153" s="6">
        <f t="shared" si="2"/>
        <v>0.33086680761099369</v>
      </c>
    </row>
    <row r="154" spans="1:12" ht="15.75" customHeight="1" x14ac:dyDescent="0.25">
      <c r="A154" s="1">
        <v>2025</v>
      </c>
      <c r="B154" s="1">
        <v>9</v>
      </c>
      <c r="C154" s="1">
        <v>30</v>
      </c>
      <c r="D154" s="6">
        <f t="shared" si="0"/>
        <v>0.98554533508541386</v>
      </c>
      <c r="E154" s="7">
        <f>'3. Normal Wthr'!E22</f>
        <v>15.68</v>
      </c>
      <c r="F154" s="7">
        <f>'3. Normal Wthr'!I22</f>
        <v>22.2</v>
      </c>
      <c r="G154" s="6">
        <f t="shared" si="27"/>
        <v>1998.6299999999999</v>
      </c>
      <c r="H154" s="6">
        <f t="shared" si="1"/>
        <v>4.9140819159905107E-3</v>
      </c>
      <c r="I154" s="6">
        <f t="shared" si="28"/>
        <v>278.99</v>
      </c>
      <c r="J154" s="6">
        <f t="shared" si="2"/>
        <v>9.7780126849894289E-2</v>
      </c>
    </row>
    <row r="155" spans="1:12" ht="15.75" customHeight="1" x14ac:dyDescent="0.25">
      <c r="A155" s="1">
        <v>2025</v>
      </c>
      <c r="B155" s="1">
        <v>10</v>
      </c>
      <c r="C155" s="1">
        <v>31</v>
      </c>
      <c r="D155" s="6">
        <f t="shared" si="0"/>
        <v>1.0183968462549278</v>
      </c>
      <c r="E155" s="7">
        <f>'3. Normal Wthr'!E23</f>
        <v>141.13999999999999</v>
      </c>
      <c r="F155" s="7">
        <f>'3. Normal Wthr'!I23</f>
        <v>1.25</v>
      </c>
      <c r="G155" s="6">
        <f t="shared" si="27"/>
        <v>2139.77</v>
      </c>
      <c r="H155" s="6">
        <f t="shared" si="1"/>
        <v>4.4233005205542131E-2</v>
      </c>
      <c r="I155" s="6">
        <f t="shared" si="28"/>
        <v>280.24</v>
      </c>
      <c r="J155" s="6">
        <f t="shared" si="2"/>
        <v>5.505637773079634E-3</v>
      </c>
    </row>
    <row r="156" spans="1:12" ht="15.75" customHeight="1" x14ac:dyDescent="0.25">
      <c r="A156" s="1">
        <v>2025</v>
      </c>
      <c r="B156" s="1">
        <v>11</v>
      </c>
      <c r="C156" s="1">
        <v>30</v>
      </c>
      <c r="D156" s="6">
        <f t="shared" si="0"/>
        <v>0.98554533508541386</v>
      </c>
      <c r="E156" s="7">
        <f>'3. Normal Wthr'!E24</f>
        <v>337.41</v>
      </c>
      <c r="F156" s="7">
        <f>'3. Normal Wthr'!I24</f>
        <v>0.05</v>
      </c>
      <c r="G156" s="6">
        <f t="shared" si="27"/>
        <v>2477.1799999999998</v>
      </c>
      <c r="H156" s="6">
        <f t="shared" si="1"/>
        <v>0.1057436466373953</v>
      </c>
      <c r="I156" s="6">
        <f t="shared" si="28"/>
        <v>280.29000000000002</v>
      </c>
      <c r="J156" s="6">
        <f t="shared" si="2"/>
        <v>2.2022551092318535E-4</v>
      </c>
    </row>
    <row r="157" spans="1:12" ht="15.75" customHeight="1" x14ac:dyDescent="0.25">
      <c r="A157" s="1">
        <v>2025</v>
      </c>
      <c r="B157" s="1">
        <v>12</v>
      </c>
      <c r="C157" s="1">
        <v>31</v>
      </c>
      <c r="D157" s="6">
        <f t="shared" si="0"/>
        <v>1.0183968462549278</v>
      </c>
      <c r="E157" s="7">
        <f>'3. Normal Wthr'!E25</f>
        <v>556.69000000000005</v>
      </c>
      <c r="F157" s="7">
        <f>'3. Normal Wthr'!I25</f>
        <v>0</v>
      </c>
      <c r="G157" s="6">
        <f t="shared" si="27"/>
        <v>3033.87</v>
      </c>
      <c r="H157" s="6">
        <f t="shared" si="1"/>
        <v>0.17446557792173198</v>
      </c>
      <c r="I157" s="6">
        <f t="shared" si="28"/>
        <v>280.29000000000002</v>
      </c>
      <c r="J157" s="6">
        <f t="shared" si="2"/>
        <v>0</v>
      </c>
      <c r="L157" s="1" t="s">
        <v>60</v>
      </c>
    </row>
    <row r="158" spans="1:12" ht="15.75" customHeight="1" x14ac:dyDescent="0.25">
      <c r="A158" s="1">
        <v>2026</v>
      </c>
      <c r="B158" s="1">
        <v>1</v>
      </c>
      <c r="C158" s="1">
        <v>31</v>
      </c>
      <c r="D158" s="6">
        <f t="shared" si="0"/>
        <v>1.0183968462549278</v>
      </c>
      <c r="E158" s="7">
        <f>'3. Normal Wthr'!E26</f>
        <v>688.29</v>
      </c>
      <c r="F158" s="7">
        <f>'3. Normal Wthr'!I26</f>
        <v>0</v>
      </c>
      <c r="G158" s="6">
        <f>E158</f>
        <v>688.29</v>
      </c>
      <c r="H158" s="6">
        <f t="shared" si="1"/>
        <v>0.21570876543093803</v>
      </c>
      <c r="I158" s="6">
        <f>F158</f>
        <v>0</v>
      </c>
      <c r="J158" s="6">
        <f t="shared" si="2"/>
        <v>0</v>
      </c>
    </row>
    <row r="159" spans="1:12" ht="15.75" customHeight="1" x14ac:dyDescent="0.25">
      <c r="A159" s="1">
        <v>2026</v>
      </c>
      <c r="B159" s="1">
        <v>2</v>
      </c>
      <c r="C159" s="1">
        <v>28</v>
      </c>
      <c r="D159" s="6">
        <f t="shared" si="0"/>
        <v>0.91984231274638628</v>
      </c>
      <c r="E159" s="7">
        <f>'3. Normal Wthr'!E27</f>
        <v>580.29999999999995</v>
      </c>
      <c r="F159" s="7">
        <f>'3. Normal Wthr'!I27</f>
        <v>0</v>
      </c>
      <c r="G159" s="6">
        <f t="shared" ref="G159:G169" si="29">G158+E159</f>
        <v>1268.5899999999999</v>
      </c>
      <c r="H159" s="6">
        <f t="shared" si="1"/>
        <v>0.18186490662304164</v>
      </c>
      <c r="I159" s="6">
        <f t="shared" ref="I159:I169" si="30">I158+F159</f>
        <v>0</v>
      </c>
      <c r="J159" s="6">
        <f t="shared" si="2"/>
        <v>0</v>
      </c>
    </row>
    <row r="160" spans="1:12" ht="15.75" customHeight="1" x14ac:dyDescent="0.25">
      <c r="A160" s="1">
        <v>2026</v>
      </c>
      <c r="B160" s="1">
        <v>3</v>
      </c>
      <c r="C160" s="1">
        <v>31</v>
      </c>
      <c r="D160" s="6">
        <f t="shared" si="0"/>
        <v>1.0183968462549278</v>
      </c>
      <c r="E160" s="7">
        <f>'3. Normal Wthr'!E28</f>
        <v>458.49</v>
      </c>
      <c r="F160" s="7">
        <f>'3. Normal Wthr'!I28</f>
        <v>0</v>
      </c>
      <c r="G160" s="6">
        <f t="shared" si="29"/>
        <v>1727.08</v>
      </c>
      <c r="H160" s="6">
        <f t="shared" si="1"/>
        <v>0.14368988633051588</v>
      </c>
      <c r="I160" s="6">
        <f t="shared" si="30"/>
        <v>0</v>
      </c>
      <c r="J160" s="6">
        <f t="shared" si="2"/>
        <v>0</v>
      </c>
    </row>
    <row r="161" spans="1:10" ht="15.75" customHeight="1" x14ac:dyDescent="0.25">
      <c r="A161" s="1">
        <v>2026</v>
      </c>
      <c r="B161" s="1">
        <v>4</v>
      </c>
      <c r="C161" s="1">
        <v>30</v>
      </c>
      <c r="D161" s="6">
        <f t="shared" si="0"/>
        <v>0.98554533508541386</v>
      </c>
      <c r="E161" s="7">
        <f>'3. Normal Wthr'!E29</f>
        <v>207.37</v>
      </c>
      <c r="F161" s="7">
        <f>'3. Normal Wthr'!I29</f>
        <v>0.39</v>
      </c>
      <c r="G161" s="6">
        <f t="shared" si="29"/>
        <v>1934.4499999999998</v>
      </c>
      <c r="H161" s="6">
        <f t="shared" si="1"/>
        <v>6.4989360135137259E-2</v>
      </c>
      <c r="I161" s="6">
        <f t="shared" si="30"/>
        <v>0.39</v>
      </c>
      <c r="J161" s="6">
        <f t="shared" si="2"/>
        <v>1.7177589852008458E-3</v>
      </c>
    </row>
    <row r="162" spans="1:10" ht="15.75" customHeight="1" x14ac:dyDescent="0.25">
      <c r="A162" s="1">
        <v>2026</v>
      </c>
      <c r="B162" s="1">
        <v>5</v>
      </c>
      <c r="C162" s="1">
        <v>31</v>
      </c>
      <c r="D162" s="6">
        <f t="shared" si="0"/>
        <v>1.0183968462549278</v>
      </c>
      <c r="E162" s="7">
        <f>'3. Normal Wthr'!E30</f>
        <v>46</v>
      </c>
      <c r="F162" s="7">
        <f>'3. Normal Wthr'!I30</f>
        <v>16.78</v>
      </c>
      <c r="G162" s="6">
        <f t="shared" si="29"/>
        <v>1980.4499999999998</v>
      </c>
      <c r="H162" s="6">
        <f t="shared" si="1"/>
        <v>1.4416311743339507E-2</v>
      </c>
      <c r="I162" s="6">
        <f t="shared" si="30"/>
        <v>17.170000000000002</v>
      </c>
      <c r="J162" s="6">
        <f t="shared" si="2"/>
        <v>7.390768146582101E-2</v>
      </c>
    </row>
    <row r="163" spans="1:10" ht="15.75" customHeight="1" x14ac:dyDescent="0.25">
      <c r="A163" s="1">
        <v>2026</v>
      </c>
      <c r="B163" s="1">
        <v>6</v>
      </c>
      <c r="C163" s="1">
        <v>30</v>
      </c>
      <c r="D163" s="6">
        <f t="shared" si="0"/>
        <v>0.98554533508541386</v>
      </c>
      <c r="E163" s="7">
        <f>'3. Normal Wthr'!E31</f>
        <v>2.36</v>
      </c>
      <c r="F163" s="7">
        <f>'3. Normal Wthr'!I31</f>
        <v>54.58</v>
      </c>
      <c r="G163" s="6">
        <f t="shared" si="29"/>
        <v>1982.8099999999997</v>
      </c>
      <c r="H163" s="6">
        <f t="shared" si="1"/>
        <v>7.3961947204959208E-4</v>
      </c>
      <c r="I163" s="6">
        <f t="shared" si="30"/>
        <v>71.75</v>
      </c>
      <c r="J163" s="6">
        <f t="shared" si="2"/>
        <v>0.24039816772374911</v>
      </c>
    </row>
    <row r="164" spans="1:10" ht="15.75" customHeight="1" x14ac:dyDescent="0.25">
      <c r="A164" s="1">
        <v>2026</v>
      </c>
      <c r="B164" s="1">
        <v>7</v>
      </c>
      <c r="C164" s="1">
        <v>31</v>
      </c>
      <c r="D164" s="6">
        <f t="shared" si="0"/>
        <v>1.0183968462549278</v>
      </c>
      <c r="E164" s="7">
        <f>'3. Normal Wthr'!E32</f>
        <v>0</v>
      </c>
      <c r="F164" s="7">
        <f>'3. Normal Wthr'!I32</f>
        <v>109.92</v>
      </c>
      <c r="G164" s="6">
        <f t="shared" si="29"/>
        <v>1982.8099999999997</v>
      </c>
      <c r="H164" s="6">
        <f t="shared" si="1"/>
        <v>0</v>
      </c>
      <c r="I164" s="6">
        <f t="shared" si="30"/>
        <v>181.67000000000002</v>
      </c>
      <c r="J164" s="6">
        <f t="shared" si="2"/>
        <v>0.4841437632135307</v>
      </c>
    </row>
    <row r="165" spans="1:10" ht="15.75" customHeight="1" x14ac:dyDescent="0.25">
      <c r="A165" s="1">
        <v>2026</v>
      </c>
      <c r="B165" s="1">
        <v>8</v>
      </c>
      <c r="C165" s="1">
        <v>31</v>
      </c>
      <c r="D165" s="6">
        <f t="shared" si="0"/>
        <v>1.0183968462549278</v>
      </c>
      <c r="E165" s="7">
        <f>'3. Normal Wthr'!E33</f>
        <v>0.14000000000000001</v>
      </c>
      <c r="F165" s="7">
        <f>'3. Normal Wthr'!I33</f>
        <v>75.12</v>
      </c>
      <c r="G165" s="6">
        <f t="shared" si="29"/>
        <v>1982.9499999999998</v>
      </c>
      <c r="H165" s="6">
        <f t="shared" si="1"/>
        <v>4.3875731392772419E-5</v>
      </c>
      <c r="I165" s="6">
        <f t="shared" si="30"/>
        <v>256.79000000000002</v>
      </c>
      <c r="J165" s="6">
        <f t="shared" si="2"/>
        <v>0.33086680761099369</v>
      </c>
    </row>
    <row r="166" spans="1:10" ht="15.75" customHeight="1" x14ac:dyDescent="0.25">
      <c r="A166" s="1">
        <v>2026</v>
      </c>
      <c r="B166" s="1">
        <v>9</v>
      </c>
      <c r="C166" s="1">
        <v>30</v>
      </c>
      <c r="D166" s="6">
        <f t="shared" si="0"/>
        <v>0.98554533508541386</v>
      </c>
      <c r="E166" s="7">
        <f>'3. Normal Wthr'!E34</f>
        <v>15.68</v>
      </c>
      <c r="F166" s="7">
        <f>'3. Normal Wthr'!I34</f>
        <v>22.2</v>
      </c>
      <c r="G166" s="6">
        <f t="shared" si="29"/>
        <v>1998.6299999999999</v>
      </c>
      <c r="H166" s="6">
        <f t="shared" si="1"/>
        <v>4.9140819159905107E-3</v>
      </c>
      <c r="I166" s="6">
        <f t="shared" si="30"/>
        <v>278.99</v>
      </c>
      <c r="J166" s="6">
        <f t="shared" si="2"/>
        <v>9.7780126849894289E-2</v>
      </c>
    </row>
    <row r="167" spans="1:10" ht="15.75" customHeight="1" x14ac:dyDescent="0.25">
      <c r="A167" s="1">
        <v>2026</v>
      </c>
      <c r="B167" s="1">
        <v>10</v>
      </c>
      <c r="C167" s="1">
        <v>31</v>
      </c>
      <c r="D167" s="6">
        <f t="shared" si="0"/>
        <v>1.0183968462549278</v>
      </c>
      <c r="E167" s="7">
        <f>'3. Normal Wthr'!E35</f>
        <v>141.13999999999999</v>
      </c>
      <c r="F167" s="7">
        <f>'3. Normal Wthr'!I35</f>
        <v>1.25</v>
      </c>
      <c r="G167" s="6">
        <f t="shared" si="29"/>
        <v>2139.77</v>
      </c>
      <c r="H167" s="6">
        <f t="shared" si="1"/>
        <v>4.4233005205542131E-2</v>
      </c>
      <c r="I167" s="6">
        <f t="shared" si="30"/>
        <v>280.24</v>
      </c>
      <c r="J167" s="6">
        <f t="shared" si="2"/>
        <v>5.505637773079634E-3</v>
      </c>
    </row>
    <row r="168" spans="1:10" ht="15.75" customHeight="1" x14ac:dyDescent="0.25">
      <c r="A168" s="1">
        <v>2026</v>
      </c>
      <c r="B168" s="1">
        <v>11</v>
      </c>
      <c r="C168" s="1">
        <v>30</v>
      </c>
      <c r="D168" s="6">
        <f t="shared" si="0"/>
        <v>0.98554533508541386</v>
      </c>
      <c r="E168" s="7">
        <f>'3. Normal Wthr'!E36</f>
        <v>337.41</v>
      </c>
      <c r="F168" s="7">
        <f>'3. Normal Wthr'!I36</f>
        <v>0.05</v>
      </c>
      <c r="G168" s="6">
        <f t="shared" si="29"/>
        <v>2477.1799999999998</v>
      </c>
      <c r="H168" s="6">
        <f t="shared" si="1"/>
        <v>0.1057436466373953</v>
      </c>
      <c r="I168" s="6">
        <f t="shared" si="30"/>
        <v>280.29000000000002</v>
      </c>
      <c r="J168" s="6">
        <f t="shared" si="2"/>
        <v>2.2022551092318535E-4</v>
      </c>
    </row>
    <row r="169" spans="1:10" ht="15.75" customHeight="1" x14ac:dyDescent="0.25">
      <c r="A169" s="1">
        <v>2026</v>
      </c>
      <c r="B169" s="1">
        <v>12</v>
      </c>
      <c r="C169" s="1">
        <v>31</v>
      </c>
      <c r="D169" s="6">
        <f t="shared" si="0"/>
        <v>1.0183968462549278</v>
      </c>
      <c r="E169" s="7">
        <f>'3. Normal Wthr'!E37</f>
        <v>556.69000000000005</v>
      </c>
      <c r="F169" s="7">
        <f>'3. Normal Wthr'!I37</f>
        <v>0</v>
      </c>
      <c r="G169" s="6">
        <f t="shared" si="29"/>
        <v>3033.87</v>
      </c>
      <c r="H169" s="6">
        <f t="shared" si="1"/>
        <v>0.17446557792173198</v>
      </c>
      <c r="I169" s="6">
        <f t="shared" si="30"/>
        <v>280.29000000000002</v>
      </c>
      <c r="J169" s="6">
        <f t="shared" si="2"/>
        <v>0</v>
      </c>
    </row>
    <row r="170" spans="1:10" ht="15.75" customHeight="1" x14ac:dyDescent="0.25">
      <c r="A170" s="1">
        <v>2027</v>
      </c>
      <c r="B170" s="1">
        <v>1</v>
      </c>
      <c r="C170" s="1">
        <v>31</v>
      </c>
      <c r="D170" s="6">
        <f t="shared" si="0"/>
        <v>1.0183968462549278</v>
      </c>
      <c r="E170" s="7">
        <f>'3. Normal Wthr'!E38</f>
        <v>688.29</v>
      </c>
      <c r="F170" s="7">
        <f>'3. Normal Wthr'!I38</f>
        <v>0</v>
      </c>
      <c r="G170" s="6">
        <f>E170</f>
        <v>688.29</v>
      </c>
      <c r="H170" s="6">
        <f t="shared" si="1"/>
        <v>0.21570876543093803</v>
      </c>
      <c r="I170" s="6">
        <f>F170</f>
        <v>0</v>
      </c>
      <c r="J170" s="6">
        <f t="shared" si="2"/>
        <v>0</v>
      </c>
    </row>
    <row r="171" spans="1:10" ht="15.75" customHeight="1" x14ac:dyDescent="0.25">
      <c r="A171" s="1">
        <v>2027</v>
      </c>
      <c r="B171" s="1">
        <v>2</v>
      </c>
      <c r="C171" s="1">
        <v>28</v>
      </c>
      <c r="D171" s="6">
        <f t="shared" si="0"/>
        <v>0.91984231274638628</v>
      </c>
      <c r="E171" s="7">
        <f>'3. Normal Wthr'!E39</f>
        <v>580.29999999999995</v>
      </c>
      <c r="F171" s="7">
        <f>'3. Normal Wthr'!I39</f>
        <v>0</v>
      </c>
      <c r="G171" s="6">
        <f t="shared" ref="G171:G181" si="31">G170+E171</f>
        <v>1268.5899999999999</v>
      </c>
      <c r="H171" s="6">
        <f t="shared" si="1"/>
        <v>0.18186490662304164</v>
      </c>
      <c r="I171" s="6">
        <f t="shared" ref="I171:I181" si="32">I170+F171</f>
        <v>0</v>
      </c>
      <c r="J171" s="6">
        <f t="shared" si="2"/>
        <v>0</v>
      </c>
    </row>
    <row r="172" spans="1:10" ht="15.75" customHeight="1" x14ac:dyDescent="0.25">
      <c r="A172" s="1">
        <v>2027</v>
      </c>
      <c r="B172" s="1">
        <v>3</v>
      </c>
      <c r="C172" s="1">
        <v>31</v>
      </c>
      <c r="D172" s="6">
        <f t="shared" si="0"/>
        <v>1.0183968462549278</v>
      </c>
      <c r="E172" s="7">
        <f>'3. Normal Wthr'!E40</f>
        <v>458.49</v>
      </c>
      <c r="F172" s="7">
        <f>'3. Normal Wthr'!I40</f>
        <v>0</v>
      </c>
      <c r="G172" s="6">
        <f t="shared" si="31"/>
        <v>1727.08</v>
      </c>
      <c r="H172" s="6">
        <f t="shared" si="1"/>
        <v>0.14368988633051588</v>
      </c>
      <c r="I172" s="6">
        <f t="shared" si="32"/>
        <v>0</v>
      </c>
      <c r="J172" s="6">
        <f t="shared" si="2"/>
        <v>0</v>
      </c>
    </row>
    <row r="173" spans="1:10" ht="15.75" customHeight="1" x14ac:dyDescent="0.25">
      <c r="A173" s="1">
        <v>2027</v>
      </c>
      <c r="B173" s="1">
        <v>4</v>
      </c>
      <c r="C173" s="1">
        <v>30</v>
      </c>
      <c r="D173" s="6">
        <f t="shared" si="0"/>
        <v>0.98554533508541386</v>
      </c>
      <c r="E173" s="7">
        <f>'3. Normal Wthr'!E41</f>
        <v>207.37</v>
      </c>
      <c r="F173" s="7">
        <f>'3. Normal Wthr'!I41</f>
        <v>0.39</v>
      </c>
      <c r="G173" s="6">
        <f t="shared" si="31"/>
        <v>1934.4499999999998</v>
      </c>
      <c r="H173" s="6">
        <f t="shared" si="1"/>
        <v>6.4989360135137259E-2</v>
      </c>
      <c r="I173" s="6">
        <f t="shared" si="32"/>
        <v>0.39</v>
      </c>
      <c r="J173" s="6">
        <f t="shared" si="2"/>
        <v>1.7177589852008458E-3</v>
      </c>
    </row>
    <row r="174" spans="1:10" ht="15.75" customHeight="1" x14ac:dyDescent="0.25">
      <c r="A174" s="1">
        <v>2027</v>
      </c>
      <c r="B174" s="1">
        <v>5</v>
      </c>
      <c r="C174" s="1">
        <v>31</v>
      </c>
      <c r="D174" s="6">
        <f t="shared" si="0"/>
        <v>1.0183968462549278</v>
      </c>
      <c r="E174" s="7">
        <f>'3. Normal Wthr'!E42</f>
        <v>46</v>
      </c>
      <c r="F174" s="7">
        <f>'3. Normal Wthr'!I42</f>
        <v>16.78</v>
      </c>
      <c r="G174" s="6">
        <f t="shared" si="31"/>
        <v>1980.4499999999998</v>
      </c>
      <c r="H174" s="6">
        <f t="shared" si="1"/>
        <v>1.4416311743339507E-2</v>
      </c>
      <c r="I174" s="6">
        <f t="shared" si="32"/>
        <v>17.170000000000002</v>
      </c>
      <c r="J174" s="6">
        <f t="shared" si="2"/>
        <v>7.390768146582101E-2</v>
      </c>
    </row>
    <row r="175" spans="1:10" ht="15.75" customHeight="1" x14ac:dyDescent="0.25">
      <c r="A175" s="1">
        <v>2027</v>
      </c>
      <c r="B175" s="1">
        <v>6</v>
      </c>
      <c r="C175" s="1">
        <v>30</v>
      </c>
      <c r="D175" s="6">
        <f t="shared" si="0"/>
        <v>0.98554533508541386</v>
      </c>
      <c r="E175" s="7">
        <f>'3. Normal Wthr'!E43</f>
        <v>2.36</v>
      </c>
      <c r="F175" s="7">
        <f>'3. Normal Wthr'!I43</f>
        <v>54.58</v>
      </c>
      <c r="G175" s="6">
        <f t="shared" si="31"/>
        <v>1982.8099999999997</v>
      </c>
      <c r="H175" s="6">
        <f t="shared" si="1"/>
        <v>7.3961947204959208E-4</v>
      </c>
      <c r="I175" s="6">
        <f t="shared" si="32"/>
        <v>71.75</v>
      </c>
      <c r="J175" s="6">
        <f t="shared" si="2"/>
        <v>0.24039816772374911</v>
      </c>
    </row>
    <row r="176" spans="1:10" ht="15.75" customHeight="1" x14ac:dyDescent="0.25">
      <c r="A176" s="1">
        <v>2027</v>
      </c>
      <c r="B176" s="1">
        <v>7</v>
      </c>
      <c r="C176" s="1">
        <v>31</v>
      </c>
      <c r="D176" s="6">
        <f t="shared" si="0"/>
        <v>1.0183968462549278</v>
      </c>
      <c r="E176" s="7">
        <f>'3. Normal Wthr'!E44</f>
        <v>0</v>
      </c>
      <c r="F176" s="7">
        <f>'3. Normal Wthr'!I44</f>
        <v>109.92</v>
      </c>
      <c r="G176" s="6">
        <f t="shared" si="31"/>
        <v>1982.8099999999997</v>
      </c>
      <c r="H176" s="6">
        <f t="shared" si="1"/>
        <v>0</v>
      </c>
      <c r="I176" s="6">
        <f t="shared" si="32"/>
        <v>181.67000000000002</v>
      </c>
      <c r="J176" s="6">
        <f t="shared" si="2"/>
        <v>0.4841437632135307</v>
      </c>
    </row>
    <row r="177" spans="1:10" ht="15.75" customHeight="1" x14ac:dyDescent="0.25">
      <c r="A177" s="1">
        <v>2027</v>
      </c>
      <c r="B177" s="1">
        <v>8</v>
      </c>
      <c r="C177" s="1">
        <v>31</v>
      </c>
      <c r="D177" s="6">
        <f t="shared" si="0"/>
        <v>1.0183968462549278</v>
      </c>
      <c r="E177" s="7">
        <f>'3. Normal Wthr'!E45</f>
        <v>0.14000000000000001</v>
      </c>
      <c r="F177" s="7">
        <f>'3. Normal Wthr'!I45</f>
        <v>75.12</v>
      </c>
      <c r="G177" s="6">
        <f t="shared" si="31"/>
        <v>1982.9499999999998</v>
      </c>
      <c r="H177" s="6">
        <f t="shared" si="1"/>
        <v>4.3875731392772419E-5</v>
      </c>
      <c r="I177" s="6">
        <f t="shared" si="32"/>
        <v>256.79000000000002</v>
      </c>
      <c r="J177" s="6">
        <f t="shared" si="2"/>
        <v>0.33086680761099369</v>
      </c>
    </row>
    <row r="178" spans="1:10" ht="15.75" customHeight="1" x14ac:dyDescent="0.25">
      <c r="A178" s="1">
        <v>2027</v>
      </c>
      <c r="B178" s="1">
        <v>9</v>
      </c>
      <c r="C178" s="1">
        <v>30</v>
      </c>
      <c r="D178" s="6">
        <f t="shared" si="0"/>
        <v>0.98554533508541386</v>
      </c>
      <c r="E178" s="7">
        <f>'3. Normal Wthr'!E46</f>
        <v>15.68</v>
      </c>
      <c r="F178" s="7">
        <f>'3. Normal Wthr'!I46</f>
        <v>22.2</v>
      </c>
      <c r="G178" s="6">
        <f t="shared" si="31"/>
        <v>1998.6299999999999</v>
      </c>
      <c r="H178" s="6">
        <f t="shared" si="1"/>
        <v>4.9140819159905107E-3</v>
      </c>
      <c r="I178" s="6">
        <f t="shared" si="32"/>
        <v>278.99</v>
      </c>
      <c r="J178" s="6">
        <f t="shared" si="2"/>
        <v>9.7780126849894289E-2</v>
      </c>
    </row>
    <row r="179" spans="1:10" ht="15.75" customHeight="1" x14ac:dyDescent="0.25">
      <c r="A179" s="1">
        <v>2027</v>
      </c>
      <c r="B179" s="1">
        <v>10</v>
      </c>
      <c r="C179" s="1">
        <v>31</v>
      </c>
      <c r="D179" s="6">
        <f t="shared" si="0"/>
        <v>1.0183968462549278</v>
      </c>
      <c r="E179" s="7">
        <f>'3. Normal Wthr'!E47</f>
        <v>141.13999999999999</v>
      </c>
      <c r="F179" s="7">
        <f>'3. Normal Wthr'!I47</f>
        <v>1.25</v>
      </c>
      <c r="G179" s="6">
        <f t="shared" si="31"/>
        <v>2139.77</v>
      </c>
      <c r="H179" s="6">
        <f t="shared" si="1"/>
        <v>4.4233005205542131E-2</v>
      </c>
      <c r="I179" s="6">
        <f t="shared" si="32"/>
        <v>280.24</v>
      </c>
      <c r="J179" s="6">
        <f t="shared" si="2"/>
        <v>5.505637773079634E-3</v>
      </c>
    </row>
    <row r="180" spans="1:10" ht="15.75" customHeight="1" x14ac:dyDescent="0.25">
      <c r="A180" s="1">
        <v>2027</v>
      </c>
      <c r="B180" s="1">
        <v>11</v>
      </c>
      <c r="C180" s="1">
        <v>30</v>
      </c>
      <c r="D180" s="6">
        <f t="shared" si="0"/>
        <v>0.98554533508541386</v>
      </c>
      <c r="E180" s="7">
        <f>'3. Normal Wthr'!E48</f>
        <v>337.41</v>
      </c>
      <c r="F180" s="7">
        <f>'3. Normal Wthr'!I48</f>
        <v>0.05</v>
      </c>
      <c r="G180" s="6">
        <f t="shared" si="31"/>
        <v>2477.1799999999998</v>
      </c>
      <c r="H180" s="6">
        <f t="shared" si="1"/>
        <v>0.1057436466373953</v>
      </c>
      <c r="I180" s="6">
        <f t="shared" si="32"/>
        <v>280.29000000000002</v>
      </c>
      <c r="J180" s="6">
        <f t="shared" si="2"/>
        <v>2.2022551092318535E-4</v>
      </c>
    </row>
    <row r="181" spans="1:10" ht="15.75" customHeight="1" x14ac:dyDescent="0.25">
      <c r="A181" s="1">
        <v>2027</v>
      </c>
      <c r="B181" s="1">
        <v>12</v>
      </c>
      <c r="C181" s="1">
        <v>31</v>
      </c>
      <c r="D181" s="6">
        <f t="shared" si="0"/>
        <v>1.0183968462549278</v>
      </c>
      <c r="E181" s="7">
        <f>'3. Normal Wthr'!E49</f>
        <v>556.69000000000005</v>
      </c>
      <c r="F181" s="7">
        <f>'3. Normal Wthr'!I49</f>
        <v>0</v>
      </c>
      <c r="G181" s="6">
        <f t="shared" si="31"/>
        <v>3033.87</v>
      </c>
      <c r="H181" s="6">
        <f t="shared" si="1"/>
        <v>0.17446557792173198</v>
      </c>
      <c r="I181" s="6">
        <f t="shared" si="32"/>
        <v>280.29000000000002</v>
      </c>
      <c r="J181" s="6">
        <f t="shared" si="2"/>
        <v>0</v>
      </c>
    </row>
    <row r="182" spans="1:10" ht="15.75" customHeight="1" x14ac:dyDescent="0.25">
      <c r="A182" s="1">
        <v>2028</v>
      </c>
      <c r="B182" s="1">
        <v>1</v>
      </c>
      <c r="C182" s="1">
        <v>31</v>
      </c>
      <c r="D182" s="6">
        <f t="shared" si="0"/>
        <v>1.0183968462549278</v>
      </c>
      <c r="E182" s="7">
        <f>'3. Normal Wthr'!E50</f>
        <v>688.29</v>
      </c>
      <c r="F182" s="7">
        <f>'3. Normal Wthr'!I50</f>
        <v>0</v>
      </c>
      <c r="G182" s="6">
        <f>E182</f>
        <v>688.29</v>
      </c>
      <c r="H182" s="6">
        <f t="shared" si="1"/>
        <v>0.21570876543093803</v>
      </c>
      <c r="I182" s="6">
        <f>F182</f>
        <v>0</v>
      </c>
      <c r="J182" s="6">
        <f t="shared" si="2"/>
        <v>0</v>
      </c>
    </row>
    <row r="183" spans="1:10" ht="15.75" customHeight="1" x14ac:dyDescent="0.25">
      <c r="A183" s="1">
        <v>2028</v>
      </c>
      <c r="B183" s="1">
        <v>2</v>
      </c>
      <c r="C183" s="1">
        <v>29</v>
      </c>
      <c r="D183" s="6">
        <f t="shared" si="0"/>
        <v>0.95269382391590007</v>
      </c>
      <c r="E183" s="7">
        <f>'3. Normal Wthr'!E51</f>
        <v>600.28</v>
      </c>
      <c r="F183" s="7">
        <f>'3. Normal Wthr'!I51</f>
        <v>0</v>
      </c>
      <c r="G183" s="6">
        <f t="shared" ref="G183:G193" si="33">G182+E183</f>
        <v>1288.57</v>
      </c>
      <c r="H183" s="6">
        <f t="shared" si="1"/>
        <v>0.18812660028895303</v>
      </c>
      <c r="I183" s="6">
        <f t="shared" ref="I183:I193" si="34">I182+F183</f>
        <v>0</v>
      </c>
      <c r="J183" s="6">
        <f t="shared" si="2"/>
        <v>0</v>
      </c>
    </row>
    <row r="184" spans="1:10" ht="15.75" customHeight="1" x14ac:dyDescent="0.25">
      <c r="A184" s="1">
        <v>2028</v>
      </c>
      <c r="B184" s="1">
        <v>3</v>
      </c>
      <c r="C184" s="1">
        <v>31</v>
      </c>
      <c r="D184" s="6">
        <f t="shared" si="0"/>
        <v>1.0183968462549278</v>
      </c>
      <c r="E184" s="7">
        <f>'3. Normal Wthr'!E52</f>
        <v>458.49</v>
      </c>
      <c r="F184" s="7">
        <f>'3. Normal Wthr'!I52</f>
        <v>0</v>
      </c>
      <c r="G184" s="6">
        <f t="shared" si="33"/>
        <v>1747.06</v>
      </c>
      <c r="H184" s="6">
        <f t="shared" si="1"/>
        <v>0.14368988633051588</v>
      </c>
      <c r="I184" s="6">
        <f t="shared" si="34"/>
        <v>0</v>
      </c>
      <c r="J184" s="6">
        <f t="shared" si="2"/>
        <v>0</v>
      </c>
    </row>
    <row r="185" spans="1:10" ht="15.75" customHeight="1" x14ac:dyDescent="0.25">
      <c r="A185" s="1">
        <v>2028</v>
      </c>
      <c r="B185" s="1">
        <v>4</v>
      </c>
      <c r="C185" s="1">
        <v>30</v>
      </c>
      <c r="D185" s="6">
        <f t="shared" si="0"/>
        <v>0.98554533508541386</v>
      </c>
      <c r="E185" s="7">
        <f>'3. Normal Wthr'!E53</f>
        <v>207.37</v>
      </c>
      <c r="F185" s="7">
        <f>'3. Normal Wthr'!I53</f>
        <v>0.39</v>
      </c>
      <c r="G185" s="6">
        <f t="shared" si="33"/>
        <v>1954.4299999999998</v>
      </c>
      <c r="H185" s="6">
        <f t="shared" si="1"/>
        <v>6.4989360135137259E-2</v>
      </c>
      <c r="I185" s="6">
        <f t="shared" si="34"/>
        <v>0.39</v>
      </c>
      <c r="J185" s="6">
        <f t="shared" si="2"/>
        <v>1.7177589852008458E-3</v>
      </c>
    </row>
    <row r="186" spans="1:10" ht="15.75" customHeight="1" x14ac:dyDescent="0.25">
      <c r="A186" s="1">
        <v>2028</v>
      </c>
      <c r="B186" s="1">
        <v>5</v>
      </c>
      <c r="C186" s="1">
        <v>31</v>
      </c>
      <c r="D186" s="6">
        <f t="shared" si="0"/>
        <v>1.0183968462549278</v>
      </c>
      <c r="E186" s="7">
        <f>'3. Normal Wthr'!E54</f>
        <v>46</v>
      </c>
      <c r="F186" s="7">
        <f>'3. Normal Wthr'!I54</f>
        <v>16.78</v>
      </c>
      <c r="G186" s="6">
        <f t="shared" si="33"/>
        <v>2000.4299999999998</v>
      </c>
      <c r="H186" s="6">
        <f t="shared" si="1"/>
        <v>1.4416311743339507E-2</v>
      </c>
      <c r="I186" s="6">
        <f t="shared" si="34"/>
        <v>17.170000000000002</v>
      </c>
      <c r="J186" s="6">
        <f t="shared" si="2"/>
        <v>7.390768146582101E-2</v>
      </c>
    </row>
    <row r="187" spans="1:10" ht="15.75" customHeight="1" x14ac:dyDescent="0.25">
      <c r="A187" s="1">
        <v>2028</v>
      </c>
      <c r="B187" s="1">
        <v>6</v>
      </c>
      <c r="C187" s="1">
        <v>30</v>
      </c>
      <c r="D187" s="6">
        <f t="shared" si="0"/>
        <v>0.98554533508541386</v>
      </c>
      <c r="E187" s="7">
        <f>'3. Normal Wthr'!E55</f>
        <v>2.36</v>
      </c>
      <c r="F187" s="7">
        <f>'3. Normal Wthr'!I55</f>
        <v>54.58</v>
      </c>
      <c r="G187" s="6">
        <f t="shared" si="33"/>
        <v>2002.7899999999997</v>
      </c>
      <c r="H187" s="6">
        <f t="shared" si="1"/>
        <v>7.3961947204959208E-4</v>
      </c>
      <c r="I187" s="6">
        <f t="shared" si="34"/>
        <v>71.75</v>
      </c>
      <c r="J187" s="6">
        <f t="shared" si="2"/>
        <v>0.24039816772374911</v>
      </c>
    </row>
    <row r="188" spans="1:10" ht="15.75" customHeight="1" x14ac:dyDescent="0.25">
      <c r="A188" s="1">
        <v>2028</v>
      </c>
      <c r="B188" s="1">
        <v>7</v>
      </c>
      <c r="C188" s="1">
        <v>31</v>
      </c>
      <c r="D188" s="6">
        <f t="shared" si="0"/>
        <v>1.0183968462549278</v>
      </c>
      <c r="E188" s="7">
        <f>'3. Normal Wthr'!E56</f>
        <v>0</v>
      </c>
      <c r="F188" s="7">
        <f>'3. Normal Wthr'!I56</f>
        <v>109.92</v>
      </c>
      <c r="G188" s="6">
        <f t="shared" si="33"/>
        <v>2002.7899999999997</v>
      </c>
      <c r="H188" s="6">
        <f t="shared" si="1"/>
        <v>0</v>
      </c>
      <c r="I188" s="6">
        <f t="shared" si="34"/>
        <v>181.67000000000002</v>
      </c>
      <c r="J188" s="6">
        <f t="shared" si="2"/>
        <v>0.4841437632135307</v>
      </c>
    </row>
    <row r="189" spans="1:10" ht="15.75" customHeight="1" x14ac:dyDescent="0.25">
      <c r="A189" s="1">
        <v>2028</v>
      </c>
      <c r="B189" s="1">
        <v>8</v>
      </c>
      <c r="C189" s="1">
        <v>31</v>
      </c>
      <c r="D189" s="6">
        <f t="shared" si="0"/>
        <v>1.0183968462549278</v>
      </c>
      <c r="E189" s="7">
        <f>'3. Normal Wthr'!E57</f>
        <v>0.14000000000000001</v>
      </c>
      <c r="F189" s="7">
        <f>'3. Normal Wthr'!I57</f>
        <v>75.12</v>
      </c>
      <c r="G189" s="6">
        <f t="shared" si="33"/>
        <v>2002.9299999999998</v>
      </c>
      <c r="H189" s="6">
        <f t="shared" si="1"/>
        <v>4.3875731392772419E-5</v>
      </c>
      <c r="I189" s="6">
        <f t="shared" si="34"/>
        <v>256.79000000000002</v>
      </c>
      <c r="J189" s="6">
        <f t="shared" si="2"/>
        <v>0.33086680761099369</v>
      </c>
    </row>
    <row r="190" spans="1:10" ht="15.75" customHeight="1" x14ac:dyDescent="0.25">
      <c r="A190" s="1">
        <v>2028</v>
      </c>
      <c r="B190" s="1">
        <v>9</v>
      </c>
      <c r="C190" s="1">
        <v>30</v>
      </c>
      <c r="D190" s="6">
        <f t="shared" si="0"/>
        <v>0.98554533508541386</v>
      </c>
      <c r="E190" s="7">
        <f>'3. Normal Wthr'!E58</f>
        <v>15.68</v>
      </c>
      <c r="F190" s="7">
        <f>'3. Normal Wthr'!I58</f>
        <v>22.2</v>
      </c>
      <c r="G190" s="6">
        <f t="shared" si="33"/>
        <v>2018.61</v>
      </c>
      <c r="H190" s="6">
        <f t="shared" si="1"/>
        <v>4.9140819159905107E-3</v>
      </c>
      <c r="I190" s="6">
        <f t="shared" si="34"/>
        <v>278.99</v>
      </c>
      <c r="J190" s="6">
        <f t="shared" si="2"/>
        <v>9.7780126849894289E-2</v>
      </c>
    </row>
    <row r="191" spans="1:10" ht="15.75" customHeight="1" x14ac:dyDescent="0.25">
      <c r="A191" s="1">
        <v>2028</v>
      </c>
      <c r="B191" s="1">
        <v>10</v>
      </c>
      <c r="C191" s="1">
        <v>31</v>
      </c>
      <c r="D191" s="6">
        <f t="shared" si="0"/>
        <v>1.0183968462549278</v>
      </c>
      <c r="E191" s="7">
        <f>'3. Normal Wthr'!E59</f>
        <v>141.13999999999999</v>
      </c>
      <c r="F191" s="7">
        <f>'3. Normal Wthr'!I59</f>
        <v>1.25</v>
      </c>
      <c r="G191" s="6">
        <f t="shared" si="33"/>
        <v>2159.75</v>
      </c>
      <c r="H191" s="6">
        <f t="shared" si="1"/>
        <v>4.4233005205542131E-2</v>
      </c>
      <c r="I191" s="6">
        <f t="shared" si="34"/>
        <v>280.24</v>
      </c>
      <c r="J191" s="6">
        <f t="shared" si="2"/>
        <v>5.505637773079634E-3</v>
      </c>
    </row>
    <row r="192" spans="1:10" ht="15.75" customHeight="1" x14ac:dyDescent="0.25">
      <c r="A192" s="1">
        <v>2028</v>
      </c>
      <c r="B192" s="1">
        <v>11</v>
      </c>
      <c r="C192" s="1">
        <v>30</v>
      </c>
      <c r="D192" s="6">
        <f t="shared" si="0"/>
        <v>0.98554533508541386</v>
      </c>
      <c r="E192" s="7">
        <f>'3. Normal Wthr'!E60</f>
        <v>337.41</v>
      </c>
      <c r="F192" s="7">
        <f>'3. Normal Wthr'!I60</f>
        <v>0.05</v>
      </c>
      <c r="G192" s="6">
        <f t="shared" si="33"/>
        <v>2497.16</v>
      </c>
      <c r="H192" s="6">
        <f t="shared" si="1"/>
        <v>0.1057436466373953</v>
      </c>
      <c r="I192" s="6">
        <f t="shared" si="34"/>
        <v>280.29000000000002</v>
      </c>
      <c r="J192" s="6">
        <f t="shared" si="2"/>
        <v>2.2022551092318535E-4</v>
      </c>
    </row>
    <row r="193" spans="1:10" ht="15.75" customHeight="1" x14ac:dyDescent="0.25">
      <c r="A193" s="1">
        <v>2028</v>
      </c>
      <c r="B193" s="1">
        <v>12</v>
      </c>
      <c r="C193" s="1">
        <v>31</v>
      </c>
      <c r="D193" s="6">
        <f t="shared" si="0"/>
        <v>1.0183968462549278</v>
      </c>
      <c r="E193" s="7">
        <f>'3. Normal Wthr'!E61</f>
        <v>556.69000000000005</v>
      </c>
      <c r="F193" s="7">
        <f>'3. Normal Wthr'!I61</f>
        <v>0</v>
      </c>
      <c r="G193" s="6">
        <f t="shared" si="33"/>
        <v>3053.85</v>
      </c>
      <c r="H193" s="6">
        <f t="shared" si="1"/>
        <v>0.17446557792173198</v>
      </c>
      <c r="I193" s="6">
        <f t="shared" si="34"/>
        <v>280.29000000000002</v>
      </c>
      <c r="J193" s="6">
        <f t="shared" si="2"/>
        <v>0</v>
      </c>
    </row>
    <row r="194" spans="1:10" ht="15.75" customHeight="1" x14ac:dyDescent="0.25">
      <c r="A194" s="1">
        <v>2029</v>
      </c>
      <c r="B194" s="1">
        <v>1</v>
      </c>
      <c r="C194" s="1">
        <v>31</v>
      </c>
      <c r="D194" s="6">
        <f t="shared" si="0"/>
        <v>1.0183968462549278</v>
      </c>
      <c r="E194" s="7">
        <f>'3. Normal Wthr'!E62</f>
        <v>688.29</v>
      </c>
      <c r="F194" s="7">
        <f>'3. Normal Wthr'!I62</f>
        <v>0</v>
      </c>
      <c r="G194" s="6">
        <f>E194</f>
        <v>688.29</v>
      </c>
      <c r="H194" s="6">
        <f t="shared" si="1"/>
        <v>0.21570876543093803</v>
      </c>
      <c r="I194" s="6">
        <f>F194</f>
        <v>0</v>
      </c>
      <c r="J194" s="6">
        <f t="shared" si="2"/>
        <v>0</v>
      </c>
    </row>
    <row r="195" spans="1:10" ht="15.75" customHeight="1" x14ac:dyDescent="0.25">
      <c r="A195" s="1">
        <v>2029</v>
      </c>
      <c r="B195" s="1">
        <v>2</v>
      </c>
      <c r="C195" s="1">
        <v>28</v>
      </c>
      <c r="D195" s="6">
        <f t="shared" si="0"/>
        <v>0.91984231274638628</v>
      </c>
      <c r="E195" s="7">
        <f>'3. Normal Wthr'!E63</f>
        <v>580.29999999999995</v>
      </c>
      <c r="F195" s="7">
        <f>'3. Normal Wthr'!I63</f>
        <v>0</v>
      </c>
      <c r="G195" s="6">
        <f t="shared" ref="G195:G205" si="35">G194+E195</f>
        <v>1268.5899999999999</v>
      </c>
      <c r="H195" s="6">
        <f t="shared" si="1"/>
        <v>0.18186490662304164</v>
      </c>
      <c r="I195" s="6">
        <f t="shared" ref="I195:I205" si="36">I194+F195</f>
        <v>0</v>
      </c>
      <c r="J195" s="6">
        <f t="shared" si="2"/>
        <v>0</v>
      </c>
    </row>
    <row r="196" spans="1:10" ht="15.75" customHeight="1" x14ac:dyDescent="0.25">
      <c r="A196" s="1">
        <v>2029</v>
      </c>
      <c r="B196" s="1">
        <v>3</v>
      </c>
      <c r="C196" s="1">
        <v>31</v>
      </c>
      <c r="D196" s="6">
        <f t="shared" si="0"/>
        <v>1.0183968462549278</v>
      </c>
      <c r="E196" s="7">
        <f>'3. Normal Wthr'!E64</f>
        <v>458.49</v>
      </c>
      <c r="F196" s="7">
        <f>'3. Normal Wthr'!I64</f>
        <v>0</v>
      </c>
      <c r="G196" s="6">
        <f t="shared" si="35"/>
        <v>1727.08</v>
      </c>
      <c r="H196" s="6">
        <f t="shared" si="1"/>
        <v>0.14368988633051588</v>
      </c>
      <c r="I196" s="6">
        <f t="shared" si="36"/>
        <v>0</v>
      </c>
      <c r="J196" s="6">
        <f t="shared" si="2"/>
        <v>0</v>
      </c>
    </row>
    <row r="197" spans="1:10" ht="15.75" customHeight="1" x14ac:dyDescent="0.25">
      <c r="A197" s="1">
        <v>2029</v>
      </c>
      <c r="B197" s="1">
        <v>4</v>
      </c>
      <c r="C197" s="1">
        <v>30</v>
      </c>
      <c r="D197" s="6">
        <f t="shared" si="0"/>
        <v>0.98554533508541386</v>
      </c>
      <c r="E197" s="7">
        <f>'3. Normal Wthr'!E65</f>
        <v>207.37</v>
      </c>
      <c r="F197" s="7">
        <f>'3. Normal Wthr'!I65</f>
        <v>0.39</v>
      </c>
      <c r="G197" s="6">
        <f t="shared" si="35"/>
        <v>1934.4499999999998</v>
      </c>
      <c r="H197" s="6">
        <f t="shared" si="1"/>
        <v>6.4989360135137259E-2</v>
      </c>
      <c r="I197" s="6">
        <f t="shared" si="36"/>
        <v>0.39</v>
      </c>
      <c r="J197" s="6">
        <f t="shared" si="2"/>
        <v>1.7177589852008458E-3</v>
      </c>
    </row>
    <row r="198" spans="1:10" ht="15.75" customHeight="1" x14ac:dyDescent="0.25">
      <c r="A198" s="1">
        <v>2029</v>
      </c>
      <c r="B198" s="1">
        <v>5</v>
      </c>
      <c r="C198" s="1">
        <v>31</v>
      </c>
      <c r="D198" s="6">
        <f t="shared" si="0"/>
        <v>1.0183968462549278</v>
      </c>
      <c r="E198" s="7">
        <f>'3. Normal Wthr'!E66</f>
        <v>46</v>
      </c>
      <c r="F198" s="7">
        <f>'3. Normal Wthr'!I66</f>
        <v>16.78</v>
      </c>
      <c r="G198" s="6">
        <f t="shared" si="35"/>
        <v>1980.4499999999998</v>
      </c>
      <c r="H198" s="6">
        <f t="shared" si="1"/>
        <v>1.4416311743339507E-2</v>
      </c>
      <c r="I198" s="6">
        <f t="shared" si="36"/>
        <v>17.170000000000002</v>
      </c>
      <c r="J198" s="6">
        <f t="shared" si="2"/>
        <v>7.390768146582101E-2</v>
      </c>
    </row>
    <row r="199" spans="1:10" ht="15.75" customHeight="1" x14ac:dyDescent="0.25">
      <c r="A199" s="1">
        <v>2029</v>
      </c>
      <c r="B199" s="1">
        <v>6</v>
      </c>
      <c r="C199" s="1">
        <v>30</v>
      </c>
      <c r="D199" s="6">
        <f t="shared" si="0"/>
        <v>0.98554533508541386</v>
      </c>
      <c r="E199" s="7">
        <f>'3. Normal Wthr'!E67</f>
        <v>2.36</v>
      </c>
      <c r="F199" s="7">
        <f>'3. Normal Wthr'!I67</f>
        <v>54.58</v>
      </c>
      <c r="G199" s="6">
        <f t="shared" si="35"/>
        <v>1982.8099999999997</v>
      </c>
      <c r="H199" s="6">
        <f t="shared" si="1"/>
        <v>7.3961947204959208E-4</v>
      </c>
      <c r="I199" s="6">
        <f t="shared" si="36"/>
        <v>71.75</v>
      </c>
      <c r="J199" s="6">
        <f t="shared" si="2"/>
        <v>0.24039816772374911</v>
      </c>
    </row>
    <row r="200" spans="1:10" ht="15.75" customHeight="1" x14ac:dyDescent="0.25">
      <c r="A200" s="1">
        <v>2029</v>
      </c>
      <c r="B200" s="1">
        <v>7</v>
      </c>
      <c r="C200" s="1">
        <v>31</v>
      </c>
      <c r="D200" s="6">
        <f t="shared" si="0"/>
        <v>1.0183968462549278</v>
      </c>
      <c r="E200" s="7">
        <f>'3. Normal Wthr'!E68</f>
        <v>0</v>
      </c>
      <c r="F200" s="7">
        <f>'3. Normal Wthr'!I68</f>
        <v>109.92</v>
      </c>
      <c r="G200" s="6">
        <f t="shared" si="35"/>
        <v>1982.8099999999997</v>
      </c>
      <c r="H200" s="6">
        <f t="shared" si="1"/>
        <v>0</v>
      </c>
      <c r="I200" s="6">
        <f t="shared" si="36"/>
        <v>181.67000000000002</v>
      </c>
      <c r="J200" s="6">
        <f t="shared" si="2"/>
        <v>0.4841437632135307</v>
      </c>
    </row>
    <row r="201" spans="1:10" ht="15.75" customHeight="1" x14ac:dyDescent="0.25">
      <c r="A201" s="1">
        <v>2029</v>
      </c>
      <c r="B201" s="1">
        <v>8</v>
      </c>
      <c r="C201" s="1">
        <v>31</v>
      </c>
      <c r="D201" s="6">
        <f t="shared" si="0"/>
        <v>1.0183968462549278</v>
      </c>
      <c r="E201" s="7">
        <f>'3. Normal Wthr'!E69</f>
        <v>0.14000000000000001</v>
      </c>
      <c r="F201" s="7">
        <f>'3. Normal Wthr'!I69</f>
        <v>75.12</v>
      </c>
      <c r="G201" s="6">
        <f t="shared" si="35"/>
        <v>1982.9499999999998</v>
      </c>
      <c r="H201" s="6">
        <f t="shared" si="1"/>
        <v>4.3875731392772419E-5</v>
      </c>
      <c r="I201" s="6">
        <f t="shared" si="36"/>
        <v>256.79000000000002</v>
      </c>
      <c r="J201" s="6">
        <f t="shared" si="2"/>
        <v>0.33086680761099369</v>
      </c>
    </row>
    <row r="202" spans="1:10" ht="15.75" customHeight="1" x14ac:dyDescent="0.25">
      <c r="A202" s="1">
        <v>2029</v>
      </c>
      <c r="B202" s="1">
        <v>9</v>
      </c>
      <c r="C202" s="1">
        <v>30</v>
      </c>
      <c r="D202" s="6">
        <f t="shared" si="0"/>
        <v>0.98554533508541386</v>
      </c>
      <c r="E202" s="7">
        <f>'3. Normal Wthr'!E70</f>
        <v>15.68</v>
      </c>
      <c r="F202" s="7">
        <f>'3. Normal Wthr'!I70</f>
        <v>22.2</v>
      </c>
      <c r="G202" s="6">
        <f t="shared" si="35"/>
        <v>1998.6299999999999</v>
      </c>
      <c r="H202" s="6">
        <f t="shared" si="1"/>
        <v>4.9140819159905107E-3</v>
      </c>
      <c r="I202" s="6">
        <f t="shared" si="36"/>
        <v>278.99</v>
      </c>
      <c r="J202" s="6">
        <f t="shared" si="2"/>
        <v>9.7780126849894289E-2</v>
      </c>
    </row>
    <row r="203" spans="1:10" ht="15.75" customHeight="1" x14ac:dyDescent="0.25">
      <c r="A203" s="1">
        <v>2029</v>
      </c>
      <c r="B203" s="1">
        <v>10</v>
      </c>
      <c r="C203" s="1">
        <v>31</v>
      </c>
      <c r="D203" s="6">
        <f t="shared" si="0"/>
        <v>1.0183968462549278</v>
      </c>
      <c r="E203" s="7">
        <f>'3. Normal Wthr'!E71</f>
        <v>141.13999999999999</v>
      </c>
      <c r="F203" s="7">
        <f>'3. Normal Wthr'!I71</f>
        <v>1.25</v>
      </c>
      <c r="G203" s="6">
        <f t="shared" si="35"/>
        <v>2139.77</v>
      </c>
      <c r="H203" s="6">
        <f t="shared" si="1"/>
        <v>4.4233005205542131E-2</v>
      </c>
      <c r="I203" s="6">
        <f t="shared" si="36"/>
        <v>280.24</v>
      </c>
      <c r="J203" s="6">
        <f t="shared" si="2"/>
        <v>5.505637773079634E-3</v>
      </c>
    </row>
    <row r="204" spans="1:10" ht="15.75" customHeight="1" x14ac:dyDescent="0.25">
      <c r="A204" s="1">
        <v>2029</v>
      </c>
      <c r="B204" s="1">
        <v>11</v>
      </c>
      <c r="C204" s="1">
        <v>30</v>
      </c>
      <c r="D204" s="6">
        <f t="shared" si="0"/>
        <v>0.98554533508541386</v>
      </c>
      <c r="E204" s="7">
        <f>'3. Normal Wthr'!E72</f>
        <v>337.41</v>
      </c>
      <c r="F204" s="7">
        <f>'3. Normal Wthr'!I72</f>
        <v>0.05</v>
      </c>
      <c r="G204" s="6">
        <f t="shared" si="35"/>
        <v>2477.1799999999998</v>
      </c>
      <c r="H204" s="6">
        <f t="shared" si="1"/>
        <v>0.1057436466373953</v>
      </c>
      <c r="I204" s="6">
        <f t="shared" si="36"/>
        <v>280.29000000000002</v>
      </c>
      <c r="J204" s="6">
        <f t="shared" si="2"/>
        <v>2.2022551092318535E-4</v>
      </c>
    </row>
    <row r="205" spans="1:10" ht="15.75" customHeight="1" x14ac:dyDescent="0.25">
      <c r="A205" s="1">
        <v>2029</v>
      </c>
      <c r="B205" s="1">
        <v>12</v>
      </c>
      <c r="C205" s="1">
        <v>31</v>
      </c>
      <c r="D205" s="6">
        <f t="shared" si="0"/>
        <v>1.0183968462549278</v>
      </c>
      <c r="E205" s="7">
        <f>'3. Normal Wthr'!E73</f>
        <v>556.69000000000005</v>
      </c>
      <c r="F205" s="7">
        <f>'3. Normal Wthr'!I73</f>
        <v>0</v>
      </c>
      <c r="G205" s="6">
        <f t="shared" si="35"/>
        <v>3033.87</v>
      </c>
      <c r="H205" s="6">
        <f t="shared" si="1"/>
        <v>0.17446557792173198</v>
      </c>
      <c r="I205" s="6">
        <f t="shared" si="36"/>
        <v>280.29000000000002</v>
      </c>
      <c r="J205" s="6">
        <f t="shared" si="2"/>
        <v>0</v>
      </c>
    </row>
    <row r="206" spans="1:10" ht="15.75" customHeight="1" x14ac:dyDescent="0.25">
      <c r="A206" s="1">
        <v>2030</v>
      </c>
      <c r="B206" s="1">
        <v>1</v>
      </c>
      <c r="C206" s="1">
        <v>31</v>
      </c>
      <c r="D206" s="6">
        <f t="shared" si="0"/>
        <v>1.0183968462549278</v>
      </c>
      <c r="E206" s="7">
        <f>'3. Normal Wthr'!E74</f>
        <v>688.29</v>
      </c>
      <c r="F206" s="7">
        <f>'3. Normal Wthr'!I74</f>
        <v>0</v>
      </c>
      <c r="G206" s="6">
        <f>E206</f>
        <v>688.29</v>
      </c>
      <c r="H206" s="6">
        <f t="shared" si="1"/>
        <v>0.21570876543093803</v>
      </c>
      <c r="I206" s="6">
        <f>F206</f>
        <v>0</v>
      </c>
      <c r="J206" s="6">
        <f t="shared" si="2"/>
        <v>0</v>
      </c>
    </row>
    <row r="207" spans="1:10" ht="15.75" customHeight="1" x14ac:dyDescent="0.25">
      <c r="A207" s="1">
        <v>2030</v>
      </c>
      <c r="B207" s="1">
        <v>2</v>
      </c>
      <c r="C207" s="1">
        <v>28</v>
      </c>
      <c r="D207" s="6">
        <f t="shared" si="0"/>
        <v>0.91984231274638628</v>
      </c>
      <c r="E207" s="7">
        <f>'3. Normal Wthr'!E75</f>
        <v>580.29999999999995</v>
      </c>
      <c r="F207" s="7">
        <f>'3. Normal Wthr'!I75</f>
        <v>0</v>
      </c>
      <c r="G207" s="6">
        <f t="shared" ref="G207:G217" si="37">G206+E207</f>
        <v>1268.5899999999999</v>
      </c>
      <c r="H207" s="6">
        <f t="shared" si="1"/>
        <v>0.18186490662304164</v>
      </c>
      <c r="I207" s="6">
        <f t="shared" ref="I207:I217" si="38">I206+F207</f>
        <v>0</v>
      </c>
      <c r="J207" s="6">
        <f t="shared" si="2"/>
        <v>0</v>
      </c>
    </row>
    <row r="208" spans="1:10" ht="15.75" customHeight="1" x14ac:dyDescent="0.25">
      <c r="A208" s="1">
        <v>2030</v>
      </c>
      <c r="B208" s="1">
        <v>3</v>
      </c>
      <c r="C208" s="1">
        <v>31</v>
      </c>
      <c r="D208" s="6">
        <f t="shared" si="0"/>
        <v>1.0183968462549278</v>
      </c>
      <c r="E208" s="7">
        <f>'3. Normal Wthr'!E76</f>
        <v>458.49</v>
      </c>
      <c r="F208" s="7">
        <f>'3. Normal Wthr'!I76</f>
        <v>0</v>
      </c>
      <c r="G208" s="6">
        <f t="shared" si="37"/>
        <v>1727.08</v>
      </c>
      <c r="H208" s="6">
        <f t="shared" si="1"/>
        <v>0.14368988633051588</v>
      </c>
      <c r="I208" s="6">
        <f t="shared" si="38"/>
        <v>0</v>
      </c>
      <c r="J208" s="6">
        <f t="shared" si="2"/>
        <v>0</v>
      </c>
    </row>
    <row r="209" spans="1:10" ht="15.75" customHeight="1" x14ac:dyDescent="0.25">
      <c r="A209" s="1">
        <v>2030</v>
      </c>
      <c r="B209" s="1">
        <v>4</v>
      </c>
      <c r="C209" s="1">
        <v>30</v>
      </c>
      <c r="D209" s="6">
        <f t="shared" si="0"/>
        <v>0.98554533508541386</v>
      </c>
      <c r="E209" s="7">
        <f>'3. Normal Wthr'!E77</f>
        <v>207.37</v>
      </c>
      <c r="F209" s="7">
        <f>'3. Normal Wthr'!I77</f>
        <v>0.39</v>
      </c>
      <c r="G209" s="6">
        <f t="shared" si="37"/>
        <v>1934.4499999999998</v>
      </c>
      <c r="H209" s="6">
        <f t="shared" si="1"/>
        <v>6.4989360135137259E-2</v>
      </c>
      <c r="I209" s="6">
        <f t="shared" si="38"/>
        <v>0.39</v>
      </c>
      <c r="J209" s="6">
        <f t="shared" si="2"/>
        <v>1.7177589852008458E-3</v>
      </c>
    </row>
    <row r="210" spans="1:10" ht="15.75" customHeight="1" x14ac:dyDescent="0.25">
      <c r="A210" s="1">
        <v>2030</v>
      </c>
      <c r="B210" s="1">
        <v>5</v>
      </c>
      <c r="C210" s="1">
        <v>31</v>
      </c>
      <c r="D210" s="6">
        <f t="shared" si="0"/>
        <v>1.0183968462549278</v>
      </c>
      <c r="E210" s="7">
        <f>'3. Normal Wthr'!E78</f>
        <v>46</v>
      </c>
      <c r="F210" s="7">
        <f>'3. Normal Wthr'!I78</f>
        <v>16.78</v>
      </c>
      <c r="G210" s="6">
        <f t="shared" si="37"/>
        <v>1980.4499999999998</v>
      </c>
      <c r="H210" s="6">
        <f t="shared" si="1"/>
        <v>1.4416311743339507E-2</v>
      </c>
      <c r="I210" s="6">
        <f t="shared" si="38"/>
        <v>17.170000000000002</v>
      </c>
      <c r="J210" s="6">
        <f t="shared" si="2"/>
        <v>7.390768146582101E-2</v>
      </c>
    </row>
    <row r="211" spans="1:10" ht="15.75" customHeight="1" x14ac:dyDescent="0.25">
      <c r="A211" s="1">
        <v>2030</v>
      </c>
      <c r="B211" s="1">
        <v>6</v>
      </c>
      <c r="C211" s="1">
        <v>30</v>
      </c>
      <c r="D211" s="6">
        <f t="shared" si="0"/>
        <v>0.98554533508541386</v>
      </c>
      <c r="E211" s="7">
        <f>'3. Normal Wthr'!E79</f>
        <v>2.36</v>
      </c>
      <c r="F211" s="7">
        <f>'3. Normal Wthr'!I79</f>
        <v>54.58</v>
      </c>
      <c r="G211" s="6">
        <f t="shared" si="37"/>
        <v>1982.8099999999997</v>
      </c>
      <c r="H211" s="6">
        <f t="shared" si="1"/>
        <v>7.3961947204959208E-4</v>
      </c>
      <c r="I211" s="6">
        <f t="shared" si="38"/>
        <v>71.75</v>
      </c>
      <c r="J211" s="6">
        <f t="shared" si="2"/>
        <v>0.24039816772374911</v>
      </c>
    </row>
    <row r="212" spans="1:10" ht="15.75" customHeight="1" x14ac:dyDescent="0.25">
      <c r="A212" s="1">
        <v>2030</v>
      </c>
      <c r="B212" s="1">
        <v>7</v>
      </c>
      <c r="C212" s="1">
        <v>31</v>
      </c>
      <c r="D212" s="6">
        <f t="shared" si="0"/>
        <v>1.0183968462549278</v>
      </c>
      <c r="E212" s="7">
        <f>'3. Normal Wthr'!E80</f>
        <v>0</v>
      </c>
      <c r="F212" s="7">
        <f>'3. Normal Wthr'!I80</f>
        <v>109.92</v>
      </c>
      <c r="G212" s="6">
        <f t="shared" si="37"/>
        <v>1982.8099999999997</v>
      </c>
      <c r="H212" s="6">
        <f t="shared" si="1"/>
        <v>0</v>
      </c>
      <c r="I212" s="6">
        <f t="shared" si="38"/>
        <v>181.67000000000002</v>
      </c>
      <c r="J212" s="6">
        <f t="shared" si="2"/>
        <v>0.4841437632135307</v>
      </c>
    </row>
    <row r="213" spans="1:10" ht="15.75" customHeight="1" x14ac:dyDescent="0.25">
      <c r="A213" s="1">
        <v>2030</v>
      </c>
      <c r="B213" s="1">
        <v>8</v>
      </c>
      <c r="C213" s="1">
        <v>31</v>
      </c>
      <c r="D213" s="6">
        <f t="shared" si="0"/>
        <v>1.0183968462549278</v>
      </c>
      <c r="E213" s="7">
        <f>'3. Normal Wthr'!E81</f>
        <v>0.14000000000000001</v>
      </c>
      <c r="F213" s="7">
        <f>'3. Normal Wthr'!I81</f>
        <v>75.12</v>
      </c>
      <c r="G213" s="6">
        <f t="shared" si="37"/>
        <v>1982.9499999999998</v>
      </c>
      <c r="H213" s="6">
        <f t="shared" si="1"/>
        <v>4.3875731392772419E-5</v>
      </c>
      <c r="I213" s="6">
        <f t="shared" si="38"/>
        <v>256.79000000000002</v>
      </c>
      <c r="J213" s="6">
        <f t="shared" si="2"/>
        <v>0.33086680761099369</v>
      </c>
    </row>
    <row r="214" spans="1:10" ht="15.75" customHeight="1" x14ac:dyDescent="0.25">
      <c r="A214" s="1">
        <v>2030</v>
      </c>
      <c r="B214" s="1">
        <v>9</v>
      </c>
      <c r="C214" s="1">
        <v>30</v>
      </c>
      <c r="D214" s="6">
        <f t="shared" si="0"/>
        <v>0.98554533508541386</v>
      </c>
      <c r="E214" s="7">
        <f>'3. Normal Wthr'!E82</f>
        <v>15.68</v>
      </c>
      <c r="F214" s="7">
        <f>'3. Normal Wthr'!I82</f>
        <v>22.2</v>
      </c>
      <c r="G214" s="6">
        <f t="shared" si="37"/>
        <v>1998.6299999999999</v>
      </c>
      <c r="H214" s="6">
        <f t="shared" si="1"/>
        <v>4.9140819159905107E-3</v>
      </c>
      <c r="I214" s="6">
        <f t="shared" si="38"/>
        <v>278.99</v>
      </c>
      <c r="J214" s="6">
        <f t="shared" si="2"/>
        <v>9.7780126849894289E-2</v>
      </c>
    </row>
    <row r="215" spans="1:10" ht="15.75" customHeight="1" x14ac:dyDescent="0.25">
      <c r="A215" s="1">
        <v>2030</v>
      </c>
      <c r="B215" s="1">
        <v>10</v>
      </c>
      <c r="C215" s="1">
        <v>31</v>
      </c>
      <c r="D215" s="6">
        <f t="shared" si="0"/>
        <v>1.0183968462549278</v>
      </c>
      <c r="E215" s="7">
        <f>'3. Normal Wthr'!E83</f>
        <v>141.13999999999999</v>
      </c>
      <c r="F215" s="7">
        <f>'3. Normal Wthr'!I83</f>
        <v>1.25</v>
      </c>
      <c r="G215" s="6">
        <f t="shared" si="37"/>
        <v>2139.77</v>
      </c>
      <c r="H215" s="6">
        <f t="shared" si="1"/>
        <v>4.4233005205542131E-2</v>
      </c>
      <c r="I215" s="6">
        <f t="shared" si="38"/>
        <v>280.24</v>
      </c>
      <c r="J215" s="6">
        <f t="shared" si="2"/>
        <v>5.505637773079634E-3</v>
      </c>
    </row>
    <row r="216" spans="1:10" ht="15.75" customHeight="1" x14ac:dyDescent="0.25">
      <c r="A216" s="1">
        <v>2030</v>
      </c>
      <c r="B216" s="1">
        <v>11</v>
      </c>
      <c r="C216" s="1">
        <v>30</v>
      </c>
      <c r="D216" s="6">
        <f t="shared" si="0"/>
        <v>0.98554533508541386</v>
      </c>
      <c r="E216" s="7">
        <f>'3. Normal Wthr'!E84</f>
        <v>337.41</v>
      </c>
      <c r="F216" s="7">
        <f>'3. Normal Wthr'!I84</f>
        <v>0.05</v>
      </c>
      <c r="G216" s="6">
        <f t="shared" si="37"/>
        <v>2477.1799999999998</v>
      </c>
      <c r="H216" s="6">
        <f t="shared" si="1"/>
        <v>0.1057436466373953</v>
      </c>
      <c r="I216" s="6">
        <f t="shared" si="38"/>
        <v>280.29000000000002</v>
      </c>
      <c r="J216" s="6">
        <f t="shared" si="2"/>
        <v>2.2022551092318535E-4</v>
      </c>
    </row>
    <row r="217" spans="1:10" ht="15.75" customHeight="1" x14ac:dyDescent="0.25">
      <c r="A217" s="1">
        <v>2030</v>
      </c>
      <c r="B217" s="1">
        <v>12</v>
      </c>
      <c r="C217" s="1">
        <v>31</v>
      </c>
      <c r="D217" s="6">
        <f t="shared" si="0"/>
        <v>1.0183968462549278</v>
      </c>
      <c r="E217" s="7">
        <f>'3. Normal Wthr'!E85</f>
        <v>556.69000000000005</v>
      </c>
      <c r="F217" s="7">
        <f>'3. Normal Wthr'!I85</f>
        <v>0</v>
      </c>
      <c r="G217" s="6">
        <f t="shared" si="37"/>
        <v>3033.87</v>
      </c>
      <c r="H217" s="6">
        <f t="shared" si="1"/>
        <v>0.17446557792173198</v>
      </c>
      <c r="I217" s="6">
        <f t="shared" si="38"/>
        <v>280.29000000000002</v>
      </c>
      <c r="J217" s="6">
        <f t="shared" si="2"/>
        <v>0</v>
      </c>
    </row>
    <row r="218" spans="1:10" ht="15.75" customHeight="1" x14ac:dyDescent="0.25"/>
    <row r="219" spans="1:10" ht="15.75" customHeight="1" x14ac:dyDescent="0.25"/>
    <row r="220" spans="1:10" ht="15.75" customHeight="1" x14ac:dyDescent="0.25"/>
    <row r="221" spans="1:10" ht="15.75" customHeight="1" x14ac:dyDescent="0.25"/>
    <row r="222" spans="1:10" ht="15.75" customHeight="1" x14ac:dyDescent="0.25"/>
    <row r="223" spans="1:10" ht="15.75" customHeight="1" x14ac:dyDescent="0.25"/>
    <row r="224" spans="1:10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</sheetPr>
  <dimension ref="A1:I1000"/>
  <sheetViews>
    <sheetView workbookViewId="0"/>
  </sheetViews>
  <sheetFormatPr defaultColWidth="14.42578125" defaultRowHeight="15" customHeight="1" x14ac:dyDescent="0.25"/>
  <cols>
    <col min="1" max="2" width="8.7109375" customWidth="1"/>
    <col min="3" max="3" width="8.85546875" customWidth="1"/>
    <col min="4" max="7" width="8.7109375" customWidth="1"/>
    <col min="8" max="8" width="12.28515625" customWidth="1"/>
    <col min="9" max="9" width="10" customWidth="1"/>
    <col min="10" max="26" width="8.7109375" customWidth="1"/>
  </cols>
  <sheetData>
    <row r="1" spans="1:9" x14ac:dyDescent="0.25">
      <c r="A1" s="1" t="s">
        <v>4</v>
      </c>
      <c r="B1" s="1" t="s">
        <v>5</v>
      </c>
      <c r="C1" s="1" t="s">
        <v>61</v>
      </c>
      <c r="D1" s="1" t="s">
        <v>62</v>
      </c>
      <c r="E1" s="1" t="s">
        <v>63</v>
      </c>
      <c r="F1" s="1" t="s">
        <v>64</v>
      </c>
      <c r="G1" s="1" t="s">
        <v>65</v>
      </c>
      <c r="H1" s="1" t="s">
        <v>66</v>
      </c>
    </row>
    <row r="2" spans="1:9" x14ac:dyDescent="0.25">
      <c r="A2" s="1">
        <v>2013</v>
      </c>
      <c r="B2" s="1">
        <v>1</v>
      </c>
      <c r="C2" s="8">
        <f>'6. Econ Transform'!I2*'7.Wthr Transform'!H2</f>
        <v>0.20802137219755101</v>
      </c>
      <c r="D2" s="1">
        <f t="array" ref="D2">C2*_xlfn.XLOOKUP(A2,'4.Annual SAE Indices'!$A$2:$A$23,'4.Annual SAE Indices'!$B$2:$B$23)</f>
        <v>9.4025660233293062E-2</v>
      </c>
      <c r="E2" s="1">
        <f>'6. Econ Transform'!I2*'7.Wthr Transform'!J2</f>
        <v>0</v>
      </c>
      <c r="F2" s="1">
        <f t="array" ref="F2">E2*_xlfn.XLOOKUP(A2,'4.Annual SAE Indices'!$A$2:$A$23,'4.Annual SAE Indices'!$C$2:$C$23)</f>
        <v>0</v>
      </c>
      <c r="G2" s="1">
        <f>'6. Econ Transform'!I2*'7.Wthr Transform'!D2</f>
        <v>1.0140441053712856</v>
      </c>
      <c r="H2" s="1">
        <f t="array" ref="H2">G2*_xlfn.XLOOKUP(A2,'4.Annual SAE Indices'!$A$2:$A$23,'4.Annual SAE Indices'!$K$2:$K$23)</f>
        <v>13.035942592190025</v>
      </c>
      <c r="I2" s="8"/>
    </row>
    <row r="3" spans="1:9" x14ac:dyDescent="0.25">
      <c r="A3" s="1">
        <v>2013</v>
      </c>
      <c r="B3" s="1">
        <v>2</v>
      </c>
      <c r="C3" s="8">
        <f>'6. Econ Transform'!I3*'7.Wthr Transform'!H3</f>
        <v>0.17927639776782453</v>
      </c>
      <c r="D3" s="1">
        <f t="array" ref="D3">C3*_xlfn.XLOOKUP(A3,'4.Annual SAE Indices'!$A$2:$A$23,'4.Annual SAE Indices'!$B$2:$B$23)</f>
        <v>8.1032931791056695E-2</v>
      </c>
      <c r="E3" s="1">
        <f>'6. Econ Transform'!I3*'7.Wthr Transform'!J3</f>
        <v>0</v>
      </c>
      <c r="F3" s="1">
        <f t="array" ref="F3">E3*_xlfn.XLOOKUP(A3,'4.Annual SAE Indices'!$A$2:$A$23,'4.Annual SAE Indices'!$C$2:$C$23)</f>
        <v>0</v>
      </c>
      <c r="G3" s="1">
        <f>'6. Econ Transform'!I3*'7.Wthr Transform'!D3</f>
        <v>0.91631907239070587</v>
      </c>
      <c r="H3" s="1">
        <f t="array" ref="H3">G3*_xlfn.XLOOKUP(A3,'4.Annual SAE Indices'!$A$2:$A$23,'4.Annual SAE Indices'!$K$2:$K$23)</f>
        <v>11.77964820321148</v>
      </c>
      <c r="I3" s="8"/>
    </row>
    <row r="4" spans="1:9" x14ac:dyDescent="0.25">
      <c r="A4" s="1">
        <v>2013</v>
      </c>
      <c r="B4" s="1">
        <v>3</v>
      </c>
      <c r="C4" s="8">
        <f>'6. Econ Transform'!I4*'7.Wthr Transform'!H4</f>
        <v>0.13961330875796207</v>
      </c>
      <c r="D4" s="1">
        <f t="array" ref="D4">C4*_xlfn.XLOOKUP(A4,'4.Annual SAE Indices'!$A$2:$A$23,'4.Annual SAE Indices'!$B$2:$B$23)</f>
        <v>6.3105215558598854E-2</v>
      </c>
      <c r="E4" s="1">
        <f>'6. Econ Transform'!I4*'7.Wthr Transform'!J4</f>
        <v>0</v>
      </c>
      <c r="F4" s="1">
        <f t="array" ref="F4">E4*_xlfn.XLOOKUP(A4,'4.Annual SAE Indices'!$A$2:$A$23,'4.Annual SAE Indices'!$C$2:$C$23)</f>
        <v>0</v>
      </c>
      <c r="G4" s="1">
        <f>'6. Econ Transform'!I4*'7.Wthr Transform'!D4</f>
        <v>1.0154161999860365</v>
      </c>
      <c r="H4" s="1">
        <f t="array" ref="H4">G4*_xlfn.XLOOKUP(A4,'4.Annual SAE Indices'!$A$2:$A$23,'4.Annual SAE Indices'!$K$2:$K$23)</f>
        <v>13.053581417300492</v>
      </c>
      <c r="I4" s="8"/>
    </row>
    <row r="5" spans="1:9" x14ac:dyDescent="0.25">
      <c r="A5" s="1">
        <v>2013</v>
      </c>
      <c r="B5" s="1">
        <v>4</v>
      </c>
      <c r="C5" s="8">
        <f>'6. Econ Transform'!I5*'7.Wthr Transform'!H5</f>
        <v>7.2748898239192505E-2</v>
      </c>
      <c r="D5" s="1">
        <f t="array" ref="D5">C5*_xlfn.XLOOKUP(A5,'4.Annual SAE Indices'!$A$2:$A$23,'4.Annual SAE Indices'!$B$2:$B$23)</f>
        <v>3.2882502004115015E-2</v>
      </c>
      <c r="E5" s="1">
        <f>'6. Econ Transform'!I5*'7.Wthr Transform'!J5</f>
        <v>0</v>
      </c>
      <c r="F5" s="1">
        <f t="array" ref="F5">E5*_xlfn.XLOOKUP(A5,'4.Annual SAE Indices'!$A$2:$A$23,'4.Annual SAE Indices'!$C$2:$C$23)</f>
        <v>0</v>
      </c>
      <c r="G5" s="1">
        <f>'6. Econ Transform'!I5*'7.Wthr Transform'!D5</f>
        <v>0.9835512242140888</v>
      </c>
      <c r="H5" s="1">
        <f t="array" ref="H5">G5*_xlfn.XLOOKUP(A5,'4.Annual SAE Indices'!$A$2:$A$23,'4.Annual SAE Indices'!$K$2:$K$23)</f>
        <v>12.643944407761797</v>
      </c>
      <c r="I5" s="8"/>
    </row>
    <row r="6" spans="1:9" x14ac:dyDescent="0.25">
      <c r="A6" s="1">
        <v>2013</v>
      </c>
      <c r="B6" s="1">
        <v>5</v>
      </c>
      <c r="C6" s="8">
        <f>'6. Econ Transform'!I6*'7.Wthr Transform'!H6</f>
        <v>1.019594393797948E-2</v>
      </c>
      <c r="D6" s="1">
        <f t="array" ref="D6">C6*_xlfn.XLOOKUP(A6,'4.Annual SAE Indices'!$A$2:$A$23,'4.Annual SAE Indices'!$B$2:$B$23)</f>
        <v>4.6085666599667251E-3</v>
      </c>
      <c r="E6" s="1">
        <f>'6. Econ Transform'!I6*'7.Wthr Transform'!J6</f>
        <v>8.0028314069028481E-2</v>
      </c>
      <c r="F6" s="1">
        <f t="array" ref="F6">E6*_xlfn.XLOOKUP(A6,'4.Annual SAE Indices'!$A$2:$A$23,'4.Annual SAE Indices'!$C$2:$C$23)</f>
        <v>8.3373497597113877E-2</v>
      </c>
      <c r="G6" s="1">
        <f>'6. Econ Transform'!I6*'7.Wthr Transform'!D6</f>
        <v>1.0172563104397352</v>
      </c>
      <c r="H6" s="1">
        <f t="array" ref="H6">G6*_xlfn.XLOOKUP(A6,'4.Annual SAE Indices'!$A$2:$A$23,'4.Annual SAE Indices'!$K$2:$K$23)</f>
        <v>13.077236773226971</v>
      </c>
      <c r="I6" s="8"/>
    </row>
    <row r="7" spans="1:9" x14ac:dyDescent="0.25">
      <c r="A7" s="1">
        <v>2013</v>
      </c>
      <c r="B7" s="1">
        <v>6</v>
      </c>
      <c r="C7" s="8">
        <f>'6. Econ Transform'!I7*'7.Wthr Transform'!H7</f>
        <v>8.4930880053152313E-4</v>
      </c>
      <c r="D7" s="1">
        <f t="array" ref="D7">C7*_xlfn.XLOOKUP(A7,'4.Annual SAE Indices'!$A$2:$A$23,'4.Annual SAE Indices'!$B$2:$B$23)</f>
        <v>3.8388757784024849E-4</v>
      </c>
      <c r="E7" s="1">
        <f>'6. Econ Transform'!I7*'7.Wthr Transform'!J7</f>
        <v>0.15688865398167723</v>
      </c>
      <c r="F7" s="1">
        <f t="array" ref="F7">E7*_xlfn.XLOOKUP(A7,'4.Annual SAE Indices'!$A$2:$A$23,'4.Annual SAE Indices'!$C$2:$C$23)</f>
        <v>0.16344659971811135</v>
      </c>
      <c r="G7" s="1">
        <f>'6. Econ Transform'!I7*'7.Wthr Transform'!D7</f>
        <v>0.98554533508541386</v>
      </c>
      <c r="H7" s="1">
        <f t="array" ref="H7">G7*_xlfn.XLOOKUP(A7,'4.Annual SAE Indices'!$A$2:$A$23,'4.Annual SAE Indices'!$K$2:$K$23)</f>
        <v>12.669579500657029</v>
      </c>
      <c r="I7" s="8"/>
    </row>
    <row r="8" spans="1:9" x14ac:dyDescent="0.25">
      <c r="A8" s="1">
        <v>2013</v>
      </c>
      <c r="B8" s="1">
        <v>7</v>
      </c>
      <c r="C8" s="8">
        <f>'6. Econ Transform'!I8*'7.Wthr Transform'!H8</f>
        <v>0</v>
      </c>
      <c r="D8" s="1">
        <f t="array" ref="D8">C8*_xlfn.XLOOKUP(A8,'4.Annual SAE Indices'!$A$2:$A$23,'4.Annual SAE Indices'!$B$2:$B$23)</f>
        <v>0</v>
      </c>
      <c r="E8" s="1">
        <f>'6. Econ Transform'!I8*'7.Wthr Transform'!J8</f>
        <v>0.48565600888083255</v>
      </c>
      <c r="F8" s="1">
        <f t="array" ref="F8">E8*_xlfn.XLOOKUP(A8,'4.Annual SAE Indices'!$A$2:$A$23,'4.Annual SAE Indices'!$C$2:$C$23)</f>
        <v>0.50595643005205138</v>
      </c>
      <c r="G8" s="1">
        <f>'6. Econ Transform'!I8*'7.Wthr Transform'!D8</f>
        <v>1.0195372977533523</v>
      </c>
      <c r="H8" s="1">
        <f t="array" ref="H8">G8*_xlfn.XLOOKUP(A8,'4.Annual SAE Indices'!$A$2:$A$23,'4.Annual SAE Indices'!$K$2:$K$23)</f>
        <v>13.106559777538445</v>
      </c>
      <c r="I8" s="8"/>
    </row>
    <row r="9" spans="1:9" x14ac:dyDescent="0.25">
      <c r="A9" s="1">
        <v>2013</v>
      </c>
      <c r="B9" s="1">
        <v>8</v>
      </c>
      <c r="C9" s="8">
        <f>'6. Econ Transform'!I9*'7.Wthr Transform'!H9</f>
        <v>0</v>
      </c>
      <c r="D9" s="1">
        <f t="array" ref="D9">C9*_xlfn.XLOOKUP(A9,'4.Annual SAE Indices'!$A$2:$A$23,'4.Annual SAE Indices'!$B$2:$B$23)</f>
        <v>0</v>
      </c>
      <c r="E9" s="1">
        <f>'6. Econ Transform'!I9*'7.Wthr Transform'!J9</f>
        <v>0.23396185564076685</v>
      </c>
      <c r="F9" s="1">
        <f t="array" ref="F9">E9*_xlfn.XLOOKUP(A9,'4.Annual SAE Indices'!$A$2:$A$23,'4.Annual SAE Indices'!$C$2:$C$23)</f>
        <v>0.24374146120655091</v>
      </c>
      <c r="G9" s="1">
        <f>'6. Econ Transform'!I9*'7.Wthr Transform'!D9</f>
        <v>1.0206776652152523</v>
      </c>
      <c r="H9" s="1">
        <f t="array" ref="H9">G9*_xlfn.XLOOKUP(A9,'4.Annual SAE Indices'!$A$2:$A$23,'4.Annual SAE Indices'!$K$2:$K$23)</f>
        <v>13.121219657408153</v>
      </c>
      <c r="I9" s="8"/>
    </row>
    <row r="10" spans="1:9" x14ac:dyDescent="0.25">
      <c r="A10" s="1">
        <v>2013</v>
      </c>
      <c r="B10" s="1">
        <v>9</v>
      </c>
      <c r="C10" s="8">
        <f>'6. Econ Transform'!I10*'7.Wthr Transform'!H10</f>
        <v>7.5859568220490821E-3</v>
      </c>
      <c r="D10" s="1">
        <f t="array" ref="D10">C10*_xlfn.XLOOKUP(A10,'4.Annual SAE Indices'!$A$2:$A$23,'4.Annual SAE Indices'!$B$2:$B$23)</f>
        <v>3.4288524835661854E-3</v>
      </c>
      <c r="E10" s="1">
        <f>'6. Econ Transform'!I10*'7.Wthr Transform'!J10</f>
        <v>4.3016329097139455E-2</v>
      </c>
      <c r="F10" s="1">
        <f t="array" ref="F10">E10*_xlfn.XLOOKUP(A10,'4.Annual SAE Indices'!$A$2:$A$23,'4.Annual SAE Indices'!$C$2:$C$23)</f>
        <v>4.4814411653399888E-2</v>
      </c>
      <c r="G10" s="1">
        <f>'6. Econ Transform'!I10*'7.Wthr Transform'!D10</f>
        <v>0.98821939664670455</v>
      </c>
      <c r="H10" s="1">
        <f t="array" ref="H10">G10*_xlfn.XLOOKUP(A10,'4.Annual SAE Indices'!$A$2:$A$23,'4.Annual SAE Indices'!$K$2:$K$23)</f>
        <v>12.703955631652045</v>
      </c>
      <c r="I10" s="8"/>
    </row>
    <row r="11" spans="1:9" x14ac:dyDescent="0.25">
      <c r="A11" s="1">
        <v>2013</v>
      </c>
      <c r="B11" s="1">
        <v>10</v>
      </c>
      <c r="C11" s="8">
        <f>'6. Econ Transform'!I11*'7.Wthr Transform'!H11</f>
        <v>4.104450886764182E-2</v>
      </c>
      <c r="D11" s="1">
        <f t="array" ref="D11">C11*_xlfn.XLOOKUP(A11,'4.Annual SAE Indices'!$A$2:$A$23,'4.Annual SAE Indices'!$B$2:$B$23)</f>
        <v>1.8552118008174103E-2</v>
      </c>
      <c r="E11" s="1">
        <f>'6. Econ Transform'!I11*'7.Wthr Transform'!J11</f>
        <v>1.5464914383658765E-3</v>
      </c>
      <c r="F11" s="1">
        <f t="array" ref="F11">E11*_xlfn.XLOOKUP(A11,'4.Annual SAE Indices'!$A$2:$A$23,'4.Annual SAE Indices'!$C$2:$C$23)</f>
        <v>1.6111347804895703E-3</v>
      </c>
      <c r="G11" s="1">
        <f>'6. Econ Transform'!I11*'7.Wthr Transform'!D11</f>
        <v>1.0216423785586866</v>
      </c>
      <c r="H11" s="1">
        <f t="array" ref="H11">G11*_xlfn.XLOOKUP(A11,'4.Annual SAE Indices'!$A$2:$A$23,'4.Annual SAE Indices'!$K$2:$K$23)</f>
        <v>13.133621433323338</v>
      </c>
      <c r="I11" s="8"/>
    </row>
    <row r="12" spans="1:9" x14ac:dyDescent="0.25">
      <c r="A12" s="1">
        <v>2013</v>
      </c>
      <c r="B12" s="1">
        <v>11</v>
      </c>
      <c r="C12" s="8">
        <f>'6. Econ Transform'!I12*'7.Wthr Transform'!H12</f>
        <v>0.12420134529590469</v>
      </c>
      <c r="D12" s="1">
        <f t="array" ref="D12">C12*_xlfn.XLOOKUP(A12,'4.Annual SAE Indices'!$A$2:$A$23,'4.Annual SAE Indices'!$B$2:$B$23)</f>
        <v>5.6139008073748921E-2</v>
      </c>
      <c r="E12" s="1">
        <f>'6. Econ Transform'!I12*'7.Wthr Transform'!J12</f>
        <v>0</v>
      </c>
      <c r="F12" s="1">
        <f t="array" ref="F12">E12*_xlfn.XLOOKUP(A12,'4.Annual SAE Indices'!$A$2:$A$23,'4.Annual SAE Indices'!$C$2:$C$23)</f>
        <v>0</v>
      </c>
      <c r="G12" s="1">
        <f>'6. Econ Transform'!I12*'7.Wthr Transform'!D12</f>
        <v>0.98915290776191089</v>
      </c>
      <c r="H12" s="1">
        <f t="array" ref="H12">G12*_xlfn.XLOOKUP(A12,'4.Annual SAE Indices'!$A$2:$A$23,'4.Annual SAE Indices'!$K$2:$K$23)</f>
        <v>12.715956290442469</v>
      </c>
      <c r="I12" s="8"/>
    </row>
    <row r="13" spans="1:9" x14ac:dyDescent="0.25">
      <c r="A13" s="1">
        <v>2013</v>
      </c>
      <c r="B13" s="1">
        <v>12</v>
      </c>
      <c r="C13" s="8">
        <f>'6. Econ Transform'!I13*'7.Wthr Transform'!H13</f>
        <v>0.2156828479936537</v>
      </c>
      <c r="D13" s="1">
        <f t="array" ref="D13">C13*_xlfn.XLOOKUP(A13,'4.Annual SAE Indices'!$A$2:$A$23,'4.Annual SAE Indices'!$B$2:$B$23)</f>
        <v>9.7488647293131475E-2</v>
      </c>
      <c r="E13" s="1">
        <f>'6. Econ Transform'!I13*'7.Wthr Transform'!J13</f>
        <v>0</v>
      </c>
      <c r="F13" s="1">
        <f t="array" ref="F13">E13*_xlfn.XLOOKUP(A13,'4.Annual SAE Indices'!$A$2:$A$23,'4.Annual SAE Indices'!$C$2:$C$23)</f>
        <v>0</v>
      </c>
      <c r="G13" s="1">
        <f>'6. Econ Transform'!I13*'7.Wthr Transform'!D13</f>
        <v>1.0220312438571704</v>
      </c>
      <c r="H13" s="1">
        <f t="array" ref="H13">G13*_xlfn.XLOOKUP(A13,'4.Annual SAE Indices'!$A$2:$A$23,'4.Annual SAE Indices'!$K$2:$K$23)</f>
        <v>13.138620452281467</v>
      </c>
      <c r="I13" s="8"/>
    </row>
    <row r="14" spans="1:9" x14ac:dyDescent="0.25">
      <c r="A14" s="1">
        <f t="shared" ref="A14:A217" si="0">A2+1</f>
        <v>2014</v>
      </c>
      <c r="B14" s="1">
        <f t="shared" ref="B14:B217" si="1">B2</f>
        <v>1</v>
      </c>
      <c r="C14" s="8">
        <f>'6. Econ Transform'!I14*'7.Wthr Transform'!H14</f>
        <v>0.23440964731744371</v>
      </c>
      <c r="D14" s="1">
        <f t="array" ref="D14">C14*_xlfn.XLOOKUP(A14,'4.Annual SAE Indices'!$A$2:$A$23,'4.Annual SAE Indices'!$B$2:$B$23)</f>
        <v>0.10103055799381824</v>
      </c>
      <c r="E14" s="1">
        <f>'6. Econ Transform'!I14*'7.Wthr Transform'!J14</f>
        <v>0</v>
      </c>
      <c r="F14" s="1">
        <f t="array" ref="F14">E14*_xlfn.XLOOKUP(A14,'4.Annual SAE Indices'!$A$2:$A$23,'4.Annual SAE Indices'!$C$2:$C$23)</f>
        <v>0</v>
      </c>
      <c r="G14" s="1">
        <f>'6. Econ Transform'!I14*'7.Wthr Transform'!D14</f>
        <v>1.0219373796015712</v>
      </c>
      <c r="H14" s="1">
        <f t="array" ref="H14">G14*_xlfn.XLOOKUP(A14,'4.Annual SAE Indices'!$A$2:$A$23,'4.Annual SAE Indices'!$K$2:$K$23)</f>
        <v>12.939464519301213</v>
      </c>
      <c r="I14" s="8"/>
    </row>
    <row r="15" spans="1:9" x14ac:dyDescent="0.25">
      <c r="A15" s="1">
        <f t="shared" si="0"/>
        <v>2014</v>
      </c>
      <c r="B15" s="1">
        <f t="shared" si="1"/>
        <v>2</v>
      </c>
      <c r="C15" s="8">
        <f>'6. Econ Transform'!I15*'7.Wthr Transform'!H15</f>
        <v>0.19900513347586385</v>
      </c>
      <c r="D15" s="1">
        <f t="array" ref="D15">C15*_xlfn.XLOOKUP(A15,'4.Annual SAE Indices'!$A$2:$A$23,'4.Annual SAE Indices'!$B$2:$B$23)</f>
        <v>8.5771212528097315E-2</v>
      </c>
      <c r="E15" s="1">
        <f>'6. Econ Transform'!I15*'7.Wthr Transform'!J15</f>
        <v>0</v>
      </c>
      <c r="F15" s="1">
        <f t="array" ref="F15">E15*_xlfn.XLOOKUP(A15,'4.Annual SAE Indices'!$A$2:$A$23,'4.Annual SAE Indices'!$C$2:$C$23)</f>
        <v>0</v>
      </c>
      <c r="G15" s="1">
        <f>'6. Econ Transform'!I15*'7.Wthr Transform'!D15</f>
        <v>0.92295503827335423</v>
      </c>
      <c r="H15" s="1">
        <f t="array" ref="H15">G15*_xlfn.XLOOKUP(A15,'4.Annual SAE Indices'!$A$2:$A$23,'4.Annual SAE Indices'!$K$2:$K$23)</f>
        <v>11.686179808105729</v>
      </c>
      <c r="I15" s="8"/>
    </row>
    <row r="16" spans="1:9" x14ac:dyDescent="0.25">
      <c r="A16" s="1">
        <f t="shared" si="0"/>
        <v>2014</v>
      </c>
      <c r="B16" s="1">
        <f t="shared" si="1"/>
        <v>3</v>
      </c>
      <c r="C16" s="8">
        <f>'6. Econ Transform'!I16*'7.Wthr Transform'!H16</f>
        <v>0.18951539354422603</v>
      </c>
      <c r="D16" s="1">
        <f t="array" ref="D16">C16*_xlfn.XLOOKUP(A16,'4.Annual SAE Indices'!$A$2:$A$23,'4.Annual SAE Indices'!$B$2:$B$23)</f>
        <v>8.1681134617561421E-2</v>
      </c>
      <c r="E16" s="1">
        <f>'6. Econ Transform'!I16*'7.Wthr Transform'!J16</f>
        <v>0</v>
      </c>
      <c r="F16" s="1">
        <f t="array" ref="F16">E16*_xlfn.XLOOKUP(A16,'4.Annual SAE Indices'!$A$2:$A$23,'4.Annual SAE Indices'!$C$2:$C$23)</f>
        <v>0</v>
      </c>
      <c r="G16" s="1">
        <f>'6. Econ Transform'!I16*'7.Wthr Transform'!D16</f>
        <v>1.0233576820360879</v>
      </c>
      <c r="H16" s="1">
        <f t="array" ref="H16">G16*_xlfn.XLOOKUP(A16,'4.Annual SAE Indices'!$A$2:$A$23,'4.Annual SAE Indices'!$K$2:$K$23)</f>
        <v>12.957447962636333</v>
      </c>
      <c r="I16" s="8"/>
    </row>
    <row r="17" spans="1:9" x14ac:dyDescent="0.25">
      <c r="A17" s="1">
        <f t="shared" si="0"/>
        <v>2014</v>
      </c>
      <c r="B17" s="1">
        <f t="shared" si="1"/>
        <v>4</v>
      </c>
      <c r="C17" s="8">
        <f>'6. Econ Transform'!I17*'7.Wthr Transform'!H17</f>
        <v>7.4037962775143434E-2</v>
      </c>
      <c r="D17" s="1">
        <f t="array" ref="D17">C17*_xlfn.XLOOKUP(A17,'4.Annual SAE Indices'!$A$2:$A$23,'4.Annual SAE Indices'!$B$2:$B$23)</f>
        <v>3.1910361956086819E-2</v>
      </c>
      <c r="E17" s="1">
        <f>'6. Econ Transform'!I17*'7.Wthr Transform'!J17</f>
        <v>0</v>
      </c>
      <c r="F17" s="1">
        <f t="array" ref="F17">E17*_xlfn.XLOOKUP(A17,'4.Annual SAE Indices'!$A$2:$A$23,'4.Annual SAE Indices'!$C$2:$C$23)</f>
        <v>0</v>
      </c>
      <c r="G17" s="1">
        <f>'6. Econ Transform'!I17*'7.Wthr Transform'!D17</f>
        <v>0.99181148380435569</v>
      </c>
      <c r="H17" s="1">
        <f t="array" ref="H17">G17*_xlfn.XLOOKUP(A17,'4.Annual SAE Indices'!$A$2:$A$23,'4.Annual SAE Indices'!$K$2:$K$23)</f>
        <v>12.558019464485611</v>
      </c>
      <c r="I17" s="8"/>
    </row>
    <row r="18" spans="1:9" x14ac:dyDescent="0.25">
      <c r="A18" s="1">
        <f t="shared" si="0"/>
        <v>2014</v>
      </c>
      <c r="B18" s="1">
        <f t="shared" si="1"/>
        <v>5</v>
      </c>
      <c r="C18" s="8">
        <f>'6. Econ Transform'!I18*'7.Wthr Transform'!H18</f>
        <v>9.7947108254982339E-3</v>
      </c>
      <c r="D18" s="1">
        <f t="array" ref="D18">C18*_xlfn.XLOOKUP(A18,'4.Annual SAE Indices'!$A$2:$A$23,'4.Annual SAE Indices'!$B$2:$B$23)</f>
        <v>4.2215203657897391E-3</v>
      </c>
      <c r="E18" s="1">
        <f>'6. Econ Transform'!I18*'7.Wthr Transform'!J18</f>
        <v>3.9729598500806776E-2</v>
      </c>
      <c r="F18" s="1">
        <f t="array" ref="F18">E18*_xlfn.XLOOKUP(A18,'4.Annual SAE Indices'!$A$2:$A$23,'4.Annual SAE Indices'!$C$2:$C$23)</f>
        <v>4.1509484513642919E-2</v>
      </c>
      <c r="G18" s="1">
        <f>'6. Econ Transform'!I18*'7.Wthr Transform'!D18</f>
        <v>1.0263856339876167</v>
      </c>
      <c r="H18" s="1">
        <f t="array" ref="H18">G18*_xlfn.XLOOKUP(A18,'4.Annual SAE Indices'!$A$2:$A$23,'4.Annual SAE Indices'!$K$2:$K$23)</f>
        <v>12.995786981861006</v>
      </c>
      <c r="I18" s="8"/>
    </row>
    <row r="19" spans="1:9" x14ac:dyDescent="0.25">
      <c r="A19" s="1">
        <f t="shared" si="0"/>
        <v>2014</v>
      </c>
      <c r="B19" s="1">
        <f t="shared" si="1"/>
        <v>6</v>
      </c>
      <c r="C19" s="8">
        <f>'6. Econ Transform'!I19*'7.Wthr Transform'!H19</f>
        <v>0</v>
      </c>
      <c r="D19" s="1">
        <f t="array" ref="D19">C19*_xlfn.XLOOKUP(A19,'4.Annual SAE Indices'!$A$2:$A$23,'4.Annual SAE Indices'!$B$2:$B$23)</f>
        <v>0</v>
      </c>
      <c r="E19" s="1">
        <f>'6. Econ Transform'!I19*'7.Wthr Transform'!J19</f>
        <v>0.28227226746238726</v>
      </c>
      <c r="F19" s="1">
        <f t="array" ref="F19">E19*_xlfn.XLOOKUP(A19,'4.Annual SAE Indices'!$A$2:$A$23,'4.Annual SAE Indices'!$C$2:$C$23)</f>
        <v>0.29491806504470219</v>
      </c>
      <c r="G19" s="1">
        <f>'6. Econ Transform'!I19*'7.Wthr Transform'!D19</f>
        <v>0.99544110500151262</v>
      </c>
      <c r="H19" s="1">
        <f t="array" ref="H19">G19*_xlfn.XLOOKUP(A19,'4.Annual SAE Indices'!$A$2:$A$23,'4.Annual SAE Indices'!$K$2:$K$23)</f>
        <v>12.603976639197652</v>
      </c>
      <c r="I19" s="8"/>
    </row>
    <row r="20" spans="1:9" x14ac:dyDescent="0.25">
      <c r="A20" s="1">
        <f t="shared" si="0"/>
        <v>2014</v>
      </c>
      <c r="B20" s="1">
        <f t="shared" si="1"/>
        <v>7</v>
      </c>
      <c r="C20" s="8">
        <f>'6. Econ Transform'!I20*'7.Wthr Transform'!H20</f>
        <v>0</v>
      </c>
      <c r="D20" s="1">
        <f t="array" ref="D20">C20*_xlfn.XLOOKUP(A20,'4.Annual SAE Indices'!$A$2:$A$23,'4.Annual SAE Indices'!$B$2:$B$23)</f>
        <v>0</v>
      </c>
      <c r="E20" s="1">
        <f>'6. Econ Transform'!I20*'7.Wthr Transform'!J20</f>
        <v>0.28310835047468624</v>
      </c>
      <c r="F20" s="1">
        <f t="array" ref="F20">E20*_xlfn.XLOOKUP(A20,'4.Annual SAE Indices'!$A$2:$A$23,'4.Annual SAE Indices'!$C$2:$C$23)</f>
        <v>0.29579160457595216</v>
      </c>
      <c r="G20" s="1">
        <f>'6. Econ Transform'!I20*'7.Wthr Transform'!D20</f>
        <v>1.0308568898387718</v>
      </c>
      <c r="H20" s="1">
        <f t="array" ref="H20">G20*_xlfn.XLOOKUP(A20,'4.Annual SAE Indices'!$A$2:$A$23,'4.Annual SAE Indices'!$K$2:$K$23)</f>
        <v>13.052400682071577</v>
      </c>
      <c r="I20" s="8"/>
    </row>
    <row r="21" spans="1:9" ht="15.75" customHeight="1" x14ac:dyDescent="0.25">
      <c r="A21" s="1">
        <f t="shared" si="0"/>
        <v>2014</v>
      </c>
      <c r="B21" s="1">
        <f t="shared" si="1"/>
        <v>8</v>
      </c>
      <c r="C21" s="8">
        <f>'6. Econ Transform'!I21*'7.Wthr Transform'!H21</f>
        <v>8.5838227905979652E-5</v>
      </c>
      <c r="D21" s="1">
        <f t="array" ref="D21">C21*_xlfn.XLOOKUP(A21,'4.Annual SAE Indices'!$A$2:$A$23,'4.Annual SAE Indices'!$B$2:$B$23)</f>
        <v>3.6996276227477228E-5</v>
      </c>
      <c r="E21" s="1">
        <f>'6. Econ Transform'!I21*'7.Wthr Transform'!J21</f>
        <v>0.24618969280144731</v>
      </c>
      <c r="F21" s="1">
        <f t="array" ref="F21">E21*_xlfn.XLOOKUP(A21,'4.Annual SAE Indices'!$A$2:$A$23,'4.Annual SAE Indices'!$C$2:$C$23)</f>
        <v>0.25721899103895213</v>
      </c>
      <c r="G21" s="1">
        <f>'6. Econ Transform'!I21*'7.Wthr Transform'!D21</f>
        <v>1.0330888907415132</v>
      </c>
      <c r="H21" s="1">
        <f t="array" ref="H21">G21*_xlfn.XLOOKUP(A21,'4.Annual SAE Indices'!$A$2:$A$23,'4.Annual SAE Indices'!$K$2:$K$23)</f>
        <v>13.080661607901817</v>
      </c>
      <c r="I21" s="8"/>
    </row>
    <row r="22" spans="1:9" ht="15.75" customHeight="1" x14ac:dyDescent="0.25">
      <c r="A22" s="1">
        <f t="shared" si="0"/>
        <v>2014</v>
      </c>
      <c r="B22" s="1">
        <f t="shared" si="1"/>
        <v>9</v>
      </c>
      <c r="C22" s="8">
        <f>'6. Econ Transform'!I22*'7.Wthr Transform'!H22</f>
        <v>1.1615242228858484E-2</v>
      </c>
      <c r="D22" s="1">
        <f t="array" ref="D22">C22*_xlfn.XLOOKUP(A22,'4.Annual SAE Indices'!$A$2:$A$23,'4.Annual SAE Indices'!$B$2:$B$23)</f>
        <v>5.0061694006380067E-3</v>
      </c>
      <c r="E22" s="1">
        <f>'6. Econ Transform'!I22*'7.Wthr Transform'!J22</f>
        <v>8.8845398667877093E-2</v>
      </c>
      <c r="F22" s="1">
        <f t="array" ref="F22">E22*_xlfn.XLOOKUP(A22,'4.Annual SAE Indices'!$A$2:$A$23,'4.Annual SAE Indices'!$C$2:$C$23)</f>
        <v>9.2825672528197983E-2</v>
      </c>
      <c r="G22" s="1">
        <f>'6. Econ Transform'!I22*'7.Wthr Transform'!D22</f>
        <v>1.0010013911550437</v>
      </c>
      <c r="H22" s="1">
        <f t="array" ref="H22">G22*_xlfn.XLOOKUP(A22,'4.Annual SAE Indices'!$A$2:$A$23,'4.Annual SAE Indices'!$K$2:$K$23)</f>
        <v>12.674379314387817</v>
      </c>
      <c r="I22" s="8"/>
    </row>
    <row r="23" spans="1:9" ht="15.75" customHeight="1" x14ac:dyDescent="0.25">
      <c r="A23" s="1">
        <f t="shared" si="0"/>
        <v>2014</v>
      </c>
      <c r="B23" s="1">
        <f t="shared" si="1"/>
        <v>10</v>
      </c>
      <c r="C23" s="8">
        <f>'6. Econ Transform'!I23*'7.Wthr Transform'!H23</f>
        <v>3.8828031009627166E-2</v>
      </c>
      <c r="D23" s="1">
        <f t="array" ref="D23">C23*_xlfn.XLOOKUP(A23,'4.Annual SAE Indices'!$A$2:$A$23,'4.Annual SAE Indices'!$B$2:$B$23)</f>
        <v>1.6734881365149307E-2</v>
      </c>
      <c r="E23" s="1">
        <f>'6. Econ Transform'!I23*'7.Wthr Transform'!J23</f>
        <v>1.0033222199895804E-2</v>
      </c>
      <c r="F23" s="1">
        <f t="array" ref="F23">E23*_xlfn.XLOOKUP(A23,'4.Annual SAE Indices'!$A$2:$A$23,'4.Annual SAE Indices'!$C$2:$C$23)</f>
        <v>1.0482710554451135E-2</v>
      </c>
      <c r="G23" s="1">
        <f>'6. Econ Transform'!I23*'7.Wthr Transform'!D23</f>
        <v>1.0356472014060834</v>
      </c>
      <c r="H23" s="1">
        <f t="array" ref="H23">G23*_xlfn.XLOOKUP(A23,'4.Annual SAE Indices'!$A$2:$A$23,'4.Annual SAE Indices'!$K$2:$K$23)</f>
        <v>13.113054170043405</v>
      </c>
      <c r="I23" s="8"/>
    </row>
    <row r="24" spans="1:9" ht="15.75" customHeight="1" x14ac:dyDescent="0.25">
      <c r="A24" s="1">
        <f t="shared" si="0"/>
        <v>2014</v>
      </c>
      <c r="B24" s="1">
        <f t="shared" si="1"/>
        <v>11</v>
      </c>
      <c r="C24" s="8">
        <f>'6. Econ Transform'!I24*'7.Wthr Transform'!H24</f>
        <v>0.11437828944471415</v>
      </c>
      <c r="D24" s="1">
        <f t="array" ref="D24">C24*_xlfn.XLOOKUP(A24,'4.Annual SAE Indices'!$A$2:$A$23,'4.Annual SAE Indices'!$B$2:$B$23)</f>
        <v>4.9297042750671795E-2</v>
      </c>
      <c r="E24" s="1">
        <f>'6. Econ Transform'!I24*'7.Wthr Transform'!J24</f>
        <v>0</v>
      </c>
      <c r="F24" s="1">
        <f t="array" ref="F24">E24*_xlfn.XLOOKUP(A24,'4.Annual SAE Indices'!$A$2:$A$23,'4.Annual SAE Indices'!$C$2:$C$23)</f>
        <v>0</v>
      </c>
      <c r="G24" s="1">
        <f>'6. Econ Transform'!I24*'7.Wthr Transform'!D24</f>
        <v>1.0034769516703272</v>
      </c>
      <c r="H24" s="1">
        <f t="array" ref="H24">G24*_xlfn.XLOOKUP(A24,'4.Annual SAE Indices'!$A$2:$A$23,'4.Annual SAE Indices'!$K$2:$K$23)</f>
        <v>12.705724118964183</v>
      </c>
      <c r="I24" s="8"/>
    </row>
    <row r="25" spans="1:9" ht="15.75" customHeight="1" x14ac:dyDescent="0.25">
      <c r="A25" s="1">
        <f t="shared" si="0"/>
        <v>2014</v>
      </c>
      <c r="B25" s="1">
        <f t="shared" si="1"/>
        <v>12</v>
      </c>
      <c r="C25" s="8">
        <f>'6. Econ Transform'!I25*'7.Wthr Transform'!H25</f>
        <v>0.17134806055581056</v>
      </c>
      <c r="D25" s="1">
        <f t="array" ref="D25">C25*_xlfn.XLOOKUP(A25,'4.Annual SAE Indices'!$A$2:$A$23,'4.Annual SAE Indices'!$B$2:$B$23)</f>
        <v>7.3851014099554357E-2</v>
      </c>
      <c r="E25" s="1">
        <f>'6. Econ Transform'!I25*'7.Wthr Transform'!J25</f>
        <v>0</v>
      </c>
      <c r="F25" s="1">
        <f t="array" ref="F25">E25*_xlfn.XLOOKUP(A25,'4.Annual SAE Indices'!$A$2:$A$23,'4.Annual SAE Indices'!$C$2:$C$23)</f>
        <v>0</v>
      </c>
      <c r="G25" s="1">
        <f>'6. Econ Transform'!I25*'7.Wthr Transform'!D25</f>
        <v>1.0385363344773668</v>
      </c>
      <c r="H25" s="1">
        <f t="array" ref="H25">G25*_xlfn.XLOOKUP(A25,'4.Annual SAE Indices'!$A$2:$A$23,'4.Annual SAE Indices'!$K$2:$K$23)</f>
        <v>13.149635506252075</v>
      </c>
      <c r="I25" s="8"/>
    </row>
    <row r="26" spans="1:9" ht="15.75" customHeight="1" x14ac:dyDescent="0.25">
      <c r="A26" s="1">
        <f t="shared" si="0"/>
        <v>2015</v>
      </c>
      <c r="B26" s="1">
        <f t="shared" si="1"/>
        <v>1</v>
      </c>
      <c r="C26" s="8">
        <f>'6. Econ Transform'!I26*'7.Wthr Transform'!H26</f>
        <v>0.25480857700671605</v>
      </c>
      <c r="D26" s="1">
        <f t="array" ref="D26">C26*_xlfn.XLOOKUP(A26,'4.Annual SAE Indices'!$A$2:$A$23,'4.Annual SAE Indices'!$B$2:$B$23)</f>
        <v>0.10513401887297105</v>
      </c>
      <c r="E26" s="1">
        <f>'6. Econ Transform'!I26*'7.Wthr Transform'!J26</f>
        <v>0</v>
      </c>
      <c r="F26" s="1">
        <f t="array" ref="F26">E26*_xlfn.XLOOKUP(A26,'4.Annual SAE Indices'!$A$2:$A$23,'4.Annual SAE Indices'!$C$2:$C$23)</f>
        <v>0</v>
      </c>
      <c r="G26" s="1">
        <f>'6. Econ Transform'!I26*'7.Wthr Transform'!D26</f>
        <v>1.0401462512251705</v>
      </c>
      <c r="H26" s="1">
        <f t="array" ref="H26">G26*_xlfn.XLOOKUP(A26,'4.Annual SAE Indices'!$A$2:$A$23,'4.Annual SAE Indices'!$K$2:$K$23)</f>
        <v>12.979881054413779</v>
      </c>
      <c r="I26" s="8"/>
    </row>
    <row r="27" spans="1:9" ht="15.75" customHeight="1" x14ac:dyDescent="0.25">
      <c r="A27" s="1">
        <f t="shared" si="0"/>
        <v>2015</v>
      </c>
      <c r="B27" s="1">
        <f t="shared" si="1"/>
        <v>2</v>
      </c>
      <c r="C27" s="8">
        <f>'6. Econ Transform'!I27*'7.Wthr Transform'!H27</f>
        <v>0.25808818602989897</v>
      </c>
      <c r="D27" s="1">
        <f t="array" ref="D27">C27*_xlfn.XLOOKUP(A27,'4.Annual SAE Indices'!$A$2:$A$23,'4.Annual SAE Indices'!$B$2:$B$23)</f>
        <v>0.10648718555593632</v>
      </c>
      <c r="E27" s="1">
        <f>'6. Econ Transform'!I27*'7.Wthr Transform'!J27</f>
        <v>0</v>
      </c>
      <c r="F27" s="1">
        <f t="array" ref="F27">E27*_xlfn.XLOOKUP(A27,'4.Annual SAE Indices'!$A$2:$A$23,'4.Annual SAE Indices'!$C$2:$C$23)</f>
        <v>0</v>
      </c>
      <c r="G27" s="1">
        <f>'6. Econ Transform'!I27*'7.Wthr Transform'!D27</f>
        <v>0.94094084416830936</v>
      </c>
      <c r="H27" s="1">
        <f t="array" ref="H27">G27*_xlfn.XLOOKUP(A27,'4.Annual SAE Indices'!$A$2:$A$23,'4.Annual SAE Indices'!$K$2:$K$23)</f>
        <v>11.741906700291915</v>
      </c>
      <c r="I27" s="8"/>
    </row>
    <row r="28" spans="1:9" ht="15.75" customHeight="1" x14ac:dyDescent="0.25">
      <c r="A28" s="1">
        <f t="shared" si="0"/>
        <v>2015</v>
      </c>
      <c r="B28" s="1">
        <f t="shared" si="1"/>
        <v>3</v>
      </c>
      <c r="C28" s="8">
        <f>'6. Econ Transform'!I28*'7.Wthr Transform'!H28</f>
        <v>0.17286715523574842</v>
      </c>
      <c r="D28" s="1">
        <f t="array" ref="D28">C28*_xlfn.XLOOKUP(A28,'4.Annual SAE Indices'!$A$2:$A$23,'4.Annual SAE Indices'!$B$2:$B$23)</f>
        <v>7.1324988250269797E-2</v>
      </c>
      <c r="E28" s="1">
        <f>'6. Econ Transform'!I28*'7.Wthr Transform'!J28</f>
        <v>0</v>
      </c>
      <c r="F28" s="1">
        <f t="array" ref="F28">E28*_xlfn.XLOOKUP(A28,'4.Annual SAE Indices'!$A$2:$A$23,'4.Annual SAE Indices'!$C$2:$C$23)</f>
        <v>0</v>
      </c>
      <c r="G28" s="1">
        <f>'6. Econ Transform'!I28*'7.Wthr Transform'!D28</f>
        <v>1.0432486134988976</v>
      </c>
      <c r="H28" s="1">
        <f t="array" ref="H28">G28*_xlfn.XLOOKUP(A28,'4.Annual SAE Indices'!$A$2:$A$23,'4.Annual SAE Indices'!$K$2:$K$23)</f>
        <v>13.018595122991393</v>
      </c>
      <c r="I28" s="8"/>
    </row>
    <row r="29" spans="1:9" ht="15.75" customHeight="1" x14ac:dyDescent="0.25">
      <c r="A29" s="1">
        <f t="shared" si="0"/>
        <v>2015</v>
      </c>
      <c r="B29" s="1">
        <f t="shared" si="1"/>
        <v>4</v>
      </c>
      <c r="C29" s="8">
        <f>'6. Econ Transform'!I29*'7.Wthr Transform'!H29</f>
        <v>6.5548482655162055E-2</v>
      </c>
      <c r="D29" s="1">
        <f t="array" ref="D29">C29*_xlfn.XLOOKUP(A29,'4.Annual SAE Indices'!$A$2:$A$23,'4.Annual SAE Indices'!$B$2:$B$23)</f>
        <v>2.7045303943519866E-2</v>
      </c>
      <c r="E29" s="1">
        <f>'6. Econ Transform'!I29*'7.Wthr Transform'!J29</f>
        <v>0</v>
      </c>
      <c r="F29" s="1">
        <f t="array" ref="F29">E29*_xlfn.XLOOKUP(A29,'4.Annual SAE Indices'!$A$2:$A$23,'4.Annual SAE Indices'!$C$2:$C$23)</f>
        <v>0</v>
      </c>
      <c r="G29" s="1">
        <f>'6. Econ Transform'!I29*'7.Wthr Transform'!D29</f>
        <v>1.0110398910475027</v>
      </c>
      <c r="H29" s="1">
        <f t="array" ref="H29">G29*_xlfn.XLOOKUP(A29,'4.Annual SAE Indices'!$A$2:$A$23,'4.Annual SAE Indices'!$K$2:$K$23)</f>
        <v>12.616665696392682</v>
      </c>
      <c r="I29" s="8"/>
    </row>
    <row r="30" spans="1:9" ht="15.75" customHeight="1" x14ac:dyDescent="0.25">
      <c r="A30" s="1">
        <f t="shared" si="0"/>
        <v>2015</v>
      </c>
      <c r="B30" s="1">
        <f t="shared" si="1"/>
        <v>5</v>
      </c>
      <c r="C30" s="8">
        <f>'6. Econ Transform'!I30*'7.Wthr Transform'!H30</f>
        <v>7.1218551834045215E-3</v>
      </c>
      <c r="D30" s="1">
        <f t="array" ref="D30">C30*_xlfn.XLOOKUP(A30,'4.Annual SAE Indices'!$A$2:$A$23,'4.Annual SAE Indices'!$B$2:$B$23)</f>
        <v>2.9384774486727059E-3</v>
      </c>
      <c r="E30" s="1">
        <f>'6. Econ Transform'!I30*'7.Wthr Transform'!J30</f>
        <v>0.13036246461413958</v>
      </c>
      <c r="F30" s="1">
        <f t="array" ref="F30">E30*_xlfn.XLOOKUP(A30,'4.Annual SAE Indices'!$A$2:$A$23,'4.Annual SAE Indices'!$C$2:$C$23)</f>
        <v>0.13659379042269545</v>
      </c>
      <c r="G30" s="1">
        <f>'6. Econ Transform'!I30*'7.Wthr Transform'!D30</f>
        <v>1.0462337560575425</v>
      </c>
      <c r="H30" s="1">
        <f t="array" ref="H30">G30*_xlfn.XLOOKUP(A30,'4.Annual SAE Indices'!$A$2:$A$23,'4.Annual SAE Indices'!$K$2:$K$23)</f>
        <v>13.055846418466468</v>
      </c>
      <c r="I30" s="8"/>
    </row>
    <row r="31" spans="1:9" ht="15.75" customHeight="1" x14ac:dyDescent="0.25">
      <c r="A31" s="1">
        <f t="shared" si="0"/>
        <v>2015</v>
      </c>
      <c r="B31" s="1">
        <f t="shared" si="1"/>
        <v>6</v>
      </c>
      <c r="C31" s="8">
        <f>'6. Econ Transform'!I31*'7.Wthr Transform'!H31</f>
        <v>8.1178123605561627E-4</v>
      </c>
      <c r="D31" s="1">
        <f t="array" ref="D31">C31*_xlfn.XLOOKUP(A31,'4.Annual SAE Indices'!$A$2:$A$23,'4.Annual SAE Indices'!$B$2:$B$23)</f>
        <v>3.3494093799654728E-4</v>
      </c>
      <c r="E31" s="1">
        <f>'6. Econ Transform'!I31*'7.Wthr Transform'!J31</f>
        <v>9.6069412726775841E-2</v>
      </c>
      <c r="F31" s="1">
        <f t="array" ref="F31">E31*_xlfn.XLOOKUP(A31,'4.Annual SAE Indices'!$A$2:$A$23,'4.Annual SAE Indices'!$C$2:$C$23)</f>
        <v>0.10066153065511574</v>
      </c>
      <c r="G31" s="1">
        <f>'6. Econ Transform'!I31*'7.Wthr Transform'!D31</f>
        <v>1.0130216825618477</v>
      </c>
      <c r="H31" s="1">
        <f t="array" ref="H31">G31*_xlfn.XLOOKUP(A31,'4.Annual SAE Indices'!$A$2:$A$23,'4.Annual SAE Indices'!$K$2:$K$23)</f>
        <v>12.641396274521041</v>
      </c>
      <c r="I31" s="8"/>
    </row>
    <row r="32" spans="1:9" ht="15.75" customHeight="1" x14ac:dyDescent="0.25">
      <c r="A32" s="1">
        <f t="shared" si="0"/>
        <v>2015</v>
      </c>
      <c r="B32" s="1">
        <f t="shared" si="1"/>
        <v>7</v>
      </c>
      <c r="C32" s="8">
        <f>'6. Econ Transform'!I32*'7.Wthr Transform'!H32</f>
        <v>0</v>
      </c>
      <c r="D32" s="1">
        <f t="array" ref="D32">C32*_xlfn.XLOOKUP(A32,'4.Annual SAE Indices'!$A$2:$A$23,'4.Annual SAE Indices'!$B$2:$B$23)</f>
        <v>0</v>
      </c>
      <c r="E32" s="1">
        <f>'6. Econ Transform'!I32*'7.Wthr Transform'!J32</f>
        <v>0.46275466250858316</v>
      </c>
      <c r="F32" s="1">
        <f t="array" ref="F32">E32*_xlfn.XLOOKUP(A32,'4.Annual SAE Indices'!$A$2:$A$23,'4.Annual SAE Indices'!$C$2:$C$23)</f>
        <v>0.48487433537649344</v>
      </c>
      <c r="G32" s="1">
        <f>'6. Econ Transform'!I32*'7.Wthr Transform'!D32</f>
        <v>1.0473439848594956</v>
      </c>
      <c r="H32" s="1">
        <f t="array" ref="H32">G32*_xlfn.XLOOKUP(A32,'4.Annual SAE Indices'!$A$2:$A$23,'4.Annual SAE Indices'!$K$2:$K$23)</f>
        <v>13.069700852663159</v>
      </c>
      <c r="I32" s="8"/>
    </row>
    <row r="33" spans="1:9" ht="15.75" customHeight="1" x14ac:dyDescent="0.25">
      <c r="A33" s="1">
        <f t="shared" si="0"/>
        <v>2015</v>
      </c>
      <c r="B33" s="1">
        <f t="shared" si="1"/>
        <v>8</v>
      </c>
      <c r="C33" s="8">
        <f>'6. Econ Transform'!I33*'7.Wthr Transform'!H33</f>
        <v>0</v>
      </c>
      <c r="D33" s="1">
        <f t="array" ref="D33">C33*_xlfn.XLOOKUP(A33,'4.Annual SAE Indices'!$A$2:$A$23,'4.Annual SAE Indices'!$B$2:$B$23)</f>
        <v>0</v>
      </c>
      <c r="E33" s="1">
        <f>'6. Econ Transform'!I33*'7.Wthr Transform'!J33</f>
        <v>0.29309111557302941</v>
      </c>
      <c r="F33" s="1">
        <f t="array" ref="F33">E33*_xlfn.XLOOKUP(A33,'4.Annual SAE Indices'!$A$2:$A$23,'4.Annual SAE Indices'!$C$2:$C$23)</f>
        <v>0.30710087089742022</v>
      </c>
      <c r="G33" s="1">
        <f>'6. Econ Transform'!I33*'7.Wthr Transform'!D33</f>
        <v>1.0478984955210384</v>
      </c>
      <c r="H33" s="1">
        <f t="array" ref="H33">G33*_xlfn.XLOOKUP(A33,'4.Annual SAE Indices'!$A$2:$A$23,'4.Annual SAE Indices'!$K$2:$K$23)</f>
        <v>13.076620535757487</v>
      </c>
      <c r="I33" s="8"/>
    </row>
    <row r="34" spans="1:9" ht="15.75" customHeight="1" x14ac:dyDescent="0.25">
      <c r="A34" s="1">
        <f t="shared" si="0"/>
        <v>2015</v>
      </c>
      <c r="B34" s="1">
        <f t="shared" si="1"/>
        <v>9</v>
      </c>
      <c r="C34" s="8">
        <f>'6. Econ Transform'!I34*'7.Wthr Transform'!H34</f>
        <v>1.5567404398415961E-3</v>
      </c>
      <c r="D34" s="1">
        <f t="array" ref="D34">C34*_xlfn.XLOOKUP(A34,'4.Annual SAE Indices'!$A$2:$A$23,'4.Annual SAE Indices'!$B$2:$B$23)</f>
        <v>6.4231110547864254E-4</v>
      </c>
      <c r="E34" s="1">
        <f>'6. Econ Transform'!I34*'7.Wthr Transform'!J34</f>
        <v>0.21910271362974465</v>
      </c>
      <c r="F34" s="1">
        <f t="array" ref="F34">E34*_xlfn.XLOOKUP(A34,'4.Annual SAE Indices'!$A$2:$A$23,'4.Annual SAE Indices'!$C$2:$C$23)</f>
        <v>0.22957582334124646</v>
      </c>
      <c r="G34" s="1">
        <f>'6. Econ Transform'!I34*'7.Wthr Transform'!D34</f>
        <v>1.0156625572501838</v>
      </c>
      <c r="H34" s="1">
        <f t="array" ref="H34">G34*_xlfn.XLOOKUP(A34,'4.Annual SAE Indices'!$A$2:$A$23,'4.Annual SAE Indices'!$K$2:$K$23)</f>
        <v>12.674351485669318</v>
      </c>
      <c r="I34" s="8"/>
    </row>
    <row r="35" spans="1:9" ht="15.75" customHeight="1" x14ac:dyDescent="0.25">
      <c r="A35" s="1">
        <f t="shared" si="0"/>
        <v>2015</v>
      </c>
      <c r="B35" s="1">
        <f t="shared" si="1"/>
        <v>10</v>
      </c>
      <c r="C35" s="8">
        <f>'6. Econ Transform'!I35*'7.Wthr Transform'!H35</f>
        <v>5.8105555942767145E-2</v>
      </c>
      <c r="D35" s="1">
        <f t="array" ref="D35">C35*_xlfn.XLOOKUP(A35,'4.Annual SAE Indices'!$A$2:$A$23,'4.Annual SAE Indices'!$B$2:$B$23)</f>
        <v>2.3974352381985725E-2</v>
      </c>
      <c r="E35" s="1">
        <f>'6. Econ Transform'!I35*'7.Wthr Transform'!J35</f>
        <v>0</v>
      </c>
      <c r="F35" s="1">
        <f t="array" ref="F35">E35*_xlfn.XLOOKUP(A35,'4.Annual SAE Indices'!$A$2:$A$23,'4.Annual SAE Indices'!$C$2:$C$23)</f>
        <v>0</v>
      </c>
      <c r="G35" s="1">
        <f>'6. Econ Transform'!I35*'7.Wthr Transform'!D35</f>
        <v>1.0511374349973608</v>
      </c>
      <c r="H35" s="1">
        <f t="array" ref="H35">G35*_xlfn.XLOOKUP(A35,'4.Annual SAE Indices'!$A$2:$A$23,'4.Annual SAE Indices'!$K$2:$K$23)</f>
        <v>13.117038937588564</v>
      </c>
      <c r="I35" s="8"/>
    </row>
    <row r="36" spans="1:9" ht="15.75" customHeight="1" x14ac:dyDescent="0.25">
      <c r="A36" s="1">
        <f t="shared" si="0"/>
        <v>2015</v>
      </c>
      <c r="B36" s="1">
        <f t="shared" si="1"/>
        <v>11</v>
      </c>
      <c r="C36" s="8">
        <f>'6. Econ Transform'!I36*'7.Wthr Transform'!H36</f>
        <v>8.6532900513498101E-2</v>
      </c>
      <c r="D36" s="1">
        <f t="array" ref="D36">C36*_xlfn.XLOOKUP(A36,'4.Annual SAE Indices'!$A$2:$A$23,'4.Annual SAE Indices'!$B$2:$B$23)</f>
        <v>3.5703474751869316E-2</v>
      </c>
      <c r="E36" s="1">
        <f>'6. Econ Transform'!I36*'7.Wthr Transform'!J36</f>
        <v>0</v>
      </c>
      <c r="F36" s="1">
        <f t="array" ref="F36">E36*_xlfn.XLOOKUP(A36,'4.Annual SAE Indices'!$A$2:$A$23,'4.Annual SAE Indices'!$C$2:$C$23)</f>
        <v>0</v>
      </c>
      <c r="G36" s="1">
        <f>'6. Econ Transform'!I36*'7.Wthr Transform'!D36</f>
        <v>1.0187969740160108</v>
      </c>
      <c r="H36" s="1">
        <f t="array" ref="H36">G36*_xlfn.XLOOKUP(A36,'4.Annual SAE Indices'!$A$2:$A$23,'4.Annual SAE Indices'!$K$2:$K$23)</f>
        <v>12.713465559048396</v>
      </c>
      <c r="I36" s="8"/>
    </row>
    <row r="37" spans="1:9" ht="15.75" customHeight="1" x14ac:dyDescent="0.25">
      <c r="A37" s="1">
        <f t="shared" si="0"/>
        <v>2015</v>
      </c>
      <c r="B37" s="1">
        <f t="shared" si="1"/>
        <v>12</v>
      </c>
      <c r="C37" s="8">
        <f>'6. Econ Transform'!I37*'7.Wthr Transform'!H37</f>
        <v>0.11836284140869215</v>
      </c>
      <c r="D37" s="1">
        <f t="array" ref="D37">C37*_xlfn.XLOOKUP(A37,'4.Annual SAE Indices'!$A$2:$A$23,'4.Annual SAE Indices'!$B$2:$B$23)</f>
        <v>4.8836508365226385E-2</v>
      </c>
      <c r="E37" s="1">
        <f>'6. Econ Transform'!I37*'7.Wthr Transform'!J37</f>
        <v>0</v>
      </c>
      <c r="F37" s="1">
        <f t="array" ref="F37">E37*_xlfn.XLOOKUP(A37,'4.Annual SAE Indices'!$A$2:$A$23,'4.Annual SAE Indices'!$C$2:$C$23)</f>
        <v>0</v>
      </c>
      <c r="G37" s="1">
        <f>'6. Econ Transform'!I37*'7.Wthr Transform'!D37</f>
        <v>1.056194384709582</v>
      </c>
      <c r="H37" s="1">
        <f t="array" ref="H37">G37*_xlfn.XLOOKUP(A37,'4.Annual SAE Indices'!$A$2:$A$23,'4.Annual SAE Indices'!$K$2:$K$23)</f>
        <v>13.180144107352403</v>
      </c>
      <c r="I37" s="8"/>
    </row>
    <row r="38" spans="1:9" ht="15.75" customHeight="1" x14ac:dyDescent="0.25">
      <c r="A38" s="1">
        <f t="shared" si="0"/>
        <v>2016</v>
      </c>
      <c r="B38" s="1">
        <f t="shared" si="1"/>
        <v>1</v>
      </c>
      <c r="C38" s="8">
        <f>'6. Econ Transform'!I38*'7.Wthr Transform'!H38</f>
        <v>0.20600216640217484</v>
      </c>
      <c r="D38" s="1">
        <f t="array" ref="D38">C38*_xlfn.XLOOKUP(A38,'4.Annual SAE Indices'!$A$2:$A$23,'4.Annual SAE Indices'!$B$2:$B$23)</f>
        <v>8.1556257678621014E-2</v>
      </c>
      <c r="E38" s="1">
        <f>'6. Econ Transform'!I38*'7.Wthr Transform'!J38</f>
        <v>0</v>
      </c>
      <c r="F38" s="1">
        <f t="array" ref="F38">E38*_xlfn.XLOOKUP(A38,'4.Annual SAE Indices'!$A$2:$A$23,'4.Annual SAE Indices'!$C$2:$C$23)</f>
        <v>0</v>
      </c>
      <c r="G38" s="1">
        <f>'6. Econ Transform'!I38*'7.Wthr Transform'!D38</f>
        <v>1.0596297034099695</v>
      </c>
      <c r="H38" s="1">
        <f t="array" ref="H38">G38*_xlfn.XLOOKUP(A38,'4.Annual SAE Indices'!$A$2:$A$23,'4.Annual SAE Indices'!$K$2:$K$23)</f>
        <v>13.001444534899644</v>
      </c>
      <c r="I38" s="8"/>
    </row>
    <row r="39" spans="1:9" ht="15.75" customHeight="1" x14ac:dyDescent="0.25">
      <c r="A39" s="1">
        <f t="shared" si="0"/>
        <v>2016</v>
      </c>
      <c r="B39" s="1">
        <f t="shared" si="1"/>
        <v>2</v>
      </c>
      <c r="C39" s="8">
        <f>'6. Econ Transform'!I39*'7.Wthr Transform'!H39</f>
        <v>0.19599818327910487</v>
      </c>
      <c r="D39" s="1">
        <f t="array" ref="D39">C39*_xlfn.XLOOKUP(A39,'4.Annual SAE Indices'!$A$2:$A$23,'4.Annual SAE Indices'!$B$2:$B$23)</f>
        <v>7.7595680760197613E-2</v>
      </c>
      <c r="E39" s="1">
        <f>'6. Econ Transform'!I39*'7.Wthr Transform'!J39</f>
        <v>0</v>
      </c>
      <c r="F39" s="1">
        <f t="array" ref="F39">E39*_xlfn.XLOOKUP(A39,'4.Annual SAE Indices'!$A$2:$A$23,'4.Annual SAE Indices'!$C$2:$C$23)</f>
        <v>0</v>
      </c>
      <c r="G39" s="1">
        <f>'6. Econ Transform'!I39*'7.Wthr Transform'!D39</f>
        <v>0.99447814807652613</v>
      </c>
      <c r="H39" s="1">
        <f t="array" ref="H39">G39*_xlfn.XLOOKUP(A39,'4.Annual SAE Indices'!$A$2:$A$23,'4.Annual SAE Indices'!$K$2:$K$23)</f>
        <v>12.202047981269359</v>
      </c>
      <c r="I39" s="8"/>
    </row>
    <row r="40" spans="1:9" ht="15.75" customHeight="1" x14ac:dyDescent="0.25">
      <c r="A40" s="1">
        <f t="shared" si="0"/>
        <v>2016</v>
      </c>
      <c r="B40" s="1">
        <f t="shared" si="1"/>
        <v>3</v>
      </c>
      <c r="C40" s="8">
        <f>'6. Econ Transform'!I40*'7.Wthr Transform'!H40</f>
        <v>0.14033134672518918</v>
      </c>
      <c r="D40" s="1">
        <f t="array" ref="D40">C40*_xlfn.XLOOKUP(A40,'4.Annual SAE Indices'!$A$2:$A$23,'4.Annual SAE Indices'!$B$2:$B$23)</f>
        <v>5.555718016850239E-2</v>
      </c>
      <c r="E40" s="1">
        <f>'6. Econ Transform'!I40*'7.Wthr Transform'!J40</f>
        <v>0</v>
      </c>
      <c r="F40" s="1">
        <f t="array" ref="F40">E40*_xlfn.XLOOKUP(A40,'4.Annual SAE Indices'!$A$2:$A$23,'4.Annual SAE Indices'!$C$2:$C$23)</f>
        <v>0</v>
      </c>
      <c r="G40" s="1">
        <f>'6. Econ Transform'!I40*'7.Wthr Transform'!D40</f>
        <v>1.0646007628880478</v>
      </c>
      <c r="H40" s="1">
        <f t="array" ref="H40">G40*_xlfn.XLOOKUP(A40,'4.Annual SAE Indices'!$A$2:$A$23,'4.Annual SAE Indices'!$K$2:$K$23)</f>
        <v>13.062438440483769</v>
      </c>
      <c r="I40" s="8"/>
    </row>
    <row r="41" spans="1:9" ht="15.75" customHeight="1" x14ac:dyDescent="0.25">
      <c r="A41" s="1">
        <f t="shared" si="0"/>
        <v>2016</v>
      </c>
      <c r="B41" s="1">
        <f t="shared" si="1"/>
        <v>4</v>
      </c>
      <c r="C41" s="8">
        <f>'6. Econ Transform'!I41*'7.Wthr Transform'!H41</f>
        <v>8.9443892849257869E-2</v>
      </c>
      <c r="D41" s="1">
        <f t="array" ref="D41">C41*_xlfn.XLOOKUP(A41,'4.Annual SAE Indices'!$A$2:$A$23,'4.Annual SAE Indices'!$B$2:$B$23)</f>
        <v>3.5410837179021187E-2</v>
      </c>
      <c r="E41" s="1">
        <f>'6. Econ Transform'!I41*'7.Wthr Transform'!J41</f>
        <v>0</v>
      </c>
      <c r="F41" s="1">
        <f t="array" ref="F41">E41*_xlfn.XLOOKUP(A41,'4.Annual SAE Indices'!$A$2:$A$23,'4.Annual SAE Indices'!$C$2:$C$23)</f>
        <v>0</v>
      </c>
      <c r="G41" s="1">
        <f>'6. Econ Transform'!I41*'7.Wthr Transform'!D41</f>
        <v>1.0317470895173342</v>
      </c>
      <c r="H41" s="1">
        <f t="array" ref="H41">G41*_xlfn.XLOOKUP(A41,'4.Annual SAE Indices'!$A$2:$A$23,'4.Annual SAE Indices'!$K$2:$K$23)</f>
        <v>12.659330438959786</v>
      </c>
      <c r="I41" s="8"/>
    </row>
    <row r="42" spans="1:9" ht="15.75" customHeight="1" x14ac:dyDescent="0.25">
      <c r="A42" s="1">
        <f t="shared" si="0"/>
        <v>2016</v>
      </c>
      <c r="B42" s="1">
        <f t="shared" si="1"/>
        <v>5</v>
      </c>
      <c r="C42" s="8">
        <f>'6. Econ Transform'!I42*'7.Wthr Transform'!H42</f>
        <v>1.8314115586984526E-2</v>
      </c>
      <c r="D42" s="1">
        <f t="array" ref="D42">C42*_xlfn.XLOOKUP(A42,'4.Annual SAE Indices'!$A$2:$A$23,'4.Annual SAE Indices'!$B$2:$B$23)</f>
        <v>7.2505583608871733E-3</v>
      </c>
      <c r="E42" s="1">
        <f>'6. Econ Transform'!I42*'7.Wthr Transform'!J42</f>
        <v>0.15164336865330477</v>
      </c>
      <c r="F42" s="1">
        <f t="array" ref="F42">E42*_xlfn.XLOOKUP(A42,'4.Annual SAE Indices'!$A$2:$A$23,'4.Annual SAE Indices'!$C$2:$C$23)</f>
        <v>0.15934685178089264</v>
      </c>
      <c r="G42" s="1">
        <f>'6. Econ Transform'!I42*'7.Wthr Transform'!D42</f>
        <v>1.0676765368489476</v>
      </c>
      <c r="H42" s="1">
        <f t="array" ref="H42">G42*_xlfn.XLOOKUP(A42,'4.Annual SAE Indices'!$A$2:$A$23,'4.Annual SAE Indices'!$K$2:$K$23)</f>
        <v>13.100177571829217</v>
      </c>
      <c r="I42" s="8"/>
    </row>
    <row r="43" spans="1:9" ht="15.75" customHeight="1" x14ac:dyDescent="0.25">
      <c r="A43" s="1">
        <f t="shared" si="0"/>
        <v>2016</v>
      </c>
      <c r="B43" s="1">
        <f t="shared" si="1"/>
        <v>6</v>
      </c>
      <c r="C43" s="8">
        <f>'6. Econ Transform'!I43*'7.Wthr Transform'!H43</f>
        <v>1.6643071482524887E-3</v>
      </c>
      <c r="D43" s="1">
        <f t="array" ref="D43">C43*_xlfn.XLOOKUP(A43,'4.Annual SAE Indices'!$A$2:$A$23,'4.Annual SAE Indices'!$B$2:$B$23)</f>
        <v>6.5889919999316028E-4</v>
      </c>
      <c r="E43" s="1">
        <f>'6. Econ Transform'!I43*'7.Wthr Transform'!J43</f>
        <v>0.30971272749949758</v>
      </c>
      <c r="F43" s="1">
        <f t="array" ref="F43">E43*_xlfn.XLOOKUP(A43,'4.Annual SAE Indices'!$A$2:$A$23,'4.Annual SAE Indices'!$C$2:$C$23)</f>
        <v>0.32544613405647205</v>
      </c>
      <c r="G43" s="1">
        <f>'6. Econ Transform'!I43*'7.Wthr Transform'!D43</f>
        <v>1.0343397971760337</v>
      </c>
      <c r="H43" s="1">
        <f t="array" ref="H43">G43*_xlfn.XLOOKUP(A43,'4.Annual SAE Indices'!$A$2:$A$23,'4.Annual SAE Indices'!$K$2:$K$23)</f>
        <v>12.691142443390499</v>
      </c>
      <c r="I43" s="8"/>
    </row>
    <row r="44" spans="1:9" ht="15.75" customHeight="1" x14ac:dyDescent="0.25">
      <c r="A44" s="1">
        <f t="shared" si="0"/>
        <v>2016</v>
      </c>
      <c r="B44" s="1">
        <f t="shared" si="1"/>
        <v>7</v>
      </c>
      <c r="C44" s="8">
        <f>'6. Econ Transform'!I44*'7.Wthr Transform'!H44</f>
        <v>0</v>
      </c>
      <c r="D44" s="1">
        <f t="array" ref="D44">C44*_xlfn.XLOOKUP(A44,'4.Annual SAE Indices'!$A$2:$A$23,'4.Annual SAE Indices'!$B$2:$B$23)</f>
        <v>0</v>
      </c>
      <c r="E44" s="1">
        <f>'6. Econ Transform'!I44*'7.Wthr Transform'!J44</f>
        <v>0.53480144431845256</v>
      </c>
      <c r="F44" s="1">
        <f t="array" ref="F44">E44*_xlfn.XLOOKUP(A44,'4.Annual SAE Indices'!$A$2:$A$23,'4.Annual SAE Indices'!$C$2:$C$23)</f>
        <v>0.56196935768982992</v>
      </c>
      <c r="G44" s="1">
        <f>'6. Econ Transform'!I44*'7.Wthr Transform'!D44</f>
        <v>1.0699583739090113</v>
      </c>
      <c r="H44" s="1">
        <f t="array" ref="H44">G44*_xlfn.XLOOKUP(A44,'4.Annual SAE Indices'!$A$2:$A$23,'4.Annual SAE Indices'!$K$2:$K$23)</f>
        <v>13.128175256188786</v>
      </c>
      <c r="I44" s="8"/>
    </row>
    <row r="45" spans="1:9" ht="15.75" customHeight="1" x14ac:dyDescent="0.25">
      <c r="A45" s="1">
        <f t="shared" si="0"/>
        <v>2016</v>
      </c>
      <c r="B45" s="1">
        <f t="shared" si="1"/>
        <v>8</v>
      </c>
      <c r="C45" s="8">
        <f>'6. Econ Transform'!I45*'7.Wthr Transform'!H45</f>
        <v>0</v>
      </c>
      <c r="D45" s="1">
        <f t="array" ref="D45">C45*_xlfn.XLOOKUP(A45,'4.Annual SAE Indices'!$A$2:$A$23,'4.Annual SAE Indices'!$B$2:$B$23)</f>
        <v>0</v>
      </c>
      <c r="E45" s="1">
        <f>'6. Econ Transform'!I45*'7.Wthr Transform'!J45</f>
        <v>0.6118528144481965</v>
      </c>
      <c r="F45" s="1">
        <f t="array" ref="F45">E45*_xlfn.XLOOKUP(A45,'4.Annual SAE Indices'!$A$2:$A$23,'4.Annual SAE Indices'!$C$2:$C$23)</f>
        <v>0.6429349374221649</v>
      </c>
      <c r="G45" s="1">
        <f>'6. Econ Transform'!I45*'7.Wthr Transform'!D45</f>
        <v>1.0710982892843868</v>
      </c>
      <c r="H45" s="1">
        <f t="array" ref="H45">G45*_xlfn.XLOOKUP(A45,'4.Annual SAE Indices'!$A$2:$A$23,'4.Annual SAE Indices'!$K$2:$K$23)</f>
        <v>13.14216178986157</v>
      </c>
      <c r="I45" s="8"/>
    </row>
    <row r="46" spans="1:9" ht="15.75" customHeight="1" x14ac:dyDescent="0.25">
      <c r="A46" s="1">
        <f t="shared" si="0"/>
        <v>2016</v>
      </c>
      <c r="B46" s="1">
        <f t="shared" si="1"/>
        <v>9</v>
      </c>
      <c r="C46" s="8">
        <f>'6. Econ Transform'!I46*'7.Wthr Transform'!H46</f>
        <v>2.7276273491928286E-3</v>
      </c>
      <c r="D46" s="1">
        <f t="array" ref="D46">C46*_xlfn.XLOOKUP(A46,'4.Annual SAE Indices'!$A$2:$A$23,'4.Annual SAE Indices'!$B$2:$B$23)</f>
        <v>1.0798676675454408E-3</v>
      </c>
      <c r="E46" s="1">
        <f>'6. Econ Transform'!I46*'7.Wthr Transform'!J46</f>
        <v>0.12553752060073947</v>
      </c>
      <c r="F46" s="1">
        <f t="array" ref="F46">E46*_xlfn.XLOOKUP(A46,'4.Annual SAE Indices'!$A$2:$A$23,'4.Annual SAE Indices'!$C$2:$C$23)</f>
        <v>0.13191482664725704</v>
      </c>
      <c r="G46" s="1">
        <f>'6. Econ Transform'!I46*'7.Wthr Transform'!D46</f>
        <v>1.0384492147404991</v>
      </c>
      <c r="H46" s="1">
        <f t="array" ref="H46">G46*_xlfn.XLOOKUP(A46,'4.Annual SAE Indices'!$A$2:$A$23,'4.Annual SAE Indices'!$K$2:$K$23)</f>
        <v>12.741564175022976</v>
      </c>
      <c r="I46" s="8"/>
    </row>
    <row r="47" spans="1:9" ht="15.75" customHeight="1" x14ac:dyDescent="0.25">
      <c r="A47" s="1">
        <f t="shared" si="0"/>
        <v>2016</v>
      </c>
      <c r="B47" s="1">
        <f t="shared" si="1"/>
        <v>10</v>
      </c>
      <c r="C47" s="8">
        <f>'6. Econ Transform'!I47*'7.Wthr Transform'!H47</f>
        <v>4.7463635606348767E-2</v>
      </c>
      <c r="D47" s="1">
        <f t="array" ref="D47">C47*_xlfn.XLOOKUP(A47,'4.Annual SAE Indices'!$A$2:$A$23,'4.Annual SAE Indices'!$B$2:$B$23)</f>
        <v>1.8790853336553476E-2</v>
      </c>
      <c r="E47" s="1">
        <f>'6. Econ Transform'!I47*'7.Wthr Transform'!J47</f>
        <v>0</v>
      </c>
      <c r="F47" s="1">
        <f t="array" ref="F47">E47*_xlfn.XLOOKUP(A47,'4.Annual SAE Indices'!$A$2:$A$23,'4.Annual SAE Indices'!$C$2:$C$23)</f>
        <v>0</v>
      </c>
      <c r="G47" s="1">
        <f>'6. Econ Transform'!I47*'7.Wthr Transform'!D47</f>
        <v>1.0750300773149637</v>
      </c>
      <c r="H47" s="1">
        <f t="array" ref="H47">G47*_xlfn.XLOOKUP(A47,'4.Annual SAE Indices'!$A$2:$A$23,'4.Annual SAE Indices'!$K$2:$K$23)</f>
        <v>13.190404042639141</v>
      </c>
      <c r="I47" s="8"/>
    </row>
    <row r="48" spans="1:9" ht="15.75" customHeight="1" x14ac:dyDescent="0.25">
      <c r="A48" s="1">
        <f t="shared" si="0"/>
        <v>2016</v>
      </c>
      <c r="B48" s="1">
        <f t="shared" si="1"/>
        <v>11</v>
      </c>
      <c r="C48" s="8">
        <f>'6. Econ Transform'!I48*'7.Wthr Transform'!H48</f>
        <v>9.8173229148605767E-2</v>
      </c>
      <c r="D48" s="1">
        <f t="array" ref="D48">C48*_xlfn.XLOOKUP(A48,'4.Annual SAE Indices'!$A$2:$A$23,'4.Annual SAE Indices'!$B$2:$B$23)</f>
        <v>3.8866781419933022E-2</v>
      </c>
      <c r="E48" s="1">
        <f>'6. Econ Transform'!I48*'7.Wthr Transform'!J48</f>
        <v>0</v>
      </c>
      <c r="F48" s="1">
        <f t="array" ref="F48">E48*_xlfn.XLOOKUP(A48,'4.Annual SAE Indices'!$A$2:$A$23,'4.Annual SAE Indices'!$C$2:$C$23)</f>
        <v>0</v>
      </c>
      <c r="G48" s="1">
        <f>'6. Econ Transform'!I48*'7.Wthr Transform'!D48</f>
        <v>1.0422541505548537</v>
      </c>
      <c r="H48" s="1">
        <f t="array" ref="H48">G48*_xlfn.XLOOKUP(A48,'4.Annual SAE Indices'!$A$2:$A$23,'4.Annual SAE Indices'!$K$2:$K$23)</f>
        <v>12.788249976477944</v>
      </c>
      <c r="I48" s="8"/>
    </row>
    <row r="49" spans="1:9" ht="15.75" customHeight="1" x14ac:dyDescent="0.25">
      <c r="A49" s="1">
        <f t="shared" si="0"/>
        <v>2016</v>
      </c>
      <c r="B49" s="1">
        <f t="shared" si="1"/>
        <v>12</v>
      </c>
      <c r="C49" s="8">
        <f>'6. Econ Transform'!I49*'7.Wthr Transform'!H49</f>
        <v>0.18691671856469949</v>
      </c>
      <c r="D49" s="1">
        <f t="array" ref="D49">C49*_xlfn.XLOOKUP(A49,'4.Annual SAE Indices'!$A$2:$A$23,'4.Annual SAE Indices'!$B$2:$B$23)</f>
        <v>7.4000328879764529E-2</v>
      </c>
      <c r="E49" s="1">
        <f>'6. Econ Transform'!I49*'7.Wthr Transform'!J49</f>
        <v>0</v>
      </c>
      <c r="F49" s="1">
        <f t="array" ref="F49">E49*_xlfn.XLOOKUP(A49,'4.Annual SAE Indices'!$A$2:$A$23,'4.Annual SAE Indices'!$C$2:$C$23)</f>
        <v>0</v>
      </c>
      <c r="G49" s="1">
        <f>'6. Econ Transform'!I49*'7.Wthr Transform'!D49</f>
        <v>1.080998986345528</v>
      </c>
      <c r="H49" s="1">
        <f t="array" ref="H49">G49*_xlfn.XLOOKUP(A49,'4.Annual SAE Indices'!$A$2:$A$23,'4.Annual SAE Indices'!$K$2:$K$23)</f>
        <v>13.26364136266236</v>
      </c>
      <c r="I49" s="8"/>
    </row>
    <row r="50" spans="1:9" ht="15.75" customHeight="1" x14ac:dyDescent="0.25">
      <c r="A50" s="1">
        <f t="shared" si="0"/>
        <v>2017</v>
      </c>
      <c r="B50" s="1">
        <f t="shared" si="1"/>
        <v>1</v>
      </c>
      <c r="C50" s="8">
        <f>'6. Econ Transform'!I50*'7.Wthr Transform'!H50</f>
        <v>0.18909421616955766</v>
      </c>
      <c r="D50" s="1">
        <f t="array" ref="D50">C50*_xlfn.XLOOKUP(A50,'4.Annual SAE Indices'!$A$2:$A$23,'4.Annual SAE Indices'!$B$2:$B$23)</f>
        <v>7.1893620987665816E-2</v>
      </c>
      <c r="E50" s="1">
        <f>'6. Econ Transform'!I50*'7.Wthr Transform'!J50</f>
        <v>0</v>
      </c>
      <c r="F50" s="1">
        <f t="array" ref="F50">E50*_xlfn.XLOOKUP(A50,'4.Annual SAE Indices'!$A$2:$A$23,'4.Annual SAE Indices'!$C$2:$C$23)</f>
        <v>0</v>
      </c>
      <c r="G50" s="1">
        <f>'6. Econ Transform'!I50*'7.Wthr Transform'!D50</f>
        <v>1.084999129257137</v>
      </c>
      <c r="H50" s="1">
        <f t="array" ref="H50">G50*_xlfn.XLOOKUP(A50,'4.Annual SAE Indices'!$A$2:$A$23,'4.Annual SAE Indices'!$K$2:$K$23)</f>
        <v>13.087584996838364</v>
      </c>
      <c r="I50" s="8"/>
    </row>
    <row r="51" spans="1:9" ht="15.75" customHeight="1" x14ac:dyDescent="0.25">
      <c r="A51" s="1">
        <f t="shared" si="0"/>
        <v>2017</v>
      </c>
      <c r="B51" s="1">
        <f t="shared" si="1"/>
        <v>2</v>
      </c>
      <c r="C51" s="8">
        <f>'6. Econ Transform'!I51*'7.Wthr Transform'!H51</f>
        <v>0.16896960087340382</v>
      </c>
      <c r="D51" s="1">
        <f t="array" ref="D51">C51*_xlfn.XLOOKUP(A51,'4.Annual SAE Indices'!$A$2:$A$23,'4.Annual SAE Indices'!$B$2:$B$23)</f>
        <v>6.4242242252068135E-2</v>
      </c>
      <c r="E51" s="1">
        <f>'6. Econ Transform'!I51*'7.Wthr Transform'!J51</f>
        <v>0</v>
      </c>
      <c r="F51" s="1">
        <f t="array" ref="F51">E51*_xlfn.XLOOKUP(A51,'4.Annual SAE Indices'!$A$2:$A$23,'4.Annual SAE Indices'!$C$2:$C$23)</f>
        <v>0</v>
      </c>
      <c r="G51" s="1">
        <f>'6. Econ Transform'!I51*'7.Wthr Transform'!D51</f>
        <v>0.9836096632919954</v>
      </c>
      <c r="H51" s="1">
        <f t="array" ref="H51">G51*_xlfn.XLOOKUP(A51,'4.Annual SAE Indices'!$A$2:$A$23,'4.Annual SAE Indices'!$K$2:$K$23)</f>
        <v>11.864594841527037</v>
      </c>
      <c r="I51" s="8"/>
    </row>
    <row r="52" spans="1:9" ht="15.75" customHeight="1" x14ac:dyDescent="0.25">
      <c r="A52" s="1">
        <f t="shared" si="0"/>
        <v>2017</v>
      </c>
      <c r="B52" s="1">
        <f t="shared" si="1"/>
        <v>3</v>
      </c>
      <c r="C52" s="8">
        <f>'6. Econ Transform'!I52*'7.Wthr Transform'!H52</f>
        <v>0.18794865228465885</v>
      </c>
      <c r="D52" s="1">
        <f t="array" ref="D52">C52*_xlfn.XLOOKUP(A52,'4.Annual SAE Indices'!$A$2:$A$23,'4.Annual SAE Indices'!$B$2:$B$23)</f>
        <v>7.1458077598627295E-2</v>
      </c>
      <c r="E52" s="1">
        <f>'6. Econ Transform'!I52*'7.Wthr Transform'!J52</f>
        <v>0</v>
      </c>
      <c r="F52" s="1">
        <f t="array" ref="F52">E52*_xlfn.XLOOKUP(A52,'4.Annual SAE Indices'!$A$2:$A$23,'4.Annual SAE Indices'!$C$2:$C$23)</f>
        <v>0</v>
      </c>
      <c r="G52" s="1">
        <f>'6. Econ Transform'!I52*'7.Wthr Transform'!D52</f>
        <v>1.0909277852178947</v>
      </c>
      <c r="H52" s="1">
        <f t="array" ref="H52">G52*_xlfn.XLOOKUP(A52,'4.Annual SAE Indices'!$A$2:$A$23,'4.Annual SAE Indices'!$K$2:$K$23)</f>
        <v>13.159098223633812</v>
      </c>
      <c r="I52" s="8"/>
    </row>
    <row r="53" spans="1:9" ht="15.75" customHeight="1" x14ac:dyDescent="0.25">
      <c r="A53" s="1">
        <f t="shared" si="0"/>
        <v>2017</v>
      </c>
      <c r="B53" s="1">
        <f t="shared" si="1"/>
        <v>4</v>
      </c>
      <c r="C53" s="8">
        <f>'6. Econ Transform'!I53*'7.Wthr Transform'!H53</f>
        <v>5.9631634184649375E-2</v>
      </c>
      <c r="D53" s="1">
        <f t="array" ref="D53">C53*_xlfn.XLOOKUP(A53,'4.Annual SAE Indices'!$A$2:$A$23,'4.Annual SAE Indices'!$B$2:$B$23)</f>
        <v>2.2671947317003692E-2</v>
      </c>
      <c r="E53" s="1">
        <f>'6. Econ Transform'!I53*'7.Wthr Transform'!J53</f>
        <v>6.1445222642570352E-4</v>
      </c>
      <c r="F53" s="1">
        <f t="array" ref="F53">E53*_xlfn.XLOOKUP(A53,'4.Annual SAE Indices'!$A$2:$A$23,'4.Annual SAE Indices'!$C$2:$C$23)</f>
        <v>6.4750975620740637E-4</v>
      </c>
      <c r="G53" s="1">
        <f>'6. Econ Transform'!I53*'7.Wthr Transform'!D53</f>
        <v>1.0576056314138156</v>
      </c>
      <c r="H53" s="1">
        <f t="array" ref="H53">G53*_xlfn.XLOOKUP(A53,'4.Annual SAE Indices'!$A$2:$A$23,'4.Annual SAE Indices'!$K$2:$K$23)</f>
        <v>12.757156407802869</v>
      </c>
      <c r="I53" s="8"/>
    </row>
    <row r="54" spans="1:9" ht="15.75" customHeight="1" x14ac:dyDescent="0.25">
      <c r="A54" s="1">
        <f t="shared" si="0"/>
        <v>2017</v>
      </c>
      <c r="B54" s="1">
        <f t="shared" si="1"/>
        <v>5</v>
      </c>
      <c r="C54" s="8">
        <f>'6. Econ Transform'!I54*'7.Wthr Transform'!H54</f>
        <v>2.3923781459827927E-2</v>
      </c>
      <c r="D54" s="1">
        <f t="array" ref="D54">C54*_xlfn.XLOOKUP(A54,'4.Annual SAE Indices'!$A$2:$A$23,'4.Annual SAE Indices'!$B$2:$B$23)</f>
        <v>9.0958217110265784E-3</v>
      </c>
      <c r="E54" s="1">
        <f>'6. Econ Transform'!I54*'7.Wthr Transform'!J54</f>
        <v>5.1326409501253389E-2</v>
      </c>
      <c r="F54" s="1">
        <f t="array" ref="F54">E54*_xlfn.XLOOKUP(A54,'4.Annual SAE Indices'!$A$2:$A$23,'4.Annual SAE Indices'!$C$2:$C$23)</f>
        <v>5.4087770332420827E-2</v>
      </c>
      <c r="G54" s="1">
        <f>'6. Econ Transform'!I54*'7.Wthr Transform'!D54</f>
        <v>1.0947905152720179</v>
      </c>
      <c r="H54" s="1">
        <f t="array" ref="H54">G54*_xlfn.XLOOKUP(A54,'4.Annual SAE Indices'!$A$2:$A$23,'4.Annual SAE Indices'!$K$2:$K$23)</f>
        <v>13.205691632365662</v>
      </c>
      <c r="I54" s="8"/>
    </row>
    <row r="55" spans="1:9" ht="15.75" customHeight="1" x14ac:dyDescent="0.25">
      <c r="A55" s="1">
        <f t="shared" si="0"/>
        <v>2017</v>
      </c>
      <c r="B55" s="1">
        <f t="shared" si="1"/>
        <v>6</v>
      </c>
      <c r="C55" s="8">
        <f>'6. Econ Transform'!I55*'7.Wthr Transform'!H55</f>
        <v>1.1339046311895386E-3</v>
      </c>
      <c r="D55" s="1">
        <f t="array" ref="D55">C55*_xlfn.XLOOKUP(A55,'4.Annual SAE Indices'!$A$2:$A$23,'4.Annual SAE Indices'!$B$2:$B$23)</f>
        <v>4.3111054077826257E-4</v>
      </c>
      <c r="E55" s="1">
        <f>'6. Econ Transform'!I55*'7.Wthr Transform'!J55</f>
        <v>0.22163294700409256</v>
      </c>
      <c r="F55" s="1">
        <f t="array" ref="F55">E55*_xlfn.XLOOKUP(A55,'4.Annual SAE Indices'!$A$2:$A$23,'4.Annual SAE Indices'!$C$2:$C$23)</f>
        <v>0.23355679955291275</v>
      </c>
      <c r="G55" s="1">
        <f>'6. Econ Transform'!I55*'7.Wthr Transform'!D55</f>
        <v>1.0612495642301352</v>
      </c>
      <c r="H55" s="1">
        <f t="array" ref="H55">G55*_xlfn.XLOOKUP(A55,'4.Annual SAE Indices'!$A$2:$A$23,'4.Annual SAE Indices'!$K$2:$K$23)</f>
        <v>12.80111061861316</v>
      </c>
      <c r="I55" s="8"/>
    </row>
    <row r="56" spans="1:9" ht="15.75" customHeight="1" x14ac:dyDescent="0.25">
      <c r="A56" s="1">
        <f t="shared" si="0"/>
        <v>2017</v>
      </c>
      <c r="B56" s="1">
        <f t="shared" si="1"/>
        <v>7</v>
      </c>
      <c r="C56" s="8">
        <f>'6. Econ Transform'!I56*'7.Wthr Transform'!H56</f>
        <v>0</v>
      </c>
      <c r="D56" s="1">
        <f t="array" ref="D56">C56*_xlfn.XLOOKUP(A56,'4.Annual SAE Indices'!$A$2:$A$23,'4.Annual SAE Indices'!$B$2:$B$23)</f>
        <v>0</v>
      </c>
      <c r="E56" s="1">
        <f>'6. Econ Transform'!I56*'7.Wthr Transform'!J56</f>
        <v>0.30509463031962114</v>
      </c>
      <c r="F56" s="1">
        <f t="array" ref="F56">E56*_xlfn.XLOOKUP(A56,'4.Annual SAE Indices'!$A$2:$A$23,'4.Annual SAE Indices'!$C$2:$C$23)</f>
        <v>0.32150872143081677</v>
      </c>
      <c r="G56" s="1">
        <f>'6. Econ Transform'!I56*'7.Wthr Transform'!D56</f>
        <v>1.0984585832071025</v>
      </c>
      <c r="H56" s="1">
        <f t="array" ref="H56">G56*_xlfn.XLOOKUP(A56,'4.Annual SAE Indices'!$A$2:$A$23,'4.Annual SAE Indices'!$K$2:$K$23)</f>
        <v>13.249936968219034</v>
      </c>
      <c r="I56" s="8"/>
    </row>
    <row r="57" spans="1:9" ht="15.75" customHeight="1" x14ac:dyDescent="0.25">
      <c r="A57" s="1">
        <f t="shared" si="0"/>
        <v>2017</v>
      </c>
      <c r="B57" s="1">
        <f t="shared" si="1"/>
        <v>8</v>
      </c>
      <c r="C57" s="8">
        <f>'6. Econ Transform'!I57*'7.Wthr Transform'!H57</f>
        <v>0</v>
      </c>
      <c r="D57" s="1">
        <f t="array" ref="D57">C57*_xlfn.XLOOKUP(A57,'4.Annual SAE Indices'!$A$2:$A$23,'4.Annual SAE Indices'!$B$2:$B$23)</f>
        <v>0</v>
      </c>
      <c r="E57" s="1">
        <f>'6. Econ Transform'!I57*'7.Wthr Transform'!J57</f>
        <v>0.21680659543960562</v>
      </c>
      <c r="F57" s="1">
        <f t="array" ref="F57">E57*_xlfn.XLOOKUP(A57,'4.Annual SAE Indices'!$A$2:$A$23,'4.Annual SAE Indices'!$C$2:$C$23)</f>
        <v>0.22847079027425643</v>
      </c>
      <c r="G57" s="1">
        <f>'6. Econ Transform'!I57*'7.Wthr Transform'!D57</f>
        <v>1.1002926151640513</v>
      </c>
      <c r="H57" s="1">
        <f t="array" ref="H57">G57*_xlfn.XLOOKUP(A57,'4.Annual SAE Indices'!$A$2:$A$23,'4.Annual SAE Indices'!$K$2:$K$23)</f>
        <v>13.272059611893336</v>
      </c>
      <c r="I57" s="8"/>
    </row>
    <row r="58" spans="1:9" ht="15.75" customHeight="1" x14ac:dyDescent="0.25">
      <c r="A58" s="1">
        <f t="shared" si="0"/>
        <v>2017</v>
      </c>
      <c r="B58" s="1">
        <f t="shared" si="1"/>
        <v>9</v>
      </c>
      <c r="C58" s="8">
        <f>'6. Econ Transform'!I58*'7.Wthr Transform'!H58</f>
        <v>3.8259028765210666E-3</v>
      </c>
      <c r="D58" s="1">
        <f t="array" ref="D58">C58*_xlfn.XLOOKUP(A58,'4.Annual SAE Indices'!$A$2:$A$23,'4.Annual SAE Indices'!$B$2:$B$23)</f>
        <v>1.4546082736533095E-3</v>
      </c>
      <c r="E58" s="1">
        <f>'6. Econ Transform'!I58*'7.Wthr Transform'!J58</f>
        <v>0.24377370245180657</v>
      </c>
      <c r="F58" s="1">
        <f t="array" ref="F58">E58*_xlfn.XLOOKUP(A58,'4.Annual SAE Indices'!$A$2:$A$23,'4.Annual SAE Indices'!$C$2:$C$23)</f>
        <v>0.25688872764371379</v>
      </c>
      <c r="G58" s="1">
        <f>'6. Econ Transform'!I58*'7.Wthr Transform'!D58</f>
        <v>1.066608682190437</v>
      </c>
      <c r="H58" s="1">
        <f t="array" ref="H58">G58*_xlfn.XLOOKUP(A58,'4.Annual SAE Indices'!$A$2:$A$23,'4.Annual SAE Indices'!$K$2:$K$23)</f>
        <v>12.865753907185709</v>
      </c>
      <c r="I58" s="8"/>
    </row>
    <row r="59" spans="1:9" ht="15.75" customHeight="1" x14ac:dyDescent="0.25">
      <c r="A59" s="1">
        <f t="shared" si="0"/>
        <v>2017</v>
      </c>
      <c r="B59" s="1">
        <f t="shared" si="1"/>
        <v>10</v>
      </c>
      <c r="C59" s="8">
        <f>'6. Econ Transform'!I59*'7.Wthr Transform'!H59</f>
        <v>2.2467744142868236E-2</v>
      </c>
      <c r="D59" s="1">
        <f t="array" ref="D59">C59*_xlfn.XLOOKUP(A59,'4.Annual SAE Indices'!$A$2:$A$23,'4.Annual SAE Indices'!$B$2:$B$23)</f>
        <v>8.5422363231185024E-3</v>
      </c>
      <c r="E59" s="1">
        <f>'6. Econ Transform'!I59*'7.Wthr Transform'!J59</f>
        <v>7.8307991215620792E-3</v>
      </c>
      <c r="F59" s="1">
        <f t="array" ref="F59">E59*_xlfn.XLOOKUP(A59,'4.Annual SAE Indices'!$A$2:$A$23,'4.Annual SAE Indices'!$C$2:$C$23)</f>
        <v>8.2520961143021203E-3</v>
      </c>
      <c r="G59" s="1">
        <f>'6. Econ Transform'!I59*'7.Wthr Transform'!D59</f>
        <v>1.1040319943540089</v>
      </c>
      <c r="H59" s="1">
        <f t="array" ref="H59">G59*_xlfn.XLOOKUP(A59,'4.Annual SAE Indices'!$A$2:$A$23,'4.Annual SAE Indices'!$K$2:$K$23)</f>
        <v>13.317165125496363</v>
      </c>
      <c r="I59" s="8"/>
    </row>
    <row r="60" spans="1:9" ht="15.75" customHeight="1" x14ac:dyDescent="0.25">
      <c r="A60" s="1">
        <f t="shared" si="0"/>
        <v>2017</v>
      </c>
      <c r="B60" s="1">
        <f t="shared" si="1"/>
        <v>11</v>
      </c>
      <c r="C60" s="8">
        <f>'6. Econ Transform'!I60*'7.Wthr Transform'!H60</f>
        <v>0.12823844018210284</v>
      </c>
      <c r="D60" s="1">
        <f t="array" ref="D60">C60*_xlfn.XLOOKUP(A60,'4.Annual SAE Indices'!$A$2:$A$23,'4.Annual SAE Indices'!$B$2:$B$23)</f>
        <v>4.8756254957235498E-2</v>
      </c>
      <c r="E60" s="1">
        <f>'6. Econ Transform'!I60*'7.Wthr Transform'!J60</f>
        <v>0</v>
      </c>
      <c r="F60" s="1">
        <f t="array" ref="F60">E60*_xlfn.XLOOKUP(A60,'4.Annual SAE Indices'!$A$2:$A$23,'4.Annual SAE Indices'!$C$2:$C$23)</f>
        <v>0</v>
      </c>
      <c r="G60" s="1">
        <f>'6. Econ Transform'!I60*'7.Wthr Transform'!D60</f>
        <v>1.0702274361519555</v>
      </c>
      <c r="H60" s="1">
        <f t="array" ref="H60">G60*_xlfn.XLOOKUP(A60,'4.Annual SAE Indices'!$A$2:$A$23,'4.Annual SAE Indices'!$K$2:$K$23)</f>
        <v>12.909404403095733</v>
      </c>
      <c r="I60" s="8"/>
    </row>
    <row r="61" spans="1:9" ht="15.75" customHeight="1" x14ac:dyDescent="0.25">
      <c r="A61" s="1">
        <f t="shared" si="0"/>
        <v>2017</v>
      </c>
      <c r="B61" s="1">
        <f t="shared" si="1"/>
        <v>12</v>
      </c>
      <c r="C61" s="8">
        <f>'6. Econ Transform'!I61*'7.Wthr Transform'!H61</f>
        <v>0.23962772347315445</v>
      </c>
      <c r="D61" s="1">
        <f t="array" ref="D61">C61*_xlfn.XLOOKUP(A61,'4.Annual SAE Indices'!$A$2:$A$23,'4.Annual SAE Indices'!$B$2:$B$23)</f>
        <v>9.1106460464493319E-2</v>
      </c>
      <c r="E61" s="1">
        <f>'6. Econ Transform'!I61*'7.Wthr Transform'!J61</f>
        <v>0</v>
      </c>
      <c r="F61" s="1">
        <f t="array" ref="F61">E61*_xlfn.XLOOKUP(A61,'4.Annual SAE Indices'!$A$2:$A$23,'4.Annual SAE Indices'!$C$2:$C$23)</f>
        <v>0</v>
      </c>
      <c r="G61" s="1">
        <f>'6. Econ Transform'!I61*'7.Wthr Transform'!D61</f>
        <v>1.1113965516067081</v>
      </c>
      <c r="H61" s="1">
        <f t="array" ref="H61">G61*_xlfn.XLOOKUP(A61,'4.Annual SAE Indices'!$A$2:$A$23,'4.Annual SAE Indices'!$K$2:$K$23)</f>
        <v>13.405998624445596</v>
      </c>
      <c r="I61" s="8"/>
    </row>
    <row r="62" spans="1:9" ht="15.75" customHeight="1" x14ac:dyDescent="0.25">
      <c r="A62" s="1">
        <f t="shared" si="0"/>
        <v>2018</v>
      </c>
      <c r="B62" s="1">
        <f t="shared" si="1"/>
        <v>1</v>
      </c>
      <c r="C62" s="8">
        <f>'6. Econ Transform'!I62*'7.Wthr Transform'!H62</f>
        <v>0.24211343459839677</v>
      </c>
      <c r="D62" s="1">
        <f t="array" ref="D62">C62*_xlfn.XLOOKUP(A62,'4.Annual SAE Indices'!$A$2:$A$23,'4.Annual SAE Indices'!$B$2:$B$23)</f>
        <v>9.0840960661318457E-2</v>
      </c>
      <c r="E62" s="1">
        <f>'6. Econ Transform'!I62*'7.Wthr Transform'!J62</f>
        <v>0</v>
      </c>
      <c r="F62" s="1">
        <f t="array" ref="F62">E62*_xlfn.XLOOKUP(A62,'4.Annual SAE Indices'!$A$2:$A$23,'4.Annual SAE Indices'!$C$2:$C$23)</f>
        <v>0</v>
      </c>
      <c r="G62" s="1">
        <f>'6. Econ Transform'!I62*'7.Wthr Transform'!D62</f>
        <v>1.1168836231652726</v>
      </c>
      <c r="H62" s="1">
        <f t="array" ref="H62">G62*_xlfn.XLOOKUP(A62,'4.Annual SAE Indices'!$A$2:$A$23,'4.Annual SAE Indices'!$K$2:$K$23)</f>
        <v>13.266902117768691</v>
      </c>
      <c r="I62" s="8"/>
    </row>
    <row r="63" spans="1:9" ht="15.75" customHeight="1" x14ac:dyDescent="0.25">
      <c r="A63" s="1">
        <f t="shared" si="0"/>
        <v>2018</v>
      </c>
      <c r="B63" s="1">
        <f t="shared" si="1"/>
        <v>2</v>
      </c>
      <c r="C63" s="8">
        <f>'6. Econ Transform'!I63*'7.Wthr Transform'!H63</f>
        <v>0.16990882489109124</v>
      </c>
      <c r="D63" s="1">
        <f t="array" ref="D63">C63*_xlfn.XLOOKUP(A63,'4.Annual SAE Indices'!$A$2:$A$23,'4.Annual SAE Indices'!$B$2:$B$23)</f>
        <v>6.3749791099137434E-2</v>
      </c>
      <c r="E63" s="1">
        <f>'6. Econ Transform'!I63*'7.Wthr Transform'!J63</f>
        <v>0</v>
      </c>
      <c r="F63" s="1">
        <f t="array" ref="F63">E63*_xlfn.XLOOKUP(A63,'4.Annual SAE Indices'!$A$2:$A$23,'4.Annual SAE Indices'!$C$2:$C$23)</f>
        <v>0</v>
      </c>
      <c r="G63" s="1">
        <f>'6. Econ Transform'!I63*'7.Wthr Transform'!D63</f>
        <v>1.0137472231756648</v>
      </c>
      <c r="H63" s="1">
        <f t="array" ref="H63">G63*_xlfn.XLOOKUP(A63,'4.Annual SAE Indices'!$A$2:$A$23,'4.Annual SAE Indices'!$K$2:$K$23)</f>
        <v>12.041796390492134</v>
      </c>
      <c r="I63" s="8"/>
    </row>
    <row r="64" spans="1:9" ht="15.75" customHeight="1" x14ac:dyDescent="0.25">
      <c r="A64" s="1">
        <f t="shared" si="0"/>
        <v>2018</v>
      </c>
      <c r="B64" s="1">
        <f t="shared" si="1"/>
        <v>3</v>
      </c>
      <c r="C64" s="8">
        <f>'6. Econ Transform'!I64*'7.Wthr Transform'!H64</f>
        <v>0.15742885795012707</v>
      </c>
      <c r="D64" s="1">
        <f t="array" ref="D64">C64*_xlfn.XLOOKUP(A64,'4.Annual SAE Indices'!$A$2:$A$23,'4.Annual SAE Indices'!$B$2:$B$23)</f>
        <v>5.9067307502887668E-2</v>
      </c>
      <c r="E64" s="1">
        <f>'6. Econ Transform'!I64*'7.Wthr Transform'!J64</f>
        <v>0</v>
      </c>
      <c r="F64" s="1">
        <f t="array" ref="F64">E64*_xlfn.XLOOKUP(A64,'4.Annual SAE Indices'!$A$2:$A$23,'4.Annual SAE Indices'!$C$2:$C$23)</f>
        <v>0</v>
      </c>
      <c r="G64" s="1">
        <f>'6. Econ Transform'!I64*'7.Wthr Transform'!D64</f>
        <v>1.1241813982684239</v>
      </c>
      <c r="H64" s="1">
        <f t="array" ref="H64">G64*_xlfn.XLOOKUP(A64,'4.Annual SAE Indices'!$A$2:$A$23,'4.Annual SAE Indices'!$K$2:$K$23)</f>
        <v>13.353588739331474</v>
      </c>
      <c r="I64" s="8"/>
    </row>
    <row r="65" spans="1:9" ht="15.75" customHeight="1" x14ac:dyDescent="0.25">
      <c r="A65" s="1">
        <f t="shared" si="0"/>
        <v>2018</v>
      </c>
      <c r="B65" s="1">
        <f t="shared" si="1"/>
        <v>4</v>
      </c>
      <c r="C65" s="8">
        <f>'6. Econ Transform'!I65*'7.Wthr Transform'!H65</f>
        <v>0.10469150649285984</v>
      </c>
      <c r="D65" s="1">
        <f t="array" ref="D65">C65*_xlfn.XLOOKUP(A65,'4.Annual SAE Indices'!$A$2:$A$23,'4.Annual SAE Indices'!$B$2:$B$23)</f>
        <v>3.9280253236121013E-2</v>
      </c>
      <c r="E65" s="1">
        <f>'6. Econ Transform'!I65*'7.Wthr Transform'!J65</f>
        <v>0</v>
      </c>
      <c r="F65" s="1">
        <f t="array" ref="F65">E65*_xlfn.XLOOKUP(A65,'4.Annual SAE Indices'!$A$2:$A$23,'4.Annual SAE Indices'!$C$2:$C$23)</f>
        <v>0</v>
      </c>
      <c r="G65" s="1">
        <f>'6. Econ Transform'!I65*'7.Wthr Transform'!D65</f>
        <v>1.0896772196726889</v>
      </c>
      <c r="H65" s="1">
        <f t="array" ref="H65">G65*_xlfn.XLOOKUP(A65,'4.Annual SAE Indices'!$A$2:$A$23,'4.Annual SAE Indices'!$K$2:$K$23)</f>
        <v>12.943730853882036</v>
      </c>
      <c r="I65" s="8"/>
    </row>
    <row r="66" spans="1:9" ht="15.75" customHeight="1" x14ac:dyDescent="0.25">
      <c r="A66" s="1">
        <f t="shared" si="0"/>
        <v>2018</v>
      </c>
      <c r="B66" s="1">
        <f t="shared" si="1"/>
        <v>5</v>
      </c>
      <c r="C66" s="8">
        <f>'6. Econ Transform'!I66*'7.Wthr Transform'!H66</f>
        <v>6.2472787593176723E-3</v>
      </c>
      <c r="D66" s="1">
        <f t="array" ref="D66">C66*_xlfn.XLOOKUP(A66,'4.Annual SAE Indices'!$A$2:$A$23,'4.Annual SAE Indices'!$B$2:$B$23)</f>
        <v>2.3439789904959904E-3</v>
      </c>
      <c r="E66" s="1">
        <f>'6. Econ Transform'!I66*'7.Wthr Transform'!J66</f>
        <v>7.2532164344764741E-2</v>
      </c>
      <c r="F66" s="1">
        <f t="array" ref="F66">E66*_xlfn.XLOOKUP(A66,'4.Annual SAE Indices'!$A$2:$A$23,'4.Annual SAE Indices'!$C$2:$C$23)</f>
        <v>7.6651991279547374E-2</v>
      </c>
      <c r="G66" s="1">
        <f>'6. Econ Transform'!I66*'7.Wthr Transform'!D66</f>
        <v>1.1278181832957401</v>
      </c>
      <c r="H66" s="1">
        <f t="array" ref="H66">G66*_xlfn.XLOOKUP(A66,'4.Annual SAE Indices'!$A$2:$A$23,'4.Annual SAE Indices'!$K$2:$K$23)</f>
        <v>13.396788290278449</v>
      </c>
      <c r="I66" s="8"/>
    </row>
    <row r="67" spans="1:9" ht="15.75" customHeight="1" x14ac:dyDescent="0.25">
      <c r="A67" s="1">
        <f t="shared" si="0"/>
        <v>2018</v>
      </c>
      <c r="B67" s="1">
        <f t="shared" si="1"/>
        <v>6</v>
      </c>
      <c r="C67" s="8">
        <f>'6. Econ Transform'!I67*'7.Wthr Transform'!H67</f>
        <v>3.2337150226262459E-4</v>
      </c>
      <c r="D67" s="1">
        <f t="array" ref="D67">C67*_xlfn.XLOOKUP(A67,'4.Annual SAE Indices'!$A$2:$A$23,'4.Annual SAE Indices'!$B$2:$B$23)</f>
        <v>1.2132898764893674E-4</v>
      </c>
      <c r="E67" s="1">
        <f>'6. Econ Transform'!I67*'7.Wthr Transform'!J67</f>
        <v>0.19283113836073179</v>
      </c>
      <c r="F67" s="1">
        <f t="array" ref="F67">E67*_xlfn.XLOOKUP(A67,'4.Annual SAE Indices'!$A$2:$A$23,'4.Annual SAE Indices'!$C$2:$C$23)</f>
        <v>0.20378394701962135</v>
      </c>
      <c r="G67" s="1">
        <f>'6. Econ Transform'!I67*'7.Wthr Transform'!D67</f>
        <v>1.0934503524274621</v>
      </c>
      <c r="H67" s="1">
        <f t="array" ref="H67">G67*_xlfn.XLOOKUP(A67,'4.Annual SAE Indices'!$A$2:$A$23,'4.Annual SAE Indices'!$K$2:$K$23)</f>
        <v>12.988550011309609</v>
      </c>
      <c r="I67" s="8"/>
    </row>
    <row r="68" spans="1:9" ht="15.75" customHeight="1" x14ac:dyDescent="0.25">
      <c r="A68" s="1">
        <f t="shared" si="0"/>
        <v>2018</v>
      </c>
      <c r="B68" s="1">
        <f t="shared" si="1"/>
        <v>7</v>
      </c>
      <c r="C68" s="8">
        <f>'6. Econ Transform'!I68*'7.Wthr Transform'!H68</f>
        <v>0</v>
      </c>
      <c r="D68" s="1">
        <f t="array" ref="D68">C68*_xlfn.XLOOKUP(A68,'4.Annual SAE Indices'!$A$2:$A$23,'4.Annual SAE Indices'!$B$2:$B$23)</f>
        <v>0</v>
      </c>
      <c r="E68" s="1">
        <f>'6. Econ Transform'!I68*'7.Wthr Transform'!J68</f>
        <v>0.79692980834818428</v>
      </c>
      <c r="F68" s="1">
        <f t="array" ref="F68">E68*_xlfn.XLOOKUP(A68,'4.Annual SAE Indices'!$A$2:$A$23,'4.Annual SAE Indices'!$C$2:$C$23)</f>
        <v>0.84219542146236115</v>
      </c>
      <c r="G68" s="1">
        <f>'6. Econ Transform'!I68*'7.Wthr Transform'!D68</f>
        <v>1.1319792113805893</v>
      </c>
      <c r="H68" s="1">
        <f t="array" ref="H68">G68*_xlfn.XLOOKUP(A68,'4.Annual SAE Indices'!$A$2:$A$23,'4.Annual SAE Indices'!$K$2:$K$23)</f>
        <v>13.446215062384331</v>
      </c>
      <c r="I68" s="8"/>
    </row>
    <row r="69" spans="1:9" ht="15.75" customHeight="1" x14ac:dyDescent="0.25">
      <c r="A69" s="1">
        <f t="shared" si="0"/>
        <v>2018</v>
      </c>
      <c r="B69" s="1">
        <f t="shared" si="1"/>
        <v>8</v>
      </c>
      <c r="C69" s="8">
        <f>'6. Econ Transform'!I69*'7.Wthr Transform'!H69</f>
        <v>0</v>
      </c>
      <c r="D69" s="1">
        <f t="array" ref="D69">C69*_xlfn.XLOOKUP(A69,'4.Annual SAE Indices'!$A$2:$A$23,'4.Annual SAE Indices'!$B$2:$B$23)</f>
        <v>0</v>
      </c>
      <c r="E69" s="1">
        <f>'6. Econ Transform'!I69*'7.Wthr Transform'!J69</f>
        <v>0.55619817317303721</v>
      </c>
      <c r="F69" s="1">
        <f t="array" ref="F69">E69*_xlfn.XLOOKUP(A69,'4.Annual SAE Indices'!$A$2:$A$23,'4.Annual SAE Indices'!$C$2:$C$23)</f>
        <v>0.58779022940926573</v>
      </c>
      <c r="G69" s="1">
        <f>'6. Econ Transform'!I69*'7.Wthr Transform'!D69</f>
        <v>1.1340597255402241</v>
      </c>
      <c r="H69" s="1">
        <f t="array" ref="H69">G69*_xlfn.XLOOKUP(A69,'4.Annual SAE Indices'!$A$2:$A$23,'4.Annual SAE Indices'!$K$2:$K$23)</f>
        <v>13.470928449829552</v>
      </c>
      <c r="I69" s="8"/>
    </row>
    <row r="70" spans="1:9" ht="15.75" customHeight="1" x14ac:dyDescent="0.25">
      <c r="A70" s="1">
        <f t="shared" si="0"/>
        <v>2018</v>
      </c>
      <c r="B70" s="1">
        <f t="shared" si="1"/>
        <v>9</v>
      </c>
      <c r="C70" s="8">
        <f>'6. Econ Transform'!I70*'7.Wthr Transform'!H70</f>
        <v>8.3410385794338415E-3</v>
      </c>
      <c r="D70" s="1">
        <f t="array" ref="D70">C70*_xlfn.XLOOKUP(A70,'4.Annual SAE Indices'!$A$2:$A$23,'4.Annual SAE Indices'!$B$2:$B$23)</f>
        <v>3.1295576750035772E-3</v>
      </c>
      <c r="E70" s="1">
        <f>'6. Econ Transform'!I70*'7.Wthr Transform'!J70</f>
        <v>0.25243992943514942</v>
      </c>
      <c r="F70" s="1">
        <f t="array" ref="F70">E70*_xlfn.XLOOKUP(A70,'4.Annual SAE Indices'!$A$2:$A$23,'4.Annual SAE Indices'!$C$2:$C$23)</f>
        <v>0.26677851742706588</v>
      </c>
      <c r="G70" s="1">
        <f>'6. Econ Transform'!I70*'7.Wthr Transform'!D70</f>
        <v>1.099795706180005</v>
      </c>
      <c r="H70" s="1">
        <f t="array" ref="H70">G70*_xlfn.XLOOKUP(A70,'4.Annual SAE Indices'!$A$2:$A$23,'4.Annual SAE Indices'!$K$2:$K$23)</f>
        <v>13.06392329585919</v>
      </c>
      <c r="I70" s="8"/>
    </row>
    <row r="71" spans="1:9" ht="15.75" customHeight="1" x14ac:dyDescent="0.25">
      <c r="A71" s="1">
        <f t="shared" si="0"/>
        <v>2018</v>
      </c>
      <c r="B71" s="1">
        <f t="shared" si="1"/>
        <v>10</v>
      </c>
      <c r="C71" s="8">
        <f>'6. Econ Transform'!I71*'7.Wthr Transform'!H71</f>
        <v>7.5623623380078428E-2</v>
      </c>
      <c r="D71" s="1">
        <f t="array" ref="D71">C71*_xlfn.XLOOKUP(A71,'4.Annual SAE Indices'!$A$2:$A$23,'4.Annual SAE Indices'!$B$2:$B$23)</f>
        <v>2.8373983492205424E-2</v>
      </c>
      <c r="E71" s="1">
        <f>'6. Econ Transform'!I71*'7.Wthr Transform'!J71</f>
        <v>5.6642892419189626E-3</v>
      </c>
      <c r="F71" s="1">
        <f t="array" ref="F71">E71*_xlfn.XLOOKUP(A71,'4.Annual SAE Indices'!$A$2:$A$23,'4.Annual SAE Indices'!$C$2:$C$23)</f>
        <v>5.9860208708599595E-3</v>
      </c>
      <c r="G71" s="1">
        <f>'6. Econ Transform'!I71*'7.Wthr Transform'!D71</f>
        <v>1.1388512573285643</v>
      </c>
      <c r="H71" s="1">
        <f t="array" ref="H71">G71*_xlfn.XLOOKUP(A71,'4.Annual SAE Indices'!$A$2:$A$23,'4.Annual SAE Indices'!$K$2:$K$23)</f>
        <v>13.527844660177351</v>
      </c>
      <c r="I71" s="8"/>
    </row>
    <row r="72" spans="1:9" ht="15.75" customHeight="1" x14ac:dyDescent="0.25">
      <c r="A72" s="1">
        <f t="shared" si="0"/>
        <v>2018</v>
      </c>
      <c r="B72" s="1">
        <f t="shared" si="1"/>
        <v>11</v>
      </c>
      <c r="C72" s="8">
        <f>'6. Econ Transform'!I72*'7.Wthr Transform'!H72</f>
        <v>0.15241530490163971</v>
      </c>
      <c r="D72" s="1">
        <f t="array" ref="D72">C72*_xlfn.XLOOKUP(A72,'4.Annual SAE Indices'!$A$2:$A$23,'4.Annual SAE Indices'!$B$2:$B$23)</f>
        <v>5.7186222399095217E-2</v>
      </c>
      <c r="E72" s="1">
        <f>'6. Econ Transform'!I72*'7.Wthr Transform'!J72</f>
        <v>0</v>
      </c>
      <c r="F72" s="1">
        <f t="array" ref="F72">E72*_xlfn.XLOOKUP(A72,'4.Annual SAE Indices'!$A$2:$A$23,'4.Annual SAE Indices'!$C$2:$C$23)</f>
        <v>0</v>
      </c>
      <c r="G72" s="1">
        <f>'6. Econ Transform'!I72*'7.Wthr Transform'!D72</f>
        <v>1.1044323954217787</v>
      </c>
      <c r="H72" s="1">
        <f t="array" ref="H72">G72*_xlfn.XLOOKUP(A72,'4.Annual SAE Indices'!$A$2:$A$23,'4.Annual SAE Indices'!$K$2:$K$23)</f>
        <v>13.119000209017599</v>
      </c>
      <c r="I72" s="8"/>
    </row>
    <row r="73" spans="1:9" ht="15.75" customHeight="1" x14ac:dyDescent="0.25">
      <c r="A73" s="1">
        <f t="shared" si="0"/>
        <v>2018</v>
      </c>
      <c r="B73" s="1">
        <f t="shared" si="1"/>
        <v>12</v>
      </c>
      <c r="C73" s="8">
        <f>'6. Econ Transform'!I73*'7.Wthr Transform'!H73</f>
        <v>0.2080446391660484</v>
      </c>
      <c r="D73" s="1">
        <f t="array" ref="D73">C73*_xlfn.XLOOKUP(A73,'4.Annual SAE Indices'!$A$2:$A$23,'4.Annual SAE Indices'!$B$2:$B$23)</f>
        <v>7.8058348615101358E-2</v>
      </c>
      <c r="E73" s="1">
        <f>'6. Econ Transform'!I73*'7.Wthr Transform'!J73</f>
        <v>0</v>
      </c>
      <c r="F73" s="1">
        <f t="array" ref="F73">E73*_xlfn.XLOOKUP(A73,'4.Annual SAE Indices'!$A$2:$A$23,'4.Annual SAE Indices'!$C$2:$C$23)</f>
        <v>0</v>
      </c>
      <c r="G73" s="1">
        <f>'6. Econ Transform'!I73*'7.Wthr Transform'!D73</f>
        <v>1.1421072556245204</v>
      </c>
      <c r="H73" s="1">
        <f t="array" ref="H73">G73*_xlfn.XLOOKUP(A73,'4.Annual SAE Indices'!$A$2:$A$23,'4.Annual SAE Indices'!$K$2:$K$23)</f>
        <v>13.566521035935867</v>
      </c>
      <c r="I73" s="8"/>
    </row>
    <row r="74" spans="1:9" ht="15.75" customHeight="1" x14ac:dyDescent="0.25">
      <c r="A74" s="1">
        <f t="shared" si="0"/>
        <v>2019</v>
      </c>
      <c r="B74" s="1">
        <f t="shared" si="1"/>
        <v>1</v>
      </c>
      <c r="C74" s="8">
        <f>'6. Econ Transform'!I74*'7.Wthr Transform'!H74</f>
        <v>0.26827725295462224</v>
      </c>
      <c r="D74" s="1">
        <f t="array" ref="D74">C74*_xlfn.XLOOKUP(A74,'4.Annual SAE Indices'!$A$2:$A$23,'4.Annual SAE Indices'!$B$2:$B$23)</f>
        <v>9.9343066769096613E-2</v>
      </c>
      <c r="E74" s="1">
        <f>'6. Econ Transform'!I74*'7.Wthr Transform'!J74</f>
        <v>0</v>
      </c>
      <c r="F74" s="1">
        <f t="array" ref="F74">E74*_xlfn.XLOOKUP(A74,'4.Annual SAE Indices'!$A$2:$A$23,'4.Annual SAE Indices'!$C$2:$C$23)</f>
        <v>0</v>
      </c>
      <c r="G74" s="1">
        <f>'6. Econ Transform'!I74*'7.Wthr Transform'!D74</f>
        <v>1.1429671130328665</v>
      </c>
      <c r="H74" s="1">
        <f t="array" ref="H74">G74*_xlfn.XLOOKUP(A74,'4.Annual SAE Indices'!$A$2:$A$23,'4.Annual SAE Indices'!$K$2:$K$23)</f>
        <v>13.401632290444271</v>
      </c>
      <c r="I74" s="8"/>
    </row>
    <row r="75" spans="1:9" ht="15.75" customHeight="1" x14ac:dyDescent="0.25">
      <c r="A75" s="1">
        <f t="shared" si="0"/>
        <v>2019</v>
      </c>
      <c r="B75" s="1">
        <f t="shared" si="1"/>
        <v>2</v>
      </c>
      <c r="C75" s="8">
        <f>'6. Econ Transform'!I75*'7.Wthr Transform'!H75</f>
        <v>0.21577085712926122</v>
      </c>
      <c r="D75" s="1">
        <f t="array" ref="D75">C75*_xlfn.XLOOKUP(A75,'4.Annual SAE Indices'!$A$2:$A$23,'4.Annual SAE Indices'!$B$2:$B$23)</f>
        <v>7.9899948394965434E-2</v>
      </c>
      <c r="E75" s="1">
        <f>'6. Econ Transform'!I75*'7.Wthr Transform'!J75</f>
        <v>0</v>
      </c>
      <c r="F75" s="1">
        <f t="array" ref="F75">E75*_xlfn.XLOOKUP(A75,'4.Annual SAE Indices'!$A$2:$A$23,'4.Annual SAE Indices'!$C$2:$C$23)</f>
        <v>0</v>
      </c>
      <c r="G75" s="1">
        <f>'6. Econ Transform'!I75*'7.Wthr Transform'!D75</f>
        <v>1.0331335067913539</v>
      </c>
      <c r="H75" s="1">
        <f t="array" ref="H75">G75*_xlfn.XLOOKUP(A75,'4.Annual SAE Indices'!$A$2:$A$23,'4.Annual SAE Indices'!$K$2:$K$23)</f>
        <v>12.113800307180663</v>
      </c>
      <c r="I75" s="8"/>
    </row>
    <row r="76" spans="1:9" ht="15.75" customHeight="1" x14ac:dyDescent="0.25">
      <c r="A76" s="1">
        <f t="shared" si="0"/>
        <v>2019</v>
      </c>
      <c r="B76" s="1">
        <f t="shared" si="1"/>
        <v>3</v>
      </c>
      <c r="C76" s="8">
        <f>'6. Econ Transform'!I76*'7.Wthr Transform'!H76</f>
        <v>0.18148737223096159</v>
      </c>
      <c r="D76" s="1">
        <f t="array" ref="D76">C76*_xlfn.XLOOKUP(A76,'4.Annual SAE Indices'!$A$2:$A$23,'4.Annual SAE Indices'!$B$2:$B$23)</f>
        <v>6.7204773937125081E-2</v>
      </c>
      <c r="E76" s="1">
        <f>'6. Econ Transform'!I76*'7.Wthr Transform'!J76</f>
        <v>0</v>
      </c>
      <c r="F76" s="1">
        <f t="array" ref="F76">E76*_xlfn.XLOOKUP(A76,'4.Annual SAE Indices'!$A$2:$A$23,'4.Annual SAE Indices'!$C$2:$C$23)</f>
        <v>0</v>
      </c>
      <c r="G76" s="1">
        <f>'6. Econ Transform'!I76*'7.Wthr Transform'!D76</f>
        <v>1.1459667724233409</v>
      </c>
      <c r="H76" s="1">
        <f t="array" ref="H76">G76*_xlfn.XLOOKUP(A76,'4.Annual SAE Indices'!$A$2:$A$23,'4.Annual SAE Indices'!$K$2:$K$23)</f>
        <v>13.4368041966954</v>
      </c>
      <c r="I76" s="8"/>
    </row>
    <row r="77" spans="1:9" ht="15.75" customHeight="1" x14ac:dyDescent="0.25">
      <c r="A77" s="1">
        <f t="shared" si="0"/>
        <v>2019</v>
      </c>
      <c r="B77" s="1">
        <f t="shared" si="1"/>
        <v>4</v>
      </c>
      <c r="C77" s="8">
        <f>'6. Econ Transform'!I77*'7.Wthr Transform'!H77</f>
        <v>8.695074472731168E-2</v>
      </c>
      <c r="D77" s="1">
        <f t="array" ref="D77">C77*_xlfn.XLOOKUP(A77,'4.Annual SAE Indices'!$A$2:$A$23,'4.Annual SAE Indices'!$B$2:$B$23)</f>
        <v>3.2197860772523519E-2</v>
      </c>
      <c r="E77" s="1">
        <f>'6. Econ Transform'!I77*'7.Wthr Transform'!J77</f>
        <v>0</v>
      </c>
      <c r="F77" s="1">
        <f t="array" ref="F77">E77*_xlfn.XLOOKUP(A77,'4.Annual SAE Indices'!$A$2:$A$23,'4.Annual SAE Indices'!$C$2:$C$23)</f>
        <v>0</v>
      </c>
      <c r="G77" s="1">
        <f>'6. Econ Transform'!I77*'7.Wthr Transform'!D77</f>
        <v>1.1110713922936892</v>
      </c>
      <c r="H77" s="1">
        <f t="array" ref="H77">G77*_xlfn.XLOOKUP(A77,'4.Annual SAE Indices'!$A$2:$A$23,'4.Annual SAE Indices'!$K$2:$K$23)</f>
        <v>13.027645396061196</v>
      </c>
      <c r="I77" s="8"/>
    </row>
    <row r="78" spans="1:9" ht="15.75" customHeight="1" x14ac:dyDescent="0.25">
      <c r="A78" s="1">
        <f t="shared" si="0"/>
        <v>2019</v>
      </c>
      <c r="B78" s="1">
        <f t="shared" si="1"/>
        <v>5</v>
      </c>
      <c r="C78" s="8">
        <f>'6. Econ Transform'!I78*'7.Wthr Transform'!H78</f>
        <v>2.4788752258430198E-2</v>
      </c>
      <c r="D78" s="1">
        <f t="array" ref="D78">C78*_xlfn.XLOOKUP(A78,'4.Annual SAE Indices'!$A$2:$A$23,'4.Annual SAE Indices'!$B$2:$B$23)</f>
        <v>9.1792749612967031E-3</v>
      </c>
      <c r="E78" s="1">
        <f>'6. Econ Transform'!I78*'7.Wthr Transform'!J78</f>
        <v>2.9351063425734855E-3</v>
      </c>
      <c r="F78" s="1">
        <f t="array" ref="F78">E78*_xlfn.XLOOKUP(A78,'4.Annual SAE Indices'!$A$2:$A$23,'4.Annual SAE Indices'!$C$2:$C$23)</f>
        <v>3.1106257018593802E-3</v>
      </c>
      <c r="G78" s="1">
        <f>'6. Econ Transform'!I78*'7.Wthr Transform'!D78</f>
        <v>1.1502473810415828</v>
      </c>
      <c r="H78" s="1">
        <f t="array" ref="H78">G78*_xlfn.XLOOKUP(A78,'4.Annual SAE Indices'!$A$2:$A$23,'4.Annual SAE Indices'!$K$2:$K$23)</f>
        <v>13.486995616926871</v>
      </c>
      <c r="I78" s="8"/>
    </row>
    <row r="79" spans="1:9" ht="15.75" customHeight="1" x14ac:dyDescent="0.25">
      <c r="A79" s="1">
        <f t="shared" si="0"/>
        <v>2019</v>
      </c>
      <c r="B79" s="1">
        <f t="shared" si="1"/>
        <v>6</v>
      </c>
      <c r="C79" s="8">
        <f>'6. Econ Transform'!I79*'7.Wthr Transform'!H79</f>
        <v>2.2558421754504932E-3</v>
      </c>
      <c r="D79" s="1">
        <f t="array" ref="D79">C79*_xlfn.XLOOKUP(A79,'4.Annual SAE Indices'!$A$2:$A$23,'4.Annual SAE Indices'!$B$2:$B$23)</f>
        <v>8.3533835756931772E-4</v>
      </c>
      <c r="E79" s="1">
        <f>'6. Econ Transform'!I79*'7.Wthr Transform'!J79</f>
        <v>0.17923826187904579</v>
      </c>
      <c r="F79" s="1">
        <f t="array" ref="F79">E79*_xlfn.XLOOKUP(A79,'4.Annual SAE Indices'!$A$2:$A$23,'4.Annual SAE Indices'!$C$2:$C$23)</f>
        <v>0.18995670993941274</v>
      </c>
      <c r="G79" s="1">
        <f>'6. Econ Transform'!I79*'7.Wthr Transform'!D79</f>
        <v>1.1171596979770759</v>
      </c>
      <c r="H79" s="1">
        <f t="array" ref="H79">G79*_xlfn.XLOOKUP(A79,'4.Annual SAE Indices'!$A$2:$A$23,'4.Annual SAE Indices'!$K$2:$K$23)</f>
        <v>13.09903260669061</v>
      </c>
      <c r="I79" s="8"/>
    </row>
    <row r="80" spans="1:9" ht="15.75" customHeight="1" x14ac:dyDescent="0.25">
      <c r="A80" s="1">
        <f t="shared" si="0"/>
        <v>2019</v>
      </c>
      <c r="B80" s="1">
        <f t="shared" si="1"/>
        <v>7</v>
      </c>
      <c r="C80" s="8">
        <f>'6. Econ Transform'!I80*'7.Wthr Transform'!H80</f>
        <v>0</v>
      </c>
      <c r="D80" s="1">
        <f t="array" ref="D80">C80*_xlfn.XLOOKUP(A80,'4.Annual SAE Indices'!$A$2:$A$23,'4.Annual SAE Indices'!$B$2:$B$23)</f>
        <v>0</v>
      </c>
      <c r="E80" s="1">
        <f>'6. Econ Transform'!I80*'7.Wthr Transform'!J80</f>
        <v>0.73982286016444732</v>
      </c>
      <c r="F80" s="1">
        <f t="array" ref="F80">E80*_xlfn.XLOOKUP(A80,'4.Annual SAE Indices'!$A$2:$A$23,'4.Annual SAE Indices'!$C$2:$C$23)</f>
        <v>0.78406426720228128</v>
      </c>
      <c r="G80" s="1">
        <f>'6. Econ Transform'!I80*'7.Wthr Transform'!D80</f>
        <v>1.1585471660757518</v>
      </c>
      <c r="H80" s="1">
        <f t="array" ref="H80">G80*_xlfn.XLOOKUP(A80,'4.Annual SAE Indices'!$A$2:$A$23,'4.Annual SAE Indices'!$K$2:$K$23)</f>
        <v>13.584313086388013</v>
      </c>
      <c r="I80" s="8"/>
    </row>
    <row r="81" spans="1:9" ht="15.75" customHeight="1" x14ac:dyDescent="0.25">
      <c r="A81" s="1">
        <f t="shared" si="0"/>
        <v>2019</v>
      </c>
      <c r="B81" s="1">
        <f t="shared" si="1"/>
        <v>8</v>
      </c>
      <c r="C81" s="8">
        <f>'6. Econ Transform'!I81*'7.Wthr Transform'!H81</f>
        <v>0</v>
      </c>
      <c r="D81" s="1">
        <f t="array" ref="D81">C81*_xlfn.XLOOKUP(A81,'4.Annual SAE Indices'!$A$2:$A$23,'4.Annual SAE Indices'!$B$2:$B$23)</f>
        <v>0</v>
      </c>
      <c r="E81" s="1">
        <f>'6. Econ Transform'!I81*'7.Wthr Transform'!J81</f>
        <v>0.28889230869550064</v>
      </c>
      <c r="F81" s="1">
        <f t="array" ref="F81">E81*_xlfn.XLOOKUP(A81,'4.Annual SAE Indices'!$A$2:$A$23,'4.Annual SAE Indices'!$C$2:$C$23)</f>
        <v>0.30616806875549163</v>
      </c>
      <c r="G81" s="1">
        <f>'6. Econ Transform'!I81*'7.Wthr Transform'!D81</f>
        <v>1.1626938369267112</v>
      </c>
      <c r="H81" s="1">
        <f t="array" ref="H81">G81*_xlfn.XLOOKUP(A81,'4.Annual SAE Indices'!$A$2:$A$23,'4.Annual SAE Indices'!$K$2:$K$23)</f>
        <v>13.632934046116768</v>
      </c>
      <c r="I81" s="8"/>
    </row>
    <row r="82" spans="1:9" ht="15.75" customHeight="1" x14ac:dyDescent="0.25">
      <c r="A82" s="1">
        <f t="shared" si="0"/>
        <v>2019</v>
      </c>
      <c r="B82" s="1">
        <f t="shared" si="1"/>
        <v>9</v>
      </c>
      <c r="C82" s="8">
        <f>'6. Econ Transform'!I82*'7.Wthr Transform'!H82</f>
        <v>3.11996037251618E-3</v>
      </c>
      <c r="D82" s="1">
        <f t="array" ref="D82">C82*_xlfn.XLOOKUP(A82,'4.Annual SAE Indices'!$A$2:$A$23,'4.Annual SAE Indices'!$B$2:$B$23)</f>
        <v>1.1553213259427415E-3</v>
      </c>
      <c r="E82" s="1">
        <f>'6. Econ Transform'!I82*'7.Wthr Transform'!J82</f>
        <v>4.4755259501728366E-2</v>
      </c>
      <c r="F82" s="1">
        <f t="array" ref="F82">E82*_xlfn.XLOOKUP(A82,'4.Annual SAE Indices'!$A$2:$A$23,'4.Annual SAE Indices'!$C$2:$C$23)</f>
        <v>4.7431624019931728E-2</v>
      </c>
      <c r="G82" s="1">
        <f>'6. Econ Transform'!I82*'7.Wthr Transform'!D82</f>
        <v>1.1277428922284429</v>
      </c>
      <c r="H82" s="1">
        <f t="array" ref="H82">G82*_xlfn.XLOOKUP(A82,'4.Annual SAE Indices'!$A$2:$A$23,'4.Annual SAE Indices'!$K$2:$K$23)</f>
        <v>13.223123734246162</v>
      </c>
      <c r="I82" s="8"/>
    </row>
    <row r="83" spans="1:9" ht="15.75" customHeight="1" x14ac:dyDescent="0.25">
      <c r="A83" s="1">
        <f t="shared" si="0"/>
        <v>2019</v>
      </c>
      <c r="B83" s="1">
        <f t="shared" si="1"/>
        <v>10</v>
      </c>
      <c r="C83" s="8">
        <f>'6. Econ Transform'!I83*'7.Wthr Transform'!H83</f>
        <v>4.7020438671673007E-2</v>
      </c>
      <c r="D83" s="1">
        <f t="array" ref="D83">C83*_xlfn.XLOOKUP(A83,'4.Annual SAE Indices'!$A$2:$A$23,'4.Annual SAE Indices'!$B$2:$B$23)</f>
        <v>1.7411668440120515E-2</v>
      </c>
      <c r="E83" s="1">
        <f>'6. Econ Transform'!I83*'7.Wthr Transform'!J83</f>
        <v>0</v>
      </c>
      <c r="F83" s="1">
        <f t="array" ref="F83">E83*_xlfn.XLOOKUP(A83,'4.Annual SAE Indices'!$A$2:$A$23,'4.Annual SAE Indices'!$C$2:$C$23)</f>
        <v>0</v>
      </c>
      <c r="G83" s="1">
        <f>'6. Econ Transform'!I83*'7.Wthr Transform'!D83</f>
        <v>1.1679741853038095</v>
      </c>
      <c r="H83" s="1">
        <f t="array" ref="H83">G83*_xlfn.XLOOKUP(A83,'4.Annual SAE Indices'!$A$2:$A$23,'4.Annual SAE Indices'!$K$2:$K$23)</f>
        <v>13.694847714942759</v>
      </c>
      <c r="I83" s="8"/>
    </row>
    <row r="84" spans="1:9" ht="15.75" customHeight="1" x14ac:dyDescent="0.25">
      <c r="A84" s="1">
        <f t="shared" si="0"/>
        <v>2019</v>
      </c>
      <c r="B84" s="1">
        <f t="shared" si="1"/>
        <v>11</v>
      </c>
      <c r="C84" s="8">
        <f>'6. Econ Transform'!I84*'7.Wthr Transform'!H84</f>
        <v>0.16020624859209881</v>
      </c>
      <c r="D84" s="1">
        <f t="array" ref="D84">C84*_xlfn.XLOOKUP(A84,'4.Annual SAE Indices'!$A$2:$A$23,'4.Annual SAE Indices'!$B$2:$B$23)</f>
        <v>5.9324373853654196E-2</v>
      </c>
      <c r="E84" s="1">
        <f>'6. Econ Transform'!I84*'7.Wthr Transform'!J84</f>
        <v>0</v>
      </c>
      <c r="F84" s="1">
        <f t="array" ref="F84">E84*_xlfn.XLOOKUP(A84,'4.Annual SAE Indices'!$A$2:$A$23,'4.Annual SAE Indices'!$C$2:$C$23)</f>
        <v>0</v>
      </c>
      <c r="G84" s="1">
        <f>'6. Econ Transform'!I84*'7.Wthr Transform'!D84</f>
        <v>1.132851706619</v>
      </c>
      <c r="H84" s="1">
        <f t="array" ref="H84">G84*_xlfn.XLOOKUP(A84,'4.Annual SAE Indices'!$A$2:$A$23,'4.Annual SAE Indices'!$K$2:$K$23)</f>
        <v>13.283026115619762</v>
      </c>
      <c r="I84" s="8"/>
    </row>
    <row r="85" spans="1:9" ht="15.75" customHeight="1" x14ac:dyDescent="0.25">
      <c r="A85" s="1">
        <f t="shared" si="0"/>
        <v>2019</v>
      </c>
      <c r="B85" s="1">
        <f t="shared" si="1"/>
        <v>12</v>
      </c>
      <c r="C85" s="8">
        <f>'6. Econ Transform'!I85*'7.Wthr Transform'!H85</f>
        <v>0.1984663857264912</v>
      </c>
      <c r="D85" s="1">
        <f t="array" ref="D85">C85*_xlfn.XLOOKUP(A85,'4.Annual SAE Indices'!$A$2:$A$23,'4.Annual SAE Indices'!$B$2:$B$23)</f>
        <v>7.349210263451969E-2</v>
      </c>
      <c r="E85" s="1">
        <f>'6. Econ Transform'!I85*'7.Wthr Transform'!J85</f>
        <v>0</v>
      </c>
      <c r="F85" s="1">
        <f t="array" ref="F85">E85*_xlfn.XLOOKUP(A85,'4.Annual SAE Indices'!$A$2:$A$23,'4.Annual SAE Indices'!$C$2:$C$23)</f>
        <v>0</v>
      </c>
      <c r="G85" s="1">
        <f>'6. Econ Transform'!I85*'7.Wthr Transform'!D85</f>
        <v>1.1648563430739387</v>
      </c>
      <c r="H85" s="1">
        <f t="array" ref="H85">G85*_xlfn.XLOOKUP(A85,'4.Annual SAE Indices'!$A$2:$A$23,'4.Annual SAE Indices'!$K$2:$K$23)</f>
        <v>13.658290079444855</v>
      </c>
      <c r="I85" s="8"/>
    </row>
    <row r="86" spans="1:9" ht="15.75" customHeight="1" x14ac:dyDescent="0.25">
      <c r="A86" s="1">
        <f t="shared" si="0"/>
        <v>2020</v>
      </c>
      <c r="B86" s="1">
        <f t="shared" si="1"/>
        <v>1</v>
      </c>
      <c r="C86" s="8">
        <f>'6. Econ Transform'!I86*'7.Wthr Transform'!H86</f>
        <v>0.20843083818855368</v>
      </c>
      <c r="D86" s="1">
        <f t="array" ref="D86">C86*_xlfn.XLOOKUP(A86,'4.Annual SAE Indices'!$A$2:$A$23,'4.Annual SAE Indices'!$B$2:$B$23)</f>
        <v>7.6181471357916364E-2</v>
      </c>
      <c r="E86" s="1">
        <f>'6. Econ Transform'!I86*'7.Wthr Transform'!J86</f>
        <v>0</v>
      </c>
      <c r="F86" s="1">
        <f t="array" ref="F86">E86*_xlfn.XLOOKUP(A86,'4.Annual SAE Indices'!$A$2:$A$23,'4.Annual SAE Indices'!$C$2:$C$23)</f>
        <v>0</v>
      </c>
      <c r="G86" s="1">
        <f>'6. Econ Transform'!I86*'7.Wthr Transform'!D86</f>
        <v>1.1590699300048148</v>
      </c>
      <c r="H86" s="1">
        <f t="array" ref="H86">G86*_xlfn.XLOOKUP(A86,'4.Annual SAE Indices'!$A$2:$A$23,'4.Annual SAE Indices'!$K$2:$K$23)</f>
        <v>13.447761141901863</v>
      </c>
      <c r="I86" s="8"/>
    </row>
    <row r="87" spans="1:9" ht="15.75" customHeight="1" x14ac:dyDescent="0.25">
      <c r="A87" s="1">
        <f t="shared" si="0"/>
        <v>2020</v>
      </c>
      <c r="B87" s="1">
        <f t="shared" si="1"/>
        <v>2</v>
      </c>
      <c r="C87" s="8">
        <f>'6. Econ Transform'!I87*'7.Wthr Transform'!H87</f>
        <v>0.20155042809923693</v>
      </c>
      <c r="D87" s="1">
        <f t="array" ref="D87">C87*_xlfn.XLOOKUP(A87,'4.Annual SAE Indices'!$A$2:$A$23,'4.Annual SAE Indices'!$B$2:$B$23)</f>
        <v>7.3666681470271098E-2</v>
      </c>
      <c r="E87" s="1">
        <f>'6. Econ Transform'!I87*'7.Wthr Transform'!J87</f>
        <v>0</v>
      </c>
      <c r="F87" s="1">
        <f t="array" ref="F87">E87*_xlfn.XLOOKUP(A87,'4.Annual SAE Indices'!$A$2:$A$23,'4.Annual SAE Indices'!$C$2:$C$23)</f>
        <v>0</v>
      </c>
      <c r="G87" s="1">
        <f>'6. Econ Transform'!I87*'7.Wthr Transform'!D87</f>
        <v>1.0788503961157689</v>
      </c>
      <c r="H87" s="1">
        <f t="array" ref="H87">G87*_xlfn.XLOOKUP(A87,'4.Annual SAE Indices'!$A$2:$A$23,'4.Annual SAE Indices'!$K$2:$K$23)</f>
        <v>12.517038065814374</v>
      </c>
      <c r="I87" s="8"/>
    </row>
    <row r="88" spans="1:9" ht="15.75" customHeight="1" x14ac:dyDescent="0.25">
      <c r="A88" s="1">
        <f t="shared" si="0"/>
        <v>2020</v>
      </c>
      <c r="B88" s="1">
        <f t="shared" si="1"/>
        <v>3</v>
      </c>
      <c r="C88" s="8">
        <f>'6. Econ Transform'!I88*'7.Wthr Transform'!H88</f>
        <v>0.13876536070288636</v>
      </c>
      <c r="D88" s="1">
        <f t="array" ref="D88">C88*_xlfn.XLOOKUP(A88,'4.Annual SAE Indices'!$A$2:$A$23,'4.Annual SAE Indices'!$B$2:$B$23)</f>
        <v>5.0718739336904968E-2</v>
      </c>
      <c r="E88" s="1">
        <f>'6. Econ Transform'!I88*'7.Wthr Transform'!J88</f>
        <v>0</v>
      </c>
      <c r="F88" s="1">
        <f t="array" ref="F88">E88*_xlfn.XLOOKUP(A88,'4.Annual SAE Indices'!$A$2:$A$23,'4.Annual SAE Indices'!$C$2:$C$23)</f>
        <v>0</v>
      </c>
      <c r="G88" s="1">
        <f>'6. Econ Transform'!I88*'7.Wthr Transform'!D88</f>
        <v>1.1304995871417669</v>
      </c>
      <c r="H88" s="1">
        <f t="array" ref="H88">G88*_xlfn.XLOOKUP(A88,'4.Annual SAE Indices'!$A$2:$A$23,'4.Annual SAE Indices'!$K$2:$K$23)</f>
        <v>13.116282309936208</v>
      </c>
      <c r="I88" s="8"/>
    </row>
    <row r="89" spans="1:9" ht="15.75" customHeight="1" x14ac:dyDescent="0.25">
      <c r="A89" s="1">
        <f t="shared" si="0"/>
        <v>2020</v>
      </c>
      <c r="B89" s="1">
        <f t="shared" si="1"/>
        <v>4</v>
      </c>
      <c r="C89" s="8">
        <f>'6. Econ Transform'!I89*'7.Wthr Transform'!H89</f>
        <v>8.3926042907180629E-2</v>
      </c>
      <c r="D89" s="1">
        <f t="array" ref="D89">C89*_xlfn.XLOOKUP(A89,'4.Annual SAE Indices'!$A$2:$A$23,'4.Annual SAE Indices'!$B$2:$B$23)</f>
        <v>3.0674968682574518E-2</v>
      </c>
      <c r="E89" s="1">
        <f>'6. Econ Transform'!I89*'7.Wthr Transform'!J89</f>
        <v>0</v>
      </c>
      <c r="F89" s="1">
        <f t="array" ref="F89">E89*_xlfn.XLOOKUP(A89,'4.Annual SAE Indices'!$A$2:$A$23,'4.Annual SAE Indices'!$C$2:$C$23)</f>
        <v>0</v>
      </c>
      <c r="G89" s="1">
        <f>'6. Econ Transform'!I89*'7.Wthr Transform'!D89</f>
        <v>1.0716809468339334</v>
      </c>
      <c r="H89" s="1">
        <f t="array" ref="H89">G89*_xlfn.XLOOKUP(A89,'4.Annual SAE Indices'!$A$2:$A$23,'4.Annual SAE Indices'!$K$2:$K$23)</f>
        <v>12.433856681356662</v>
      </c>
      <c r="I89" s="8"/>
    </row>
    <row r="90" spans="1:9" ht="15.75" customHeight="1" x14ac:dyDescent="0.25">
      <c r="A90" s="1">
        <f t="shared" si="0"/>
        <v>2020</v>
      </c>
      <c r="B90" s="1">
        <f t="shared" si="1"/>
        <v>5</v>
      </c>
      <c r="C90" s="8">
        <f>'6. Econ Transform'!I90*'7.Wthr Transform'!H90</f>
        <v>2.9721177333097204E-2</v>
      </c>
      <c r="D90" s="1">
        <f t="array" ref="D90">C90*_xlfn.XLOOKUP(A90,'4.Annual SAE Indices'!$A$2:$A$23,'4.Annual SAE Indices'!$B$2:$B$23)</f>
        <v>1.0863090315247027E-2</v>
      </c>
      <c r="E90" s="1">
        <f>'6. Econ Transform'!I90*'7.Wthr Transform'!J90</f>
        <v>0.14485986390487496</v>
      </c>
      <c r="F90" s="1">
        <f t="array" ref="F90">E90*_xlfn.XLOOKUP(A90,'4.Annual SAE Indices'!$A$2:$A$23,'4.Annual SAE Indices'!$C$2:$C$23)</f>
        <v>0.15398603533088207</v>
      </c>
      <c r="G90" s="1">
        <f>'6. Econ Transform'!I90*'7.Wthr Transform'!D90</f>
        <v>1.083949419867666</v>
      </c>
      <c r="H90" s="1">
        <f t="array" ref="H90">G90*_xlfn.XLOOKUP(A90,'4.Annual SAE Indices'!$A$2:$A$23,'4.Annual SAE Indices'!$K$2:$K$23)</f>
        <v>12.576197959188635</v>
      </c>
      <c r="I90" s="8"/>
    </row>
    <row r="91" spans="1:9" ht="15.75" customHeight="1" x14ac:dyDescent="0.25">
      <c r="A91" s="1">
        <f t="shared" si="0"/>
        <v>2020</v>
      </c>
      <c r="B91" s="1">
        <f t="shared" si="1"/>
        <v>6</v>
      </c>
      <c r="C91" s="8">
        <f>'6. Econ Transform'!I91*'7.Wthr Transform'!H91</f>
        <v>2.1211579411024085E-3</v>
      </c>
      <c r="D91" s="1">
        <f t="array" ref="D91">C91*_xlfn.XLOOKUP(A91,'4.Annual SAE Indices'!$A$2:$A$23,'4.Annual SAE Indices'!$B$2:$B$23)</f>
        <v>7.7528322747293023E-4</v>
      </c>
      <c r="E91" s="1">
        <f>'6. Econ Transform'!I91*'7.Wthr Transform'!J91</f>
        <v>0.33819066707943424</v>
      </c>
      <c r="F91" s="1">
        <f t="array" ref="F91">E91*_xlfn.XLOOKUP(A91,'4.Annual SAE Indices'!$A$2:$A$23,'4.Annual SAE Indices'!$C$2:$C$23)</f>
        <v>0.35949667910543859</v>
      </c>
      <c r="G91" s="1">
        <f>'6. Econ Transform'!I91*'7.Wthr Transform'!D91</f>
        <v>1.0689778115220039</v>
      </c>
      <c r="H91" s="1">
        <f t="array" ref="H91">G91*_xlfn.XLOOKUP(A91,'4.Annual SAE Indices'!$A$2:$A$23,'4.Annual SAE Indices'!$K$2:$K$23)</f>
        <v>12.402494364840594</v>
      </c>
      <c r="I91" s="8"/>
    </row>
    <row r="92" spans="1:9" ht="15.75" customHeight="1" x14ac:dyDescent="0.25">
      <c r="A92" s="1">
        <f t="shared" si="0"/>
        <v>2020</v>
      </c>
      <c r="B92" s="1">
        <f t="shared" si="1"/>
        <v>7</v>
      </c>
      <c r="C92" s="8">
        <f>'6. Econ Transform'!I92*'7.Wthr Transform'!H92</f>
        <v>0</v>
      </c>
      <c r="D92" s="1">
        <f t="array" ref="D92">C92*_xlfn.XLOOKUP(A92,'4.Annual SAE Indices'!$A$2:$A$23,'4.Annual SAE Indices'!$B$2:$B$23)</f>
        <v>0</v>
      </c>
      <c r="E92" s="1">
        <f>'6. Econ Transform'!I92*'7.Wthr Transform'!J92</f>
        <v>0.87970672705288944</v>
      </c>
      <c r="F92" s="1">
        <f t="array" ref="F92">E92*_xlfn.XLOOKUP(A92,'4.Annual SAE Indices'!$A$2:$A$23,'4.Annual SAE Indices'!$C$2:$C$23)</f>
        <v>0.9351282508572214</v>
      </c>
      <c r="G92" s="1">
        <f>'6. Econ Transform'!I92*'7.Wthr Transform'!D92</f>
        <v>1.1250165483332815</v>
      </c>
      <c r="H92" s="1">
        <f t="array" ref="H92">G92*_xlfn.XLOOKUP(A92,'4.Annual SAE Indices'!$A$2:$A$23,'4.Annual SAE Indices'!$K$2:$K$23)</f>
        <v>13.052666997072398</v>
      </c>
      <c r="I92" s="8"/>
    </row>
    <row r="93" spans="1:9" ht="15.75" customHeight="1" x14ac:dyDescent="0.25">
      <c r="A93" s="1">
        <f t="shared" si="0"/>
        <v>2020</v>
      </c>
      <c r="B93" s="1">
        <f t="shared" si="1"/>
        <v>8</v>
      </c>
      <c r="C93" s="8">
        <f>'6. Econ Transform'!I93*'7.Wthr Transform'!H93</f>
        <v>1.1629643879111867E-4</v>
      </c>
      <c r="D93" s="1">
        <f t="array" ref="D93">C93*_xlfn.XLOOKUP(A93,'4.Annual SAE Indices'!$A$2:$A$23,'4.Annual SAE Indices'!$B$2:$B$23)</f>
        <v>4.2506348378153876E-5</v>
      </c>
      <c r="E93" s="1">
        <f>'6. Econ Transform'!I93*'7.Wthr Transform'!J93</f>
        <v>0.33912053798416414</v>
      </c>
      <c r="F93" s="1">
        <f t="array" ref="F93">E93*_xlfn.XLOOKUP(A93,'4.Annual SAE Indices'!$A$2:$A$23,'4.Annual SAE Indices'!$C$2:$C$23)</f>
        <v>0.36048513187716646</v>
      </c>
      <c r="G93" s="1">
        <f>'6. Econ Transform'!I93*'7.Wthr Transform'!D93</f>
        <v>1.1451785070903338</v>
      </c>
      <c r="H93" s="1">
        <f t="array" ref="H93">G93*_xlfn.XLOOKUP(A93,'4.Annual SAE Indices'!$A$2:$A$23,'4.Annual SAE Indices'!$K$2:$K$23)</f>
        <v>13.28659007496347</v>
      </c>
      <c r="I93" s="8"/>
    </row>
    <row r="94" spans="1:9" ht="15.75" customHeight="1" x14ac:dyDescent="0.25">
      <c r="A94" s="1">
        <f t="shared" si="0"/>
        <v>2020</v>
      </c>
      <c r="B94" s="1">
        <f t="shared" si="1"/>
        <v>9</v>
      </c>
      <c r="C94" s="8">
        <f>'6. Econ Transform'!I94*'7.Wthr Transform'!H94</f>
        <v>1.0498362603544609E-2</v>
      </c>
      <c r="D94" s="1">
        <f t="array" ref="D94">C94*_xlfn.XLOOKUP(A94,'4.Annual SAE Indices'!$A$2:$A$23,'4.Annual SAE Indices'!$B$2:$B$23)</f>
        <v>3.8371515315955545E-3</v>
      </c>
      <c r="E94" s="1">
        <f>'6. Econ Transform'!I94*'7.Wthr Transform'!J94</f>
        <v>4.7643008850291442E-2</v>
      </c>
      <c r="F94" s="1">
        <f t="array" ref="F94">E94*_xlfn.XLOOKUP(A94,'4.Annual SAE Indices'!$A$2:$A$23,'4.Annual SAE Indices'!$C$2:$C$23)</f>
        <v>5.0644518407859801E-2</v>
      </c>
      <c r="G94" s="1">
        <f>'6. Econ Transform'!I94*'7.Wthr Transform'!D94</f>
        <v>1.1104702621314644</v>
      </c>
      <c r="H94" s="1">
        <f t="array" ref="H94">G94*_xlfn.XLOOKUP(A94,'4.Annual SAE Indices'!$A$2:$A$23,'4.Annual SAE Indices'!$K$2:$K$23)</f>
        <v>12.883898075301676</v>
      </c>
      <c r="I94" s="8"/>
    </row>
    <row r="95" spans="1:9" ht="15.75" customHeight="1" x14ac:dyDescent="0.25">
      <c r="A95" s="1">
        <f t="shared" si="0"/>
        <v>2020</v>
      </c>
      <c r="B95" s="1">
        <f t="shared" si="1"/>
        <v>10</v>
      </c>
      <c r="C95" s="8">
        <f>'6. Econ Transform'!I95*'7.Wthr Transform'!H95</f>
        <v>6.3389247351759798E-2</v>
      </c>
      <c r="D95" s="1">
        <f t="array" ref="D95">C95*_xlfn.XLOOKUP(A95,'4.Annual SAE Indices'!$A$2:$A$23,'4.Annual SAE Indices'!$B$2:$B$23)</f>
        <v>2.3168769907068204E-2</v>
      </c>
      <c r="E95" s="1">
        <f>'6. Econ Transform'!I95*'7.Wthr Transform'!J95</f>
        <v>0</v>
      </c>
      <c r="F95" s="1">
        <f t="array" ref="F95">E95*_xlfn.XLOOKUP(A95,'4.Annual SAE Indices'!$A$2:$A$23,'4.Annual SAE Indices'!$C$2:$C$23)</f>
        <v>0</v>
      </c>
      <c r="G95" s="1">
        <f>'6. Econ Transform'!I95*'7.Wthr Transform'!D95</f>
        <v>1.1497925625480465</v>
      </c>
      <c r="H95" s="1">
        <f t="array" ref="H95">G95*_xlfn.XLOOKUP(A95,'4.Annual SAE Indices'!$A$2:$A$23,'4.Annual SAE Indices'!$K$2:$K$23)</f>
        <v>13.340123269194946</v>
      </c>
      <c r="I95" s="8"/>
    </row>
    <row r="96" spans="1:9" ht="15.75" customHeight="1" x14ac:dyDescent="0.25">
      <c r="A96" s="1">
        <f t="shared" si="0"/>
        <v>2020</v>
      </c>
      <c r="B96" s="1">
        <f t="shared" si="1"/>
        <v>11</v>
      </c>
      <c r="C96" s="8">
        <f>'6. Econ Transform'!I96*'7.Wthr Transform'!H96</f>
        <v>9.9654932858925765E-2</v>
      </c>
      <c r="D96" s="1">
        <f t="array" ref="D96">C96*_xlfn.XLOOKUP(A96,'4.Annual SAE Indices'!$A$2:$A$23,'4.Annual SAE Indices'!$B$2:$B$23)</f>
        <v>3.6423877959937366E-2</v>
      </c>
      <c r="E96" s="1">
        <f>'6. Econ Transform'!I96*'7.Wthr Transform'!J96</f>
        <v>0</v>
      </c>
      <c r="F96" s="1">
        <f t="array" ref="F96">E96*_xlfn.XLOOKUP(A96,'4.Annual SAE Indices'!$A$2:$A$23,'4.Annual SAE Indices'!$C$2:$C$23)</f>
        <v>0</v>
      </c>
      <c r="G96" s="1">
        <f>'6. Econ Transform'!I96*'7.Wthr Transform'!D96</f>
        <v>1.1149339223230978</v>
      </c>
      <c r="H96" s="1">
        <f t="array" ref="H96">G96*_xlfn.XLOOKUP(A96,'4.Annual SAE Indices'!$A$2:$A$23,'4.Annual SAE Indices'!$K$2:$K$23)</f>
        <v>12.935686353577045</v>
      </c>
      <c r="I96" s="8"/>
    </row>
    <row r="97" spans="1:9" ht="15.75" customHeight="1" x14ac:dyDescent="0.25">
      <c r="A97" s="1">
        <f t="shared" si="0"/>
        <v>2020</v>
      </c>
      <c r="B97" s="1">
        <f t="shared" si="1"/>
        <v>12</v>
      </c>
      <c r="C97" s="8">
        <f>'6. Econ Transform'!I97*'7.Wthr Transform'!H97</f>
        <v>0.17995818125913149</v>
      </c>
      <c r="D97" s="1">
        <f t="array" ref="D97">C97*_xlfn.XLOOKUP(A97,'4.Annual SAE Indices'!$A$2:$A$23,'4.Annual SAE Indices'!$B$2:$B$23)</f>
        <v>6.5774715250212556E-2</v>
      </c>
      <c r="E97" s="1">
        <f>'6. Econ Transform'!I97*'7.Wthr Transform'!J97</f>
        <v>0</v>
      </c>
      <c r="F97" s="1">
        <f t="array" ref="F97">E97*_xlfn.XLOOKUP(A97,'4.Annual SAE Indices'!$A$2:$A$23,'4.Annual SAE Indices'!$C$2:$C$23)</f>
        <v>0</v>
      </c>
      <c r="G97" s="1">
        <f>'6. Econ Transform'!I97*'7.Wthr Transform'!D97</f>
        <v>1.1558053687218885</v>
      </c>
      <c r="H97" s="1">
        <f t="array" ref="H97">G97*_xlfn.XLOOKUP(A97,'4.Annual SAE Indices'!$A$2:$A$23,'4.Annual SAE Indices'!$K$2:$K$23)</f>
        <v>13.409885048985094</v>
      </c>
      <c r="I97" s="8"/>
    </row>
    <row r="98" spans="1:9" ht="15.75" customHeight="1" x14ac:dyDescent="0.25">
      <c r="A98" s="1">
        <f t="shared" si="0"/>
        <v>2021</v>
      </c>
      <c r="B98" s="1">
        <f t="shared" si="1"/>
        <v>1</v>
      </c>
      <c r="C98" s="8">
        <f>'6. Econ Transform'!I98*'7.Wthr Transform'!H98</f>
        <v>0.22232966292375461</v>
      </c>
      <c r="D98" s="1">
        <f t="array" ref="D98">C98*_xlfn.XLOOKUP(A98,'4.Annual SAE Indices'!$A$2:$A$23,'4.Annual SAE Indices'!$B$2:$B$23)</f>
        <v>8.0194309416598289E-2</v>
      </c>
      <c r="E98" s="1">
        <f>'6. Econ Transform'!I98*'7.Wthr Transform'!J98</f>
        <v>0</v>
      </c>
      <c r="F98" s="1">
        <f t="array" ref="F98">E98*_xlfn.XLOOKUP(A98,'4.Annual SAE Indices'!$A$2:$A$23,'4.Annual SAE Indices'!$C$2:$C$23)</f>
        <v>0</v>
      </c>
      <c r="G98" s="1">
        <f>'6. Econ Transform'!I98*'7.Wthr Transform'!D98</f>
        <v>1.1595094985280785</v>
      </c>
      <c r="H98" s="1">
        <f t="array" ref="H98">G98*_xlfn.XLOOKUP(A98,'4.Annual SAE Indices'!$A$2:$A$23,'4.Annual SAE Indices'!$K$2:$K$23)</f>
        <v>13.336214448270548</v>
      </c>
      <c r="I98" s="8"/>
    </row>
    <row r="99" spans="1:9" ht="15.75" customHeight="1" x14ac:dyDescent="0.25">
      <c r="A99" s="1">
        <f t="shared" si="0"/>
        <v>2021</v>
      </c>
      <c r="B99" s="1">
        <f t="shared" si="1"/>
        <v>2</v>
      </c>
      <c r="C99" s="8">
        <f>'6. Econ Transform'!I99*'7.Wthr Transform'!H99</f>
        <v>0.21172774772358197</v>
      </c>
      <c r="D99" s="1">
        <f t="array" ref="D99">C99*_xlfn.XLOOKUP(A99,'4.Annual SAE Indices'!$A$2:$A$23,'4.Annual SAE Indices'!$B$2:$B$23)</f>
        <v>7.6370198603896017E-2</v>
      </c>
      <c r="E99" s="1">
        <f>'6. Econ Transform'!I99*'7.Wthr Transform'!J99</f>
        <v>0</v>
      </c>
      <c r="F99" s="1">
        <f t="array" ref="F99">E99*_xlfn.XLOOKUP(A99,'4.Annual SAE Indices'!$A$2:$A$23,'4.Annual SAE Indices'!$C$2:$C$23)</f>
        <v>0</v>
      </c>
      <c r="G99" s="1">
        <f>'6. Econ Transform'!I99*'7.Wthr Transform'!D99</f>
        <v>1.0506420129664846</v>
      </c>
      <c r="H99" s="1">
        <f t="array" ref="H99">G99*_xlfn.XLOOKUP(A99,'4.Annual SAE Indices'!$A$2:$A$23,'4.Annual SAE Indices'!$K$2:$K$23)</f>
        <v>12.084064176335319</v>
      </c>
      <c r="I99" s="8"/>
    </row>
    <row r="100" spans="1:9" ht="15.75" customHeight="1" x14ac:dyDescent="0.25">
      <c r="A100" s="1">
        <f t="shared" si="0"/>
        <v>2021</v>
      </c>
      <c r="B100" s="1">
        <f t="shared" si="1"/>
        <v>3</v>
      </c>
      <c r="C100" s="8">
        <f>'6. Econ Transform'!I100*'7.Wthr Transform'!H100</f>
        <v>0.14472715735325864</v>
      </c>
      <c r="D100" s="1">
        <f t="array" ref="D100">C100*_xlfn.XLOOKUP(A100,'4.Annual SAE Indices'!$A$2:$A$23,'4.Annual SAE Indices'!$B$2:$B$23)</f>
        <v>5.2203085657320396E-2</v>
      </c>
      <c r="E100" s="1">
        <f>'6. Econ Transform'!I100*'7.Wthr Transform'!J100</f>
        <v>0</v>
      </c>
      <c r="F100" s="1">
        <f t="array" ref="F100">E100*_xlfn.XLOOKUP(A100,'4.Annual SAE Indices'!$A$2:$A$23,'4.Annual SAE Indices'!$C$2:$C$23)</f>
        <v>0</v>
      </c>
      <c r="G100" s="1">
        <f>'6. Econ Transform'!I100*'7.Wthr Transform'!D100</f>
        <v>1.1637230955384381</v>
      </c>
      <c r="H100" s="1">
        <f t="array" ref="H100">G100*_xlfn.XLOOKUP(A100,'4.Annual SAE Indices'!$A$2:$A$23,'4.Annual SAE Indices'!$K$2:$K$23)</f>
        <v>13.384677555644899</v>
      </c>
      <c r="I100" s="8"/>
    </row>
    <row r="101" spans="1:9" ht="15.75" customHeight="1" x14ac:dyDescent="0.25">
      <c r="A101" s="1">
        <f t="shared" si="0"/>
        <v>2021</v>
      </c>
      <c r="B101" s="1">
        <f t="shared" si="1"/>
        <v>4</v>
      </c>
      <c r="C101" s="8">
        <f>'6. Econ Transform'!I101*'7.Wthr Transform'!H101</f>
        <v>5.387065626366197E-2</v>
      </c>
      <c r="D101" s="1">
        <f t="array" ref="D101">C101*_xlfn.XLOOKUP(A101,'4.Annual SAE Indices'!$A$2:$A$23,'4.Annual SAE Indices'!$B$2:$B$23)</f>
        <v>1.9431145714302874E-2</v>
      </c>
      <c r="E101" s="1">
        <f>'6. Econ Transform'!I101*'7.Wthr Transform'!J101</f>
        <v>0</v>
      </c>
      <c r="F101" s="1">
        <f t="array" ref="F101">E101*_xlfn.XLOOKUP(A101,'4.Annual SAE Indices'!$A$2:$A$23,'4.Annual SAE Indices'!$C$2:$C$23)</f>
        <v>0</v>
      </c>
      <c r="G101" s="1">
        <f>'6. Econ Transform'!I101*'7.Wthr Transform'!D101</f>
        <v>1.1266790591265621</v>
      </c>
      <c r="H101" s="1">
        <f t="array" ref="H101">G101*_xlfn.XLOOKUP(A101,'4.Annual SAE Indices'!$A$2:$A$23,'4.Annual SAE Indices'!$K$2:$K$23)</f>
        <v>12.958611866450067</v>
      </c>
      <c r="I101" s="8"/>
    </row>
    <row r="102" spans="1:9" ht="15.75" customHeight="1" x14ac:dyDescent="0.25">
      <c r="A102" s="1">
        <f t="shared" si="0"/>
        <v>2021</v>
      </c>
      <c r="B102" s="1">
        <f t="shared" si="1"/>
        <v>5</v>
      </c>
      <c r="C102" s="8">
        <f>'6. Econ Transform'!I102*'7.Wthr Transform'!H102</f>
        <v>2.3649559150379293E-2</v>
      </c>
      <c r="D102" s="1">
        <f t="array" ref="D102">C102*_xlfn.XLOOKUP(A102,'4.Annual SAE Indices'!$A$2:$A$23,'4.Annual SAE Indices'!$B$2:$B$23)</f>
        <v>8.530395985541811E-3</v>
      </c>
      <c r="E102" s="1">
        <f>'6. Econ Transform'!I102*'7.Wthr Transform'!J102</f>
        <v>0.13923552781612844</v>
      </c>
      <c r="F102" s="1">
        <f t="array" ref="F102">E102*_xlfn.XLOOKUP(A102,'4.Annual SAE Indices'!$A$2:$A$23,'4.Annual SAE Indices'!$C$2:$C$23)</f>
        <v>0.1483972255464297</v>
      </c>
      <c r="G102" s="1">
        <f>'6. Econ Transform'!I102*'7.Wthr Transform'!D102</f>
        <v>1.164746598010401</v>
      </c>
      <c r="H102" s="1">
        <f t="array" ref="H102">G102*_xlfn.XLOOKUP(A102,'4.Annual SAE Indices'!$A$2:$A$23,'4.Annual SAE Indices'!$K$2:$K$23)</f>
        <v>13.396449471676428</v>
      </c>
      <c r="I102" s="8"/>
    </row>
    <row r="103" spans="1:9" ht="15.75" customHeight="1" x14ac:dyDescent="0.25">
      <c r="A103" s="1">
        <f t="shared" si="0"/>
        <v>2021</v>
      </c>
      <c r="B103" s="1">
        <f t="shared" si="1"/>
        <v>6</v>
      </c>
      <c r="C103" s="8">
        <f>'6. Econ Transform'!I103*'7.Wthr Transform'!H103</f>
        <v>0</v>
      </c>
      <c r="D103" s="1">
        <f t="array" ref="D103">C103*_xlfn.XLOOKUP(A103,'4.Annual SAE Indices'!$A$2:$A$23,'4.Annual SAE Indices'!$B$2:$B$23)</f>
        <v>0</v>
      </c>
      <c r="E103" s="1">
        <f>'6. Econ Transform'!I103*'7.Wthr Transform'!J103</f>
        <v>0.45196081332398352</v>
      </c>
      <c r="F103" s="1">
        <f t="array" ref="F103">E103*_xlfn.XLOOKUP(A103,'4.Annual SAE Indices'!$A$2:$A$23,'4.Annual SAE Indices'!$C$2:$C$23)</f>
        <v>0.48169983484070167</v>
      </c>
      <c r="G103" s="1">
        <f>'6. Econ Transform'!I103*'7.Wthr Transform'!D103</f>
        <v>1.1326010066095651</v>
      </c>
      <c r="H103" s="1">
        <f t="array" ref="H103">G103*_xlfn.XLOOKUP(A103,'4.Annual SAE Indices'!$A$2:$A$23,'4.Annual SAE Indices'!$K$2:$K$23)</f>
        <v>13.026723737620573</v>
      </c>
      <c r="I103" s="8"/>
    </row>
    <row r="104" spans="1:9" ht="15.75" customHeight="1" x14ac:dyDescent="0.25">
      <c r="A104" s="1">
        <f t="shared" si="0"/>
        <v>2021</v>
      </c>
      <c r="B104" s="1">
        <f t="shared" si="1"/>
        <v>7</v>
      </c>
      <c r="C104" s="8">
        <f>'6. Econ Transform'!I104*'7.Wthr Transform'!H104</f>
        <v>0</v>
      </c>
      <c r="D104" s="1">
        <f t="array" ref="D104">C104*_xlfn.XLOOKUP(A104,'4.Annual SAE Indices'!$A$2:$A$23,'4.Annual SAE Indices'!$B$2:$B$23)</f>
        <v>0</v>
      </c>
      <c r="E104" s="1">
        <f>'6. Econ Transform'!I104*'7.Wthr Transform'!J104</f>
        <v>0.35210049538508947</v>
      </c>
      <c r="F104" s="1">
        <f t="array" ref="F104">E104*_xlfn.XLOOKUP(A104,'4.Annual SAE Indices'!$A$2:$A$23,'4.Annual SAE Indices'!$C$2:$C$23)</f>
        <v>0.37526870798142836</v>
      </c>
      <c r="G104" s="1">
        <f>'6. Econ Transform'!I104*'7.Wthr Transform'!D104</f>
        <v>1.1759577763124576</v>
      </c>
      <c r="H104" s="1">
        <f t="array" ref="H104">G104*_xlfn.XLOOKUP(A104,'4.Annual SAE Indices'!$A$2:$A$23,'4.Annual SAE Indices'!$K$2:$K$23)</f>
        <v>13.525395960035361</v>
      </c>
      <c r="I104" s="8"/>
    </row>
    <row r="105" spans="1:9" ht="15.75" customHeight="1" x14ac:dyDescent="0.25">
      <c r="A105" s="1">
        <f t="shared" si="0"/>
        <v>2021</v>
      </c>
      <c r="B105" s="1">
        <f t="shared" si="1"/>
        <v>8</v>
      </c>
      <c r="C105" s="8">
        <f>'6. Econ Transform'!I105*'7.Wthr Transform'!H105</f>
        <v>0</v>
      </c>
      <c r="D105" s="1">
        <f t="array" ref="D105">C105*_xlfn.XLOOKUP(A105,'4.Annual SAE Indices'!$A$2:$A$23,'4.Annual SAE Indices'!$B$2:$B$23)</f>
        <v>0</v>
      </c>
      <c r="E105" s="1">
        <f>'6. Econ Transform'!I105*'7.Wthr Transform'!J105</f>
        <v>0.69947983572981631</v>
      </c>
      <c r="F105" s="1">
        <f t="array" ref="F105">E105*_xlfn.XLOOKUP(A105,'4.Annual SAE Indices'!$A$2:$A$23,'4.Annual SAE Indices'!$C$2:$C$23)</f>
        <v>0.74550560892083828</v>
      </c>
      <c r="G105" s="1">
        <f>'6. Econ Transform'!I105*'7.Wthr Transform'!D105</f>
        <v>1.1815568618730812</v>
      </c>
      <c r="H105" s="1">
        <f t="array" ref="H105">G105*_xlfn.XLOOKUP(A105,'4.Annual SAE Indices'!$A$2:$A$23,'4.Annual SAE Indices'!$K$2:$K$23)</f>
        <v>13.589794402519431</v>
      </c>
      <c r="I105" s="8"/>
    </row>
    <row r="106" spans="1:9" ht="15.75" customHeight="1" x14ac:dyDescent="0.25">
      <c r="A106" s="1">
        <f t="shared" si="0"/>
        <v>2021</v>
      </c>
      <c r="B106" s="1">
        <f t="shared" si="1"/>
        <v>9</v>
      </c>
      <c r="C106" s="8">
        <f>'6. Econ Transform'!I106*'7.Wthr Transform'!H106</f>
        <v>2.5729977279068607E-3</v>
      </c>
      <c r="D106" s="1">
        <f t="array" ref="D106">C106*_xlfn.XLOOKUP(A106,'4.Annual SAE Indices'!$A$2:$A$23,'4.Annual SAE Indices'!$B$2:$B$23)</f>
        <v>9.2808028045600474E-4</v>
      </c>
      <c r="E106" s="1">
        <f>'6. Econ Transform'!I106*'7.Wthr Transform'!J106</f>
        <v>2.3356127254550829E-2</v>
      </c>
      <c r="F106" s="1">
        <f t="array" ref="F106">E106*_xlfn.XLOOKUP(A106,'4.Annual SAE Indices'!$A$2:$A$23,'4.Annual SAE Indices'!$C$2:$C$23)</f>
        <v>2.4892960427900276E-2</v>
      </c>
      <c r="G106" s="1">
        <f>'6. Econ Transform'!I106*'7.Wthr Transform'!D106</f>
        <v>1.1460801083825862</v>
      </c>
      <c r="H106" s="1">
        <f t="array" ref="H106">G106*_xlfn.XLOOKUP(A106,'4.Annual SAE Indices'!$A$2:$A$23,'4.Annual SAE Indices'!$K$2:$K$23)</f>
        <v>13.181754974573154</v>
      </c>
      <c r="I106" s="8"/>
    </row>
    <row r="107" spans="1:9" ht="15.75" customHeight="1" x14ac:dyDescent="0.25">
      <c r="A107" s="1">
        <f t="shared" si="0"/>
        <v>2021</v>
      </c>
      <c r="B107" s="1">
        <f t="shared" si="1"/>
        <v>10</v>
      </c>
      <c r="C107" s="8">
        <f>'6. Econ Transform'!I107*'7.Wthr Transform'!H107</f>
        <v>3.0822798774918125E-2</v>
      </c>
      <c r="D107" s="1">
        <f t="array" ref="D107">C107*_xlfn.XLOOKUP(A107,'4.Annual SAE Indices'!$A$2:$A$23,'4.Annual SAE Indices'!$B$2:$B$23)</f>
        <v>1.1117783518112968E-2</v>
      </c>
      <c r="E107" s="1">
        <f>'6. Econ Transform'!I107*'7.Wthr Transform'!J107</f>
        <v>0</v>
      </c>
      <c r="F107" s="1">
        <f t="array" ref="F107">E107*_xlfn.XLOOKUP(A107,'4.Annual SAE Indices'!$A$2:$A$23,'4.Annual SAE Indices'!$C$2:$C$23)</f>
        <v>0</v>
      </c>
      <c r="G107" s="1">
        <f>'6. Econ Transform'!I107*'7.Wthr Transform'!D107</f>
        <v>1.187006951479483</v>
      </c>
      <c r="H107" s="1">
        <f t="array" ref="H107">G107*_xlfn.XLOOKUP(A107,'4.Annual SAE Indices'!$A$2:$A$23,'4.Annual SAE Indices'!$K$2:$K$23)</f>
        <v>13.65247915313642</v>
      </c>
      <c r="I107" s="8"/>
    </row>
    <row r="108" spans="1:9" ht="15.75" customHeight="1" x14ac:dyDescent="0.25">
      <c r="A108" s="1">
        <f t="shared" si="0"/>
        <v>2021</v>
      </c>
      <c r="B108" s="1">
        <f t="shared" si="1"/>
        <v>11</v>
      </c>
      <c r="C108" s="8">
        <f>'6. Econ Transform'!I108*'7.Wthr Transform'!H108</f>
        <v>0.12625032953631643</v>
      </c>
      <c r="D108" s="1">
        <f t="array" ref="D108">C108*_xlfn.XLOOKUP(A108,'4.Annual SAE Indices'!$A$2:$A$23,'4.Annual SAE Indices'!$B$2:$B$23)</f>
        <v>4.5538493863749342E-2</v>
      </c>
      <c r="E108" s="1">
        <f>'6. Econ Transform'!I108*'7.Wthr Transform'!J108</f>
        <v>0</v>
      </c>
      <c r="F108" s="1">
        <f t="array" ref="F108">E108*_xlfn.XLOOKUP(A108,'4.Annual SAE Indices'!$A$2:$A$23,'4.Annual SAE Indices'!$C$2:$C$23)</f>
        <v>0</v>
      </c>
      <c r="G108" s="1">
        <f>'6. Econ Transform'!I108*'7.Wthr Transform'!D108</f>
        <v>1.151351023739605</v>
      </c>
      <c r="H108" s="1">
        <f t="array" ref="H108">G108*_xlfn.XLOOKUP(A108,'4.Annual SAE Indices'!$A$2:$A$23,'4.Annual SAE Indices'!$K$2:$K$23)</f>
        <v>13.24237893464344</v>
      </c>
      <c r="I108" s="8"/>
    </row>
    <row r="109" spans="1:9" ht="15.75" customHeight="1" x14ac:dyDescent="0.25">
      <c r="A109" s="1">
        <f t="shared" si="0"/>
        <v>2021</v>
      </c>
      <c r="B109" s="1">
        <f t="shared" si="1"/>
        <v>12</v>
      </c>
      <c r="C109" s="8">
        <f>'6. Econ Transform'!I109*'7.Wthr Transform'!H109</f>
        <v>0.19342406664776862</v>
      </c>
      <c r="D109" s="1">
        <f t="array" ref="D109">C109*_xlfn.XLOOKUP(A109,'4.Annual SAE Indices'!$A$2:$A$23,'4.Annual SAE Indices'!$B$2:$B$23)</f>
        <v>6.9768060839850141E-2</v>
      </c>
      <c r="E109" s="1">
        <f>'6. Econ Transform'!I109*'7.Wthr Transform'!J109</f>
        <v>0</v>
      </c>
      <c r="F109" s="1">
        <f t="array" ref="F109">E109*_xlfn.XLOOKUP(A109,'4.Annual SAE Indices'!$A$2:$A$23,'4.Annual SAE Indices'!$C$2:$C$23)</f>
        <v>0</v>
      </c>
      <c r="G109" s="1">
        <f>'6. Econ Transform'!I109*'7.Wthr Transform'!D109</f>
        <v>1.1924672088849453</v>
      </c>
      <c r="H109" s="1">
        <f t="array" ref="H109">G109*_xlfn.XLOOKUP(A109,'4.Annual SAE Indices'!$A$2:$A$23,'4.Annual SAE Indices'!$K$2:$K$23)</f>
        <v>13.715280849711087</v>
      </c>
      <c r="I109" s="8"/>
    </row>
    <row r="110" spans="1:9" ht="15.75" customHeight="1" x14ac:dyDescent="0.25">
      <c r="A110" s="1">
        <f t="shared" si="0"/>
        <v>2022</v>
      </c>
      <c r="B110" s="1">
        <f t="shared" si="1"/>
        <v>1</v>
      </c>
      <c r="C110" s="8">
        <f>'6. Econ Transform'!I110*'7.Wthr Transform'!H110</f>
        <v>0.31099671204328816</v>
      </c>
      <c r="D110" s="1">
        <f t="array" ref="D110">C110*_xlfn.XLOOKUP(A110,'4.Annual SAE Indices'!$A$2:$A$23,'4.Annual SAE Indices'!$B$2:$B$23)</f>
        <v>0.11071482948741058</v>
      </c>
      <c r="E110" s="1">
        <f>'6. Econ Transform'!I110*'7.Wthr Transform'!J110</f>
        <v>0</v>
      </c>
      <c r="F110" s="1">
        <f t="array" ref="F110">E110*_xlfn.XLOOKUP(A110,'4.Annual SAE Indices'!$A$2:$A$23,'4.Annual SAE Indices'!$C$2:$C$23)</f>
        <v>0</v>
      </c>
      <c r="G110" s="1">
        <f>'6. Econ Transform'!I110*'7.Wthr Transform'!D110</f>
        <v>1.1952048651288247</v>
      </c>
      <c r="H110" s="1">
        <f t="array" ref="H110">G110*_xlfn.XLOOKUP(A110,'4.Annual SAE Indices'!$A$2:$A$23,'4.Annual SAE Indices'!$K$2:$K$23)</f>
        <v>13.542985847261225</v>
      </c>
      <c r="I110" s="8"/>
    </row>
    <row r="111" spans="1:9" ht="15.75" customHeight="1" x14ac:dyDescent="0.25">
      <c r="A111" s="1">
        <f t="shared" si="0"/>
        <v>2022</v>
      </c>
      <c r="B111" s="1">
        <f t="shared" si="1"/>
        <v>2</v>
      </c>
      <c r="C111" s="8">
        <f>'6. Econ Transform'!I111*'7.Wthr Transform'!H111</f>
        <v>0.22232225302358935</v>
      </c>
      <c r="D111" s="1">
        <f t="array" ref="D111">C111*_xlfn.XLOOKUP(A111,'4.Annual SAE Indices'!$A$2:$A$23,'4.Annual SAE Indices'!$B$2:$B$23)</f>
        <v>7.9146722076397807E-2</v>
      </c>
      <c r="E111" s="1">
        <f>'6. Econ Transform'!I111*'7.Wthr Transform'!J111</f>
        <v>0</v>
      </c>
      <c r="F111" s="1">
        <f t="array" ref="F111">E111*_xlfn.XLOOKUP(A111,'4.Annual SAE Indices'!$A$2:$A$23,'4.Annual SAE Indices'!$C$2:$C$23)</f>
        <v>0</v>
      </c>
      <c r="G111" s="1">
        <f>'6. Econ Transform'!I111*'7.Wthr Transform'!D111</f>
        <v>1.0820124550859351</v>
      </c>
      <c r="H111" s="1">
        <f t="array" ref="H111">G111*_xlfn.XLOOKUP(A111,'4.Annual SAE Indices'!$A$2:$A$23,'4.Annual SAE Indices'!$K$2:$K$23)</f>
        <v>12.260391329824239</v>
      </c>
      <c r="I111" s="8"/>
    </row>
    <row r="112" spans="1:9" ht="15.75" customHeight="1" x14ac:dyDescent="0.25">
      <c r="A112" s="1">
        <f t="shared" si="0"/>
        <v>2022</v>
      </c>
      <c r="B112" s="1">
        <f t="shared" si="1"/>
        <v>3</v>
      </c>
      <c r="C112" s="8">
        <f>'6. Econ Transform'!I112*'7.Wthr Transform'!H112</f>
        <v>0.16743221189277824</v>
      </c>
      <c r="D112" s="1">
        <f t="array" ref="D112">C112*_xlfn.XLOOKUP(A112,'4.Annual SAE Indices'!$A$2:$A$23,'4.Annual SAE Indices'!$B$2:$B$23)</f>
        <v>5.9605867433829049E-2</v>
      </c>
      <c r="E112" s="1">
        <f>'6. Econ Transform'!I112*'7.Wthr Transform'!J112</f>
        <v>0</v>
      </c>
      <c r="F112" s="1">
        <f t="array" ref="F112">E112*_xlfn.XLOOKUP(A112,'4.Annual SAE Indices'!$A$2:$A$23,'4.Annual SAE Indices'!$C$2:$C$23)</f>
        <v>0</v>
      </c>
      <c r="G112" s="1">
        <f>'6. Econ Transform'!I112*'7.Wthr Transform'!D112</f>
        <v>1.2005211781259997</v>
      </c>
      <c r="H112" s="1">
        <f t="array" ref="H112">G112*_xlfn.XLOOKUP(A112,'4.Annual SAE Indices'!$A$2:$A$23,'4.Annual SAE Indices'!$K$2:$K$23)</f>
        <v>13.603225521463514</v>
      </c>
      <c r="I112" s="8"/>
    </row>
    <row r="113" spans="1:9" ht="15.75" customHeight="1" x14ac:dyDescent="0.25">
      <c r="A113" s="1">
        <f t="shared" si="0"/>
        <v>2022</v>
      </c>
      <c r="B113" s="1">
        <f t="shared" si="1"/>
        <v>4</v>
      </c>
      <c r="C113" s="8">
        <f>'6. Econ Transform'!I113*'7.Wthr Transform'!H113</f>
        <v>7.9116160327813337E-2</v>
      </c>
      <c r="D113" s="1">
        <f t="array" ref="D113">C113*_xlfn.XLOOKUP(A113,'4.Annual SAE Indices'!$A$2:$A$23,'4.Annual SAE Indices'!$B$2:$B$23)</f>
        <v>2.8165353076701545E-2</v>
      </c>
      <c r="E113" s="1">
        <f>'6. Econ Transform'!I113*'7.Wthr Transform'!J113</f>
        <v>0</v>
      </c>
      <c r="F113" s="1">
        <f t="array" ref="F113">E113*_xlfn.XLOOKUP(A113,'4.Annual SAE Indices'!$A$2:$A$23,'4.Annual SAE Indices'!$C$2:$C$23)</f>
        <v>0</v>
      </c>
      <c r="G113" s="1">
        <f>'6. Econ Transform'!I113*'7.Wthr Transform'!D113</f>
        <v>1.1642902914066784</v>
      </c>
      <c r="H113" s="1">
        <f t="array" ref="H113">G113*_xlfn.XLOOKUP(A113,'4.Annual SAE Indices'!$A$2:$A$23,'4.Annual SAE Indices'!$K$2:$K$23)</f>
        <v>13.192689720958212</v>
      </c>
      <c r="I113" s="8"/>
    </row>
    <row r="114" spans="1:9" ht="15.75" customHeight="1" x14ac:dyDescent="0.25">
      <c r="A114" s="1">
        <f t="shared" si="0"/>
        <v>2022</v>
      </c>
      <c r="B114" s="1">
        <f t="shared" si="1"/>
        <v>5</v>
      </c>
      <c r="C114" s="8">
        <f>'6. Econ Transform'!I114*'7.Wthr Transform'!H114</f>
        <v>9.1459286854412916E-3</v>
      </c>
      <c r="D114" s="1">
        <f t="array" ref="D114">C114*_xlfn.XLOOKUP(A114,'4.Annual SAE Indices'!$A$2:$A$23,'4.Annual SAE Indices'!$B$2:$B$23)</f>
        <v>3.2559506120170998E-3</v>
      </c>
      <c r="E114" s="1">
        <f>'6. Econ Transform'!I114*'7.Wthr Transform'!J114</f>
        <v>0.1480394858499863</v>
      </c>
      <c r="F114" s="1">
        <f t="array" ref="F114">E114*_xlfn.XLOOKUP(A114,'4.Annual SAE Indices'!$A$2:$A$23,'4.Annual SAE Indices'!$C$2:$C$23)</f>
        <v>0.15820979852788036</v>
      </c>
      <c r="G114" s="1">
        <f>'6. Econ Transform'!I114*'7.Wthr Transform'!D114</f>
        <v>1.2056787301436482</v>
      </c>
      <c r="H114" s="1">
        <f t="array" ref="H114">G114*_xlfn.XLOOKUP(A114,'4.Annual SAE Indices'!$A$2:$A$23,'4.Annual SAE Indices'!$K$2:$K$23)</f>
        <v>13.661666259130692</v>
      </c>
      <c r="I114" s="8"/>
    </row>
    <row r="115" spans="1:9" ht="15.75" customHeight="1" x14ac:dyDescent="0.25">
      <c r="A115" s="1">
        <f t="shared" si="0"/>
        <v>2022</v>
      </c>
      <c r="B115" s="1">
        <f t="shared" si="1"/>
        <v>6</v>
      </c>
      <c r="C115" s="8">
        <f>'6. Econ Transform'!I115*'7.Wthr Transform'!H115</f>
        <v>3.9408087706128015E-4</v>
      </c>
      <c r="D115" s="1">
        <f t="array" ref="D115">C115*_xlfn.XLOOKUP(A115,'4.Annual SAE Indices'!$A$2:$A$23,'4.Annual SAE Indices'!$B$2:$B$23)</f>
        <v>1.4029279223381572E-4</v>
      </c>
      <c r="E115" s="1">
        <f>'6. Econ Transform'!I115*'7.Wthr Transform'!J115</f>
        <v>0.16824286525647925</v>
      </c>
      <c r="F115" s="1">
        <f t="array" ref="F115">E115*_xlfn.XLOOKUP(A115,'4.Annual SAE Indices'!$A$2:$A$23,'4.Annual SAE Indices'!$C$2:$C$23)</f>
        <v>0.17980115009959938</v>
      </c>
      <c r="G115" s="1">
        <f>'6. Econ Transform'!I115*'7.Wthr Transform'!D115</f>
        <v>1.1691218279263671</v>
      </c>
      <c r="H115" s="1">
        <f t="array" ref="H115">G115*_xlfn.XLOOKUP(A115,'4.Annual SAE Indices'!$A$2:$A$23,'4.Annual SAE Indices'!$K$2:$K$23)</f>
        <v>13.247436344416457</v>
      </c>
      <c r="I115" s="8"/>
    </row>
    <row r="116" spans="1:9" ht="15.75" customHeight="1" x14ac:dyDescent="0.25">
      <c r="A116" s="1">
        <f t="shared" si="0"/>
        <v>2022</v>
      </c>
      <c r="B116" s="1">
        <f t="shared" si="1"/>
        <v>7</v>
      </c>
      <c r="C116" s="8">
        <f>'6. Econ Transform'!I116*'7.Wthr Transform'!H116</f>
        <v>0</v>
      </c>
      <c r="D116" s="1">
        <f t="array" ref="D116">C116*_xlfn.XLOOKUP(A116,'4.Annual SAE Indices'!$A$2:$A$23,'4.Annual SAE Indices'!$B$2:$B$23)</f>
        <v>0</v>
      </c>
      <c r="E116" s="1">
        <f>'6. Econ Transform'!I116*'7.Wthr Transform'!J116</f>
        <v>0.53275154815186143</v>
      </c>
      <c r="F116" s="1">
        <f t="array" ref="F116">E116*_xlfn.XLOOKUP(A116,'4.Annual SAE Indices'!$A$2:$A$23,'4.Annual SAE Indices'!$C$2:$C$23)</f>
        <v>0.56935157950989435</v>
      </c>
      <c r="G116" s="1">
        <f>'6. Econ Transform'!I116*'7.Wthr Transform'!D116</f>
        <v>1.2105062775132558</v>
      </c>
      <c r="H116" s="1">
        <f t="array" ref="H116">G116*_xlfn.XLOOKUP(A116,'4.Annual SAE Indices'!$A$2:$A$23,'4.Annual SAE Indices'!$K$2:$K$23)</f>
        <v>13.716367681130452</v>
      </c>
      <c r="I116" s="8"/>
    </row>
    <row r="117" spans="1:9" ht="15.75" customHeight="1" x14ac:dyDescent="0.25">
      <c r="A117" s="1">
        <f t="shared" si="0"/>
        <v>2022</v>
      </c>
      <c r="B117" s="1">
        <f t="shared" si="1"/>
        <v>8</v>
      </c>
      <c r="C117" s="8">
        <f>'6. Econ Transform'!I117*'7.Wthr Transform'!H117</f>
        <v>0</v>
      </c>
      <c r="D117" s="1">
        <f t="array" ref="D117">C117*_xlfn.XLOOKUP(A117,'4.Annual SAE Indices'!$A$2:$A$23,'4.Annual SAE Indices'!$B$2:$B$23)</f>
        <v>0</v>
      </c>
      <c r="E117" s="1">
        <f>'6. Econ Transform'!I117*'7.Wthr Transform'!J117</f>
        <v>0.44736282077959966</v>
      </c>
      <c r="F117" s="1">
        <f t="array" ref="F117">E117*_xlfn.XLOOKUP(A117,'4.Annual SAE Indices'!$A$2:$A$23,'4.Annual SAE Indices'!$C$2:$C$23)</f>
        <v>0.47809664656715817</v>
      </c>
      <c r="G117" s="1">
        <f>'6. Econ Transform'!I117*'7.Wthr Transform'!D117</f>
        <v>1.2129198967534207</v>
      </c>
      <c r="H117" s="1">
        <f t="array" ref="H117">G117*_xlfn.XLOOKUP(A117,'4.Annual SAE Indices'!$A$2:$A$23,'4.Annual SAE Indices'!$K$2:$K$23)</f>
        <v>13.743716642102685</v>
      </c>
      <c r="I117" s="8"/>
    </row>
    <row r="118" spans="1:9" ht="15.75" customHeight="1" x14ac:dyDescent="0.25">
      <c r="A118" s="1">
        <f t="shared" si="0"/>
        <v>2022</v>
      </c>
      <c r="B118" s="1">
        <f t="shared" si="1"/>
        <v>9</v>
      </c>
      <c r="C118" s="8">
        <f>'6. Econ Transform'!I118*'7.Wthr Transform'!H118</f>
        <v>7.06820282345393E-3</v>
      </c>
      <c r="D118" s="1">
        <f t="array" ref="D118">C118*_xlfn.XLOOKUP(A118,'4.Annual SAE Indices'!$A$2:$A$23,'4.Annual SAE Indices'!$B$2:$B$23)</f>
        <v>2.5162802051495988E-3</v>
      </c>
      <c r="E118" s="1">
        <f>'6. Econ Transform'!I118*'7.Wthr Transform'!J118</f>
        <v>6.4384981642217773E-2</v>
      </c>
      <c r="F118" s="1">
        <f t="array" ref="F118">E118*_xlfn.XLOOKUP(A118,'4.Annual SAE Indices'!$A$2:$A$23,'4.Annual SAE Indices'!$C$2:$C$23)</f>
        <v>6.880822988103813E-2</v>
      </c>
      <c r="G118" s="1">
        <f>'6. Econ Transform'!I118*'7.Wthr Transform'!D118</f>
        <v>1.1760545655862953</v>
      </c>
      <c r="H118" s="1">
        <f t="array" ref="H118">G118*_xlfn.XLOOKUP(A118,'4.Annual SAE Indices'!$A$2:$A$23,'4.Annual SAE Indices'!$K$2:$K$23)</f>
        <v>13.325991888114869</v>
      </c>
      <c r="I118" s="8"/>
    </row>
    <row r="119" spans="1:9" ht="15.75" customHeight="1" x14ac:dyDescent="0.25">
      <c r="A119" s="1">
        <f t="shared" si="0"/>
        <v>2022</v>
      </c>
      <c r="B119" s="1">
        <f t="shared" si="1"/>
        <v>10</v>
      </c>
      <c r="C119" s="8">
        <f>'6. Econ Transform'!I119*'7.Wthr Transform'!H119</f>
        <v>4.6649897592673142E-2</v>
      </c>
      <c r="D119" s="1">
        <f t="array" ref="D119">C119*_xlfn.XLOOKUP(A119,'4.Annual SAE Indices'!$A$2:$A$23,'4.Annual SAE Indices'!$B$2:$B$23)</f>
        <v>1.6607363542991638E-2</v>
      </c>
      <c r="E119" s="1">
        <f>'6. Econ Transform'!I119*'7.Wthr Transform'!J119</f>
        <v>0</v>
      </c>
      <c r="F119" s="1">
        <f t="array" ref="F119">E119*_xlfn.XLOOKUP(A119,'4.Annual SAE Indices'!$A$2:$A$23,'4.Annual SAE Indices'!$C$2:$C$23)</f>
        <v>0</v>
      </c>
      <c r="G119" s="1">
        <f>'6. Econ Transform'!I119*'7.Wthr Transform'!D119</f>
        <v>1.2175927559923021</v>
      </c>
      <c r="H119" s="1">
        <f t="array" ref="H119">G119*_xlfn.XLOOKUP(A119,'4.Annual SAE Indices'!$A$2:$A$23,'4.Annual SAE Indices'!$K$2:$K$23)</f>
        <v>13.796665277424374</v>
      </c>
      <c r="I119" s="8"/>
    </row>
    <row r="120" spans="1:9" ht="15.75" customHeight="1" x14ac:dyDescent="0.25">
      <c r="A120" s="1">
        <f t="shared" si="0"/>
        <v>2022</v>
      </c>
      <c r="B120" s="1">
        <f t="shared" si="1"/>
        <v>11</v>
      </c>
      <c r="C120" s="8">
        <f>'6. Econ Transform'!I120*'7.Wthr Transform'!H120</f>
        <v>0.10910366650819515</v>
      </c>
      <c r="D120" s="1">
        <f t="array" ref="D120">C120*_xlfn.XLOOKUP(A120,'4.Annual SAE Indices'!$A$2:$A$23,'4.Annual SAE Indices'!$B$2:$B$23)</f>
        <v>3.884090527691747E-2</v>
      </c>
      <c r="E120" s="1">
        <f>'6. Econ Transform'!I120*'7.Wthr Transform'!J120</f>
        <v>5.6454545239131605E-3</v>
      </c>
      <c r="F120" s="1">
        <f t="array" ref="F120">E120*_xlfn.XLOOKUP(A120,'4.Annual SAE Indices'!$A$2:$A$23,'4.Annual SAE Indices'!$C$2:$C$23)</f>
        <v>6.0332972497059946E-3</v>
      </c>
      <c r="G120" s="1">
        <f>'6. Econ Transform'!I120*'7.Wthr Transform'!D120</f>
        <v>1.1805764627604269</v>
      </c>
      <c r="H120" s="1">
        <f t="array" ref="H120">G120*_xlfn.XLOOKUP(A120,'4.Annual SAE Indices'!$A$2:$A$23,'4.Annual SAE Indices'!$K$2:$K$23)</f>
        <v>13.377229957184673</v>
      </c>
      <c r="I120" s="8"/>
    </row>
    <row r="121" spans="1:9" ht="15.75" customHeight="1" x14ac:dyDescent="0.25">
      <c r="A121" s="1">
        <f t="shared" si="0"/>
        <v>2022</v>
      </c>
      <c r="B121" s="1">
        <f t="shared" si="1"/>
        <v>12</v>
      </c>
      <c r="C121" s="8">
        <f>'6. Econ Transform'!I121*'7.Wthr Transform'!H121</f>
        <v>0.18008016088153986</v>
      </c>
      <c r="D121" s="1">
        <f t="array" ref="D121">C121*_xlfn.XLOOKUP(A121,'4.Annual SAE Indices'!$A$2:$A$23,'4.Annual SAE Indices'!$B$2:$B$23)</f>
        <v>6.4108537273828189E-2</v>
      </c>
      <c r="E121" s="1">
        <f>'6. Econ Transform'!I121*'7.Wthr Transform'!J121</f>
        <v>0</v>
      </c>
      <c r="F121" s="1">
        <f t="array" ref="F121">E121*_xlfn.XLOOKUP(A121,'4.Annual SAE Indices'!$A$2:$A$23,'4.Annual SAE Indices'!$C$2:$C$23)</f>
        <v>0</v>
      </c>
      <c r="G121" s="1">
        <f>'6. Econ Transform'!I121*'7.Wthr Transform'!D121</f>
        <v>1.223194195014025</v>
      </c>
      <c r="H121" s="1">
        <f t="array" ref="H121">G121*_xlfn.XLOOKUP(A121,'4.Annual SAE Indices'!$A$2:$A$23,'4.Annual SAE Indices'!$K$2:$K$23)</f>
        <v>13.860135743123418</v>
      </c>
      <c r="I121" s="8"/>
    </row>
    <row r="122" spans="1:9" ht="15.75" customHeight="1" x14ac:dyDescent="0.25">
      <c r="A122" s="1">
        <f t="shared" si="0"/>
        <v>2023</v>
      </c>
      <c r="B122" s="1">
        <f t="shared" si="1"/>
        <v>1</v>
      </c>
      <c r="C122" s="8">
        <f>'6. Econ Transform'!I122*'7.Wthr Transform'!H122</f>
        <v>0.21272514735961687</v>
      </c>
      <c r="D122" s="1">
        <f t="array" ref="D122">C122*_xlfn.XLOOKUP(A122,'4.Annual SAE Indices'!$A$2:$A$23,'4.Annual SAE Indices'!$B$2:$B$23)</f>
        <v>7.4730344267433399E-2</v>
      </c>
      <c r="E122" s="1">
        <f>'6. Econ Transform'!I122*'7.Wthr Transform'!J122</f>
        <v>0</v>
      </c>
      <c r="F122" s="1">
        <f t="array" ref="F122">E122*_xlfn.XLOOKUP(A122,'4.Annual SAE Indices'!$A$2:$A$23,'4.Annual SAE Indices'!$C$2:$C$23)</f>
        <v>0</v>
      </c>
      <c r="G122" s="1">
        <f>'6. Econ Transform'!I122*'7.Wthr Transform'!D122</f>
        <v>1.2264593259119652</v>
      </c>
      <c r="H122" s="1">
        <f t="array" ref="H122">G122*_xlfn.XLOOKUP(A122,'4.Annual SAE Indices'!$A$2:$A$23,'4.Annual SAE Indices'!$K$2:$K$23)</f>
        <v>13.723834565089708</v>
      </c>
      <c r="I122" s="8"/>
    </row>
    <row r="123" spans="1:9" ht="15.75" customHeight="1" x14ac:dyDescent="0.25">
      <c r="A123" s="1">
        <f t="shared" si="0"/>
        <v>2023</v>
      </c>
      <c r="B123" s="1">
        <f t="shared" si="1"/>
        <v>2</v>
      </c>
      <c r="C123" s="8">
        <f>'6. Econ Transform'!I123*'7.Wthr Transform'!H123</f>
        <v>0.21188748390791659</v>
      </c>
      <c r="D123" s="1">
        <f t="array" ref="D123">C123*_xlfn.XLOOKUP(A123,'4.Annual SAE Indices'!$A$2:$A$23,'4.Annual SAE Indices'!$B$2:$B$23)</f>
        <v>7.4436073096851102E-2</v>
      </c>
      <c r="E123" s="1">
        <f>'6. Econ Transform'!I123*'7.Wthr Transform'!J123</f>
        <v>0</v>
      </c>
      <c r="F123" s="1">
        <f t="array" ref="F123">E123*_xlfn.XLOOKUP(A123,'4.Annual SAE Indices'!$A$2:$A$23,'4.Annual SAE Indices'!$C$2:$C$23)</f>
        <v>0</v>
      </c>
      <c r="G123" s="1">
        <f>'6. Econ Transform'!I123*'7.Wthr Transform'!D123</f>
        <v>1.1107188176420795</v>
      </c>
      <c r="H123" s="1">
        <f t="array" ref="H123">G123*_xlfn.XLOOKUP(A123,'4.Annual SAE Indices'!$A$2:$A$23,'4.Annual SAE Indices'!$K$2:$K$23)</f>
        <v>12.428721425651341</v>
      </c>
      <c r="I123" s="8"/>
    </row>
    <row r="124" spans="1:9" ht="15.75" customHeight="1" x14ac:dyDescent="0.25">
      <c r="A124" s="1">
        <f t="shared" si="0"/>
        <v>2023</v>
      </c>
      <c r="B124" s="1">
        <f t="shared" si="1"/>
        <v>3</v>
      </c>
      <c r="C124" s="8">
        <f>'6. Econ Transform'!I124*'7.Wthr Transform'!H124</f>
        <v>0.16746922978053111</v>
      </c>
      <c r="D124" s="1">
        <f t="array" ref="D124">C124*_xlfn.XLOOKUP(A124,'4.Annual SAE Indices'!$A$2:$A$23,'4.Annual SAE Indices'!$B$2:$B$23)</f>
        <v>5.8831940421900576E-2</v>
      </c>
      <c r="E124" s="1">
        <f>'6. Econ Transform'!I124*'7.Wthr Transform'!J124</f>
        <v>0</v>
      </c>
      <c r="F124" s="1">
        <f t="array" ref="F124">E124*_xlfn.XLOOKUP(A124,'4.Annual SAE Indices'!$A$2:$A$23,'4.Annual SAE Indices'!$C$2:$C$23)</f>
        <v>0</v>
      </c>
      <c r="G124" s="1">
        <f>'6. Econ Transform'!I124*'7.Wthr Transform'!D124</f>
        <v>1.2313809311405279</v>
      </c>
      <c r="H124" s="1">
        <f t="array" ref="H124">G124*_xlfn.XLOOKUP(A124,'4.Annual SAE Indices'!$A$2:$A$23,'4.Annual SAE Indices'!$K$2:$K$23)</f>
        <v>13.77890634327628</v>
      </c>
      <c r="I124" s="8"/>
    </row>
    <row r="125" spans="1:9" ht="15.75" customHeight="1" x14ac:dyDescent="0.25">
      <c r="A125" s="1">
        <f t="shared" si="0"/>
        <v>2023</v>
      </c>
      <c r="B125" s="1">
        <f t="shared" si="1"/>
        <v>4</v>
      </c>
      <c r="C125" s="8">
        <f>'6. Econ Transform'!I125*'7.Wthr Transform'!H125</f>
        <v>6.9249714774311855E-2</v>
      </c>
      <c r="D125" s="1">
        <f t="array" ref="D125">C125*_xlfn.XLOOKUP(A125,'4.Annual SAE Indices'!$A$2:$A$23,'4.Annual SAE Indices'!$B$2:$B$23)</f>
        <v>2.4327424800215755E-2</v>
      </c>
      <c r="E125" s="1">
        <f>'6. Econ Transform'!I125*'7.Wthr Transform'!J125</f>
        <v>0</v>
      </c>
      <c r="F125" s="1">
        <f t="array" ref="F125">E125*_xlfn.XLOOKUP(A125,'4.Annual SAE Indices'!$A$2:$A$23,'4.Annual SAE Indices'!$C$2:$C$23)</f>
        <v>0</v>
      </c>
      <c r="G125" s="1">
        <f>'6. Econ Transform'!I125*'7.Wthr Transform'!D125</f>
        <v>1.1932608539231948</v>
      </c>
      <c r="H125" s="1">
        <f t="array" ref="H125">G125*_xlfn.XLOOKUP(A125,'4.Annual SAE Indices'!$A$2:$A$23,'4.Annual SAE Indices'!$K$2:$K$23)</f>
        <v>13.352350303229764</v>
      </c>
      <c r="I125" s="8"/>
    </row>
    <row r="126" spans="1:9" ht="15.75" customHeight="1" x14ac:dyDescent="0.25">
      <c r="A126" s="1">
        <f t="shared" si="0"/>
        <v>2023</v>
      </c>
      <c r="B126" s="1">
        <f t="shared" si="1"/>
        <v>5</v>
      </c>
      <c r="C126" s="8">
        <f>'6. Econ Transform'!I126*'7.Wthr Transform'!H126</f>
        <v>1.8618015684201829E-2</v>
      </c>
      <c r="D126" s="1">
        <f t="array" ref="D126">C126*_xlfn.XLOOKUP(A126,'4.Annual SAE Indices'!$A$2:$A$23,'4.Annual SAE Indices'!$B$2:$B$23)</f>
        <v>6.5405089098601026E-3</v>
      </c>
      <c r="E126" s="1">
        <f>'6. Econ Transform'!I126*'7.Wthr Transform'!J126</f>
        <v>6.9152576967809437E-2</v>
      </c>
      <c r="F126" s="1">
        <f t="array" ref="F126">E126*_xlfn.XLOOKUP(A126,'4.Annual SAE Indices'!$A$2:$A$23,'4.Annual SAE Indices'!$C$2:$C$23)</f>
        <v>7.4145393024885278E-2</v>
      </c>
      <c r="G126" s="1">
        <f>'6. Econ Transform'!I126*'7.Wthr Transform'!D126</f>
        <v>1.2346902655972762</v>
      </c>
      <c r="H126" s="1">
        <f t="array" ref="H126">G126*_xlfn.XLOOKUP(A126,'4.Annual SAE Indices'!$A$2:$A$23,'4.Annual SAE Indices'!$K$2:$K$23)</f>
        <v>13.815937133980402</v>
      </c>
      <c r="I126" s="8"/>
    </row>
    <row r="127" spans="1:9" ht="15.75" customHeight="1" x14ac:dyDescent="0.25">
      <c r="A127" s="1">
        <f t="shared" si="0"/>
        <v>2023</v>
      </c>
      <c r="B127" s="1">
        <f t="shared" si="1"/>
        <v>6</v>
      </c>
      <c r="C127" s="8">
        <f>'6. Econ Transform'!I127*'7.Wthr Transform'!H127</f>
        <v>0</v>
      </c>
      <c r="D127" s="1">
        <f t="array" ref="D127">C127*_xlfn.XLOOKUP(A127,'4.Annual SAE Indices'!$A$2:$A$23,'4.Annual SAE Indices'!$B$2:$B$23)</f>
        <v>0</v>
      </c>
      <c r="E127" s="1">
        <f>'6. Econ Transform'!I127*'7.Wthr Transform'!J127</f>
        <v>0.31497924180417114</v>
      </c>
      <c r="F127" s="1">
        <f t="array" ref="F127">E127*_xlfn.XLOOKUP(A127,'4.Annual SAE Indices'!$A$2:$A$23,'4.Annual SAE Indices'!$C$2:$C$23)</f>
        <v>0.33772074306243233</v>
      </c>
      <c r="G127" s="1">
        <f>'6. Econ Transform'!I127*'7.Wthr Transform'!D127</f>
        <v>1.1943601464108349</v>
      </c>
      <c r="H127" s="1">
        <f t="array" ref="H127">G127*_xlfn.XLOOKUP(A127,'4.Annual SAE Indices'!$A$2:$A$23,'4.Annual SAE Indices'!$K$2:$K$23)</f>
        <v>13.36465116630796</v>
      </c>
      <c r="I127" s="8"/>
    </row>
    <row r="128" spans="1:9" ht="15.75" customHeight="1" x14ac:dyDescent="0.25">
      <c r="A128" s="1">
        <f t="shared" si="0"/>
        <v>2023</v>
      </c>
      <c r="B128" s="1">
        <f t="shared" si="1"/>
        <v>7</v>
      </c>
      <c r="C128" s="8">
        <f>'6. Econ Transform'!I128*'7.Wthr Transform'!H128</f>
        <v>0</v>
      </c>
      <c r="D128" s="1">
        <f t="array" ref="D128">C128*_xlfn.XLOOKUP(A128,'4.Annual SAE Indices'!$A$2:$A$23,'4.Annual SAE Indices'!$B$2:$B$23)</f>
        <v>0</v>
      </c>
      <c r="E128" s="1">
        <f>'6. Econ Transform'!I128*'7.Wthr Transform'!J128</f>
        <v>0.60637478227560559</v>
      </c>
      <c r="F128" s="1">
        <f t="array" ref="F128">E128*_xlfn.XLOOKUP(A128,'4.Annual SAE Indices'!$A$2:$A$23,'4.Annual SAE Indices'!$C$2:$C$23)</f>
        <v>0.65015504155590431</v>
      </c>
      <c r="G128" s="1">
        <f>'6. Econ Transform'!I128*'7.Wthr Transform'!D128</f>
        <v>1.2336475923451089</v>
      </c>
      <c r="H128" s="1">
        <f t="array" ref="H128">G128*_xlfn.XLOOKUP(A128,'4.Annual SAE Indices'!$A$2:$A$23,'4.Annual SAE Indices'!$K$2:$K$23)</f>
        <v>13.804269828823299</v>
      </c>
      <c r="I128" s="8"/>
    </row>
    <row r="129" spans="1:9" ht="15.75" customHeight="1" x14ac:dyDescent="0.25">
      <c r="A129" s="1">
        <f t="shared" si="0"/>
        <v>2023</v>
      </c>
      <c r="B129" s="1">
        <f t="shared" si="1"/>
        <v>8</v>
      </c>
      <c r="C129" s="8">
        <f>'6. Econ Transform'!I129*'7.Wthr Transform'!H129</f>
        <v>0</v>
      </c>
      <c r="D129" s="1">
        <f t="array" ref="D129">C129*_xlfn.XLOOKUP(A129,'4.Annual SAE Indices'!$A$2:$A$23,'4.Annual SAE Indices'!$B$2:$B$23)</f>
        <v>0</v>
      </c>
      <c r="E129" s="1">
        <f>'6. Econ Transform'!I129*'7.Wthr Transform'!J129</f>
        <v>0.16468802038080838</v>
      </c>
      <c r="F129" s="1">
        <f t="array" ref="F129">E129*_xlfn.XLOOKUP(A129,'4.Annual SAE Indices'!$A$2:$A$23,'4.Annual SAE Indices'!$C$2:$C$23)</f>
        <v>0.17657849545230275</v>
      </c>
      <c r="G129" s="1">
        <f>'6. Econ Transform'!I129*'7.Wthr Transform'!D129</f>
        <v>1.2331165919759552</v>
      </c>
      <c r="H129" s="1">
        <f t="array" ref="H129">G129*_xlfn.XLOOKUP(A129,'4.Annual SAE Indices'!$A$2:$A$23,'4.Annual SAE Indices'!$K$2:$K$23)</f>
        <v>13.798328040892544</v>
      </c>
      <c r="I129" s="8"/>
    </row>
    <row r="130" spans="1:9" ht="15.75" customHeight="1" x14ac:dyDescent="0.25">
      <c r="A130" s="1">
        <f t="shared" si="0"/>
        <v>2023</v>
      </c>
      <c r="B130" s="1">
        <f t="shared" si="1"/>
        <v>9</v>
      </c>
      <c r="C130" s="8">
        <f>'6. Econ Transform'!I130*'7.Wthr Transform'!H130</f>
        <v>1.0175087734827387E-3</v>
      </c>
      <c r="D130" s="1">
        <f t="array" ref="D130">C130*_xlfn.XLOOKUP(A130,'4.Annual SAE Indices'!$A$2:$A$23,'4.Annual SAE Indices'!$B$2:$B$23)</f>
        <v>3.5745083212448611E-4</v>
      </c>
      <c r="E130" s="1">
        <f>'6. Econ Transform'!I130*'7.Wthr Transform'!J130</f>
        <v>0.17021402448344375</v>
      </c>
      <c r="F130" s="1">
        <f t="array" ref="F130">E130*_xlfn.XLOOKUP(A130,'4.Annual SAE Indices'!$A$2:$A$23,'4.Annual SAE Indices'!$C$2:$C$23)</f>
        <v>0.18250347705114839</v>
      </c>
      <c r="G130" s="1">
        <f>'6. Econ Transform'!I130*'7.Wthr Transform'!D130</f>
        <v>1.1939431324499112</v>
      </c>
      <c r="H130" s="1">
        <f t="array" ref="H130">G130*_xlfn.XLOOKUP(A130,'4.Annual SAE Indices'!$A$2:$A$23,'4.Annual SAE Indices'!$K$2:$K$23)</f>
        <v>13.359984863488016</v>
      </c>
      <c r="I130" s="8"/>
    </row>
    <row r="131" spans="1:9" ht="15.75" customHeight="1" x14ac:dyDescent="0.25">
      <c r="A131" s="1">
        <f t="shared" si="0"/>
        <v>2023</v>
      </c>
      <c r="B131" s="1">
        <f t="shared" si="1"/>
        <v>10</v>
      </c>
      <c r="C131" s="8">
        <f>'6. Econ Transform'!I131*'7.Wthr Transform'!H131</f>
        <v>3.9991535625229335E-2</v>
      </c>
      <c r="D131" s="1">
        <f t="array" ref="D131">C131*_xlfn.XLOOKUP(A131,'4.Annual SAE Indices'!$A$2:$A$23,'4.Annual SAE Indices'!$B$2:$B$23)</f>
        <v>1.4049026465143066E-2</v>
      </c>
      <c r="E131" s="1">
        <f>'6. Econ Transform'!I131*'7.Wthr Transform'!J131</f>
        <v>6.0485796351673338E-2</v>
      </c>
      <c r="F131" s="1">
        <f t="array" ref="F131">E131*_xlfn.XLOOKUP(A131,'4.Annual SAE Indices'!$A$2:$A$23,'4.Annual SAE Indices'!$C$2:$C$23)</f>
        <v>6.485287084826416E-2</v>
      </c>
      <c r="G131" s="1">
        <f>'6. Econ Transform'!I131*'7.Wthr Transform'!D131</f>
        <v>1.23436306143088</v>
      </c>
      <c r="H131" s="1">
        <f t="array" ref="H131">G131*_xlfn.XLOOKUP(A131,'4.Annual SAE Indices'!$A$2:$A$23,'4.Annual SAE Indices'!$K$2:$K$23)</f>
        <v>13.812275784799262</v>
      </c>
      <c r="I131" s="8"/>
    </row>
    <row r="132" spans="1:9" ht="15.75" customHeight="1" x14ac:dyDescent="0.25">
      <c r="A132" s="1">
        <f t="shared" si="0"/>
        <v>2023</v>
      </c>
      <c r="B132" s="1">
        <f t="shared" si="1"/>
        <v>11</v>
      </c>
      <c r="C132" s="8">
        <f>'6. Econ Transform'!I132*'7.Wthr Transform'!H132</f>
        <v>0.13966051806702598</v>
      </c>
      <c r="D132" s="1">
        <f t="array" ref="D132">C132*_xlfn.XLOOKUP(A132,'4.Annual SAE Indices'!$A$2:$A$23,'4.Annual SAE Indices'!$B$2:$B$23)</f>
        <v>4.9062739996946228E-2</v>
      </c>
      <c r="E132" s="1">
        <f>'6. Econ Transform'!I132*'7.Wthr Transform'!J132</f>
        <v>0</v>
      </c>
      <c r="F132" s="1">
        <f t="array" ref="F132">E132*_xlfn.XLOOKUP(A132,'4.Annual SAE Indices'!$A$2:$A$23,'4.Annual SAE Indices'!$C$2:$C$23)</f>
        <v>0</v>
      </c>
      <c r="G132" s="1">
        <f>'6. Econ Transform'!I132*'7.Wthr Transform'!D132</f>
        <v>1.1951439414256029</v>
      </c>
      <c r="H132" s="1">
        <f t="array" ref="H132">G132*_xlfn.XLOOKUP(A132,'4.Annual SAE Indices'!$A$2:$A$23,'4.Annual SAE Indices'!$K$2:$K$23)</f>
        <v>13.373421675764211</v>
      </c>
      <c r="I132" s="8"/>
    </row>
    <row r="133" spans="1:9" ht="15.75" customHeight="1" x14ac:dyDescent="0.25">
      <c r="A133" s="1">
        <f t="shared" si="0"/>
        <v>2023</v>
      </c>
      <c r="B133" s="1">
        <f t="shared" si="1"/>
        <v>12</v>
      </c>
      <c r="C133" s="8">
        <f>'6. Econ Transform'!I133*'7.Wthr Transform'!H133</f>
        <v>0.17474198211825909</v>
      </c>
      <c r="D133" s="1">
        <f t="array" ref="D133">C133*_xlfn.XLOOKUP(A133,'4.Annual SAE Indices'!$A$2:$A$23,'4.Annual SAE Indices'!$B$2:$B$23)</f>
        <v>6.1386858318144416E-2</v>
      </c>
      <c r="E133" s="1">
        <f>'6. Econ Transform'!I133*'7.Wthr Transform'!J133</f>
        <v>0</v>
      </c>
      <c r="F133" s="1">
        <f t="array" ref="F133">E133*_xlfn.XLOOKUP(A133,'4.Annual SAE Indices'!$A$2:$A$23,'4.Annual SAE Indices'!$C$2:$C$23)</f>
        <v>0</v>
      </c>
      <c r="G133" s="1">
        <f>'6. Econ Transform'!I133*'7.Wthr Transform'!D133</f>
        <v>1.236051120844057</v>
      </c>
      <c r="H133" s="1">
        <f t="array" ref="H133">G133*_xlfn.XLOOKUP(A133,'4.Annual SAE Indices'!$A$2:$A$23,'4.Annual SAE Indices'!$K$2:$K$23)</f>
        <v>13.831164832020828</v>
      </c>
      <c r="I133" s="8"/>
    </row>
    <row r="134" spans="1:9" ht="15.75" customHeight="1" x14ac:dyDescent="0.25">
      <c r="A134" s="1">
        <f t="shared" si="0"/>
        <v>2024</v>
      </c>
      <c r="B134" s="1">
        <f t="shared" si="1"/>
        <v>1</v>
      </c>
      <c r="C134" s="8">
        <f>'6. Econ Transform'!I134*'7.Wthr Transform'!H134</f>
        <v>0.22415651982569956</v>
      </c>
      <c r="D134" s="1">
        <f t="array" ref="D134">C134*_xlfn.XLOOKUP(A134,'4.Annual SAE Indices'!$A$2:$A$23,'4.Annual SAE Indices'!$B$2:$B$23)</f>
        <v>7.771506542357004E-2</v>
      </c>
      <c r="E134" s="1">
        <f>'6. Econ Transform'!I134*'7.Wthr Transform'!J134</f>
        <v>0</v>
      </c>
      <c r="F134" s="1">
        <f t="array" ref="F134">E134*_xlfn.XLOOKUP(A134,'4.Annual SAE Indices'!$A$2:$A$23,'4.Annual SAE Indices'!$C$2:$C$23)</f>
        <v>0</v>
      </c>
      <c r="G134" s="1">
        <f>'6. Econ Transform'!I134*'7.Wthr Transform'!D134</f>
        <v>1.2371195279471541</v>
      </c>
      <c r="H134" s="1">
        <f t="array" ref="H134">G134*_xlfn.XLOOKUP(A134,'4.Annual SAE Indices'!$A$2:$A$23,'4.Annual SAE Indices'!$K$2:$K$23)</f>
        <v>13.681675995425962</v>
      </c>
      <c r="I134" s="8"/>
    </row>
    <row r="135" spans="1:9" ht="15.75" customHeight="1" x14ac:dyDescent="0.25">
      <c r="A135" s="1">
        <f t="shared" si="0"/>
        <v>2024</v>
      </c>
      <c r="B135" s="1">
        <f t="shared" si="1"/>
        <v>2</v>
      </c>
      <c r="C135" s="8">
        <f>'6. Econ Transform'!I135*'7.Wthr Transform'!H135</f>
        <v>0.18002030161749469</v>
      </c>
      <c r="D135" s="1">
        <f t="array" ref="D135">C135*_xlfn.XLOOKUP(A135,'4.Annual SAE Indices'!$A$2:$A$23,'4.Annual SAE Indices'!$B$2:$B$23)</f>
        <v>6.2413038570785409E-2</v>
      </c>
      <c r="E135" s="1">
        <f>'6. Econ Transform'!I135*'7.Wthr Transform'!J135</f>
        <v>0</v>
      </c>
      <c r="F135" s="1">
        <f t="array" ref="F135">E135*_xlfn.XLOOKUP(A135,'4.Annual SAE Indices'!$A$2:$A$23,'4.Annual SAE Indices'!$C$2:$C$23)</f>
        <v>0</v>
      </c>
      <c r="G135" s="1">
        <f>'6. Econ Transform'!I135*'7.Wthr Transform'!D135</f>
        <v>1.1583042453438304</v>
      </c>
      <c r="H135" s="1">
        <f t="array" ref="H135">G135*_xlfn.XLOOKUP(A135,'4.Annual SAE Indices'!$A$2:$A$23,'4.Annual SAE Indices'!$K$2:$K$23)</f>
        <v>12.810034140531023</v>
      </c>
      <c r="I135" s="8"/>
    </row>
    <row r="136" spans="1:9" ht="15.75" customHeight="1" x14ac:dyDescent="0.25">
      <c r="A136" s="1">
        <f t="shared" si="0"/>
        <v>2024</v>
      </c>
      <c r="B136" s="1">
        <f t="shared" si="1"/>
        <v>3</v>
      </c>
      <c r="C136" s="8">
        <f>'6. Econ Transform'!I136*'7.Wthr Transform'!H136</f>
        <v>0.13221896336424865</v>
      </c>
      <c r="D136" s="1">
        <f t="array" ref="D136">C136*_xlfn.XLOOKUP(A136,'4.Annual SAE Indices'!$A$2:$A$23,'4.Annual SAE Indices'!$B$2:$B$23)</f>
        <v>4.5840314598385008E-2</v>
      </c>
      <c r="E136" s="1">
        <f>'6. Econ Transform'!I136*'7.Wthr Transform'!J136</f>
        <v>0</v>
      </c>
      <c r="F136" s="1">
        <f t="array" ref="F136">E136*_xlfn.XLOOKUP(A136,'4.Annual SAE Indices'!$A$2:$A$23,'4.Annual SAE Indices'!$C$2:$C$23)</f>
        <v>0</v>
      </c>
      <c r="G136" s="1">
        <f>'6. Econ Transform'!I136*'7.Wthr Transform'!D136</f>
        <v>1.239826997937439</v>
      </c>
      <c r="H136" s="1">
        <f t="array" ref="H136">G136*_xlfn.XLOOKUP(A136,'4.Annual SAE Indices'!$A$2:$A$23,'4.Annual SAE Indices'!$K$2:$K$23)</f>
        <v>13.71161871828952</v>
      </c>
      <c r="I136" s="8"/>
    </row>
    <row r="137" spans="1:9" ht="15.75" customHeight="1" x14ac:dyDescent="0.25">
      <c r="A137" s="1">
        <f t="shared" si="0"/>
        <v>2024</v>
      </c>
      <c r="B137" s="1">
        <f t="shared" si="1"/>
        <v>4</v>
      </c>
      <c r="C137" s="8">
        <f>'6. Econ Transform'!I137*'7.Wthr Transform'!H137</f>
        <v>7.0162535791520916E-2</v>
      </c>
      <c r="D137" s="1">
        <f t="array" ref="D137">C137*_xlfn.XLOOKUP(A137,'4.Annual SAE Indices'!$A$2:$A$23,'4.Annual SAE Indices'!$B$2:$B$23)</f>
        <v>2.4325351158920303E-2</v>
      </c>
      <c r="E137" s="1">
        <f>'6. Econ Transform'!I137*'7.Wthr Transform'!J137</f>
        <v>0</v>
      </c>
      <c r="F137" s="1">
        <f t="array" ref="F137">E137*_xlfn.XLOOKUP(A137,'4.Annual SAE Indices'!$A$2:$A$23,'4.Annual SAE Indices'!$C$2:$C$23)</f>
        <v>0</v>
      </c>
      <c r="G137" s="1">
        <f>'6. Econ Transform'!I137*'7.Wthr Transform'!D137</f>
        <v>1.2014193359701166</v>
      </c>
      <c r="H137" s="1">
        <f t="array" ref="H137">G137*_xlfn.XLOOKUP(A137,'4.Annual SAE Indices'!$A$2:$A$23,'4.Annual SAE Indices'!$K$2:$K$23)</f>
        <v>13.286856862294311</v>
      </c>
      <c r="I137" s="8"/>
    </row>
    <row r="138" spans="1:9" ht="15.75" customHeight="1" x14ac:dyDescent="0.25">
      <c r="A138" s="1">
        <f t="shared" si="0"/>
        <v>2024</v>
      </c>
      <c r="B138" s="1">
        <f t="shared" si="1"/>
        <v>5</v>
      </c>
      <c r="C138" s="8">
        <f>'6. Econ Transform'!I138*'7.Wthr Transform'!H138</f>
        <v>4.6785792742254587E-3</v>
      </c>
      <c r="D138" s="1">
        <f t="array" ref="D138">C138*_xlfn.XLOOKUP(A138,'4.Annual SAE Indices'!$A$2:$A$23,'4.Annual SAE Indices'!$B$2:$B$23)</f>
        <v>1.6220634343739667E-3</v>
      </c>
      <c r="E138" s="1">
        <f>'6. Econ Transform'!I138*'7.Wthr Transform'!J138</f>
        <v>8.5484219024758404E-2</v>
      </c>
      <c r="F138" s="1">
        <f t="array" ref="F138">E138*_xlfn.XLOOKUP(A138,'4.Annual SAE Indices'!$A$2:$A$23,'4.Annual SAE Indices'!$C$2:$C$23)</f>
        <v>9.1963922826835104E-2</v>
      </c>
      <c r="G138" s="1">
        <f>'6. Econ Transform'!I138*'7.Wthr Transform'!D138</f>
        <v>1.2431062440780825</v>
      </c>
      <c r="H138" s="1">
        <f t="array" ref="H138">G138*_xlfn.XLOOKUP(A138,'4.Annual SAE Indices'!$A$2:$A$23,'4.Annual SAE Indices'!$K$2:$K$23)</f>
        <v>13.747884885132738</v>
      </c>
      <c r="I138" s="8"/>
    </row>
    <row r="139" spans="1:9" ht="15.75" customHeight="1" x14ac:dyDescent="0.25">
      <c r="A139" s="1">
        <f t="shared" si="0"/>
        <v>2024</v>
      </c>
      <c r="B139" s="1">
        <f t="shared" si="1"/>
        <v>6</v>
      </c>
      <c r="C139" s="8">
        <f>'6. Econ Transform'!I139*'7.Wthr Transform'!H139</f>
        <v>3.5258556538354617E-4</v>
      </c>
      <c r="D139" s="1">
        <f t="array" ref="D139">C139*_xlfn.XLOOKUP(A139,'4.Annual SAE Indices'!$A$2:$A$23,'4.Annual SAE Indices'!$B$2:$B$23)</f>
        <v>1.2224141551847546E-4</v>
      </c>
      <c r="E139" s="1">
        <f>'6. Econ Transform'!I139*'7.Wthr Transform'!J139</f>
        <v>0.36631167835922906</v>
      </c>
      <c r="F139" s="1">
        <f t="array" ref="F139">E139*_xlfn.XLOOKUP(A139,'4.Annual SAE Indices'!$A$2:$A$23,'4.Annual SAE Indices'!$C$2:$C$23)</f>
        <v>0.39407810357885864</v>
      </c>
      <c r="G139" s="1">
        <f>'6. Econ Transform'!I139*'7.Wthr Transform'!D139</f>
        <v>1.2051940377286541</v>
      </c>
      <c r="H139" s="1">
        <f t="array" ref="H139">G139*_xlfn.XLOOKUP(A139,'4.Annual SAE Indices'!$A$2:$A$23,'4.Annual SAE Indices'!$K$2:$K$23)</f>
        <v>13.328602421452505</v>
      </c>
      <c r="I139" s="8"/>
    </row>
    <row r="140" spans="1:9" ht="15.75" customHeight="1" x14ac:dyDescent="0.25">
      <c r="A140" s="1">
        <f t="shared" si="0"/>
        <v>2024</v>
      </c>
      <c r="B140" s="1">
        <f t="shared" si="1"/>
        <v>7</v>
      </c>
      <c r="C140" s="8">
        <f>'6. Econ Transform'!I140*'7.Wthr Transform'!H140</f>
        <v>0</v>
      </c>
      <c r="D140" s="1">
        <f t="array" ref="D140">C140*_xlfn.XLOOKUP(A140,'4.Annual SAE Indices'!$A$2:$A$23,'4.Annual SAE Indices'!$B$2:$B$23)</f>
        <v>0</v>
      </c>
      <c r="E140" s="1">
        <f>'6. Econ Transform'!I140*'7.Wthr Transform'!J140</f>
        <v>0.61205945624698255</v>
      </c>
      <c r="F140" s="1">
        <f t="array" ref="F140">E140*_xlfn.XLOOKUP(A140,'4.Annual SAE Indices'!$A$2:$A$23,'4.Annual SAE Indices'!$C$2:$C$23)</f>
        <v>0.65845356303050384</v>
      </c>
      <c r="G140" s="1">
        <f>'6. Econ Transform'!I140*'7.Wthr Transform'!D140</f>
        <v>1.2476279741538461</v>
      </c>
      <c r="H140" s="1">
        <f t="array" ref="H140">G140*_xlfn.XLOOKUP(A140,'4.Annual SAE Indices'!$A$2:$A$23,'4.Annual SAE Indices'!$K$2:$K$23)</f>
        <v>13.797892054559631</v>
      </c>
      <c r="I140" s="8"/>
    </row>
    <row r="141" spans="1:9" ht="15.75" customHeight="1" x14ac:dyDescent="0.25">
      <c r="A141" s="1">
        <f t="shared" si="0"/>
        <v>2024</v>
      </c>
      <c r="B141" s="1">
        <f t="shared" si="1"/>
        <v>8</v>
      </c>
      <c r="C141" s="8">
        <f>'6. Econ Transform'!I141*'7.Wthr Transform'!H141</f>
        <v>0</v>
      </c>
      <c r="D141" s="1">
        <f t="array" ref="D141">C141*_xlfn.XLOOKUP(A141,'4.Annual SAE Indices'!$A$2:$A$23,'4.Annual SAE Indices'!$B$2:$B$23)</f>
        <v>0</v>
      </c>
      <c r="E141" s="1">
        <f>'6. Econ Transform'!I141*'7.Wthr Transform'!J141</f>
        <v>0.39515663411726026</v>
      </c>
      <c r="F141" s="1">
        <f t="array" ref="F141">E141*_xlfn.XLOOKUP(A141,'4.Annual SAE Indices'!$A$2:$A$23,'4.Annual SAE Indices'!$C$2:$C$23)</f>
        <v>0.42510950698334865</v>
      </c>
      <c r="G141" s="1">
        <f>'6. Econ Transform'!I141*'7.Wthr Transform'!D141</f>
        <v>1.24988865023408</v>
      </c>
      <c r="H141" s="1">
        <f t="array" ref="H141">G141*_xlfn.XLOOKUP(A141,'4.Annual SAE Indices'!$A$2:$A$23,'4.Annual SAE Indices'!$K$2:$K$23)</f>
        <v>13.822893549533761</v>
      </c>
      <c r="I141" s="8"/>
    </row>
    <row r="142" spans="1:9" ht="15.75" customHeight="1" x14ac:dyDescent="0.25">
      <c r="A142" s="1">
        <f t="shared" si="0"/>
        <v>2024</v>
      </c>
      <c r="B142" s="1">
        <f t="shared" si="1"/>
        <v>9</v>
      </c>
      <c r="C142" s="8">
        <f>'6. Econ Transform'!I142*'7.Wthr Transform'!H142</f>
        <v>1.4951149480015539E-3</v>
      </c>
      <c r="D142" s="1">
        <f t="array" ref="D142">C142*_xlfn.XLOOKUP(A142,'4.Annual SAE Indices'!$A$2:$A$23,'4.Annual SAE Indices'!$B$2:$B$23)</f>
        <v>5.183563524721387E-4</v>
      </c>
      <c r="E142" s="1">
        <f>'6. Econ Transform'!I142*'7.Wthr Transform'!J142</f>
        <v>0.12699510851046805</v>
      </c>
      <c r="F142" s="1">
        <f t="array" ref="F142">E142*_xlfn.XLOOKUP(A142,'4.Annual SAE Indices'!$A$2:$A$23,'4.Annual SAE Indices'!$C$2:$C$23)</f>
        <v>0.13662133773556154</v>
      </c>
      <c r="G142" s="1">
        <f>'6. Econ Transform'!I142*'7.Wthr Transform'!D142</f>
        <v>1.2117781886790471</v>
      </c>
      <c r="H142" s="1">
        <f t="array" ref="H142">G142*_xlfn.XLOOKUP(A142,'4.Annual SAE Indices'!$A$2:$A$23,'4.Annual SAE Indices'!$K$2:$K$23)</f>
        <v>13.401418522058187</v>
      </c>
      <c r="I142" s="8"/>
    </row>
    <row r="143" spans="1:9" ht="15.75" customHeight="1" x14ac:dyDescent="0.25">
      <c r="A143" s="1">
        <f t="shared" si="0"/>
        <v>2024</v>
      </c>
      <c r="B143" s="1">
        <f t="shared" si="1"/>
        <v>10</v>
      </c>
      <c r="C143" s="8">
        <f>'6. Econ Transform'!I143*'7.Wthr Transform'!H143</f>
        <v>4.9185500826320339E-2</v>
      </c>
      <c r="D143" s="1">
        <f t="array" ref="D143">C143*_xlfn.XLOOKUP(A143,'4.Annual SAE Indices'!$A$2:$A$23,'4.Annual SAE Indices'!$B$2:$B$23)</f>
        <v>1.7052613136485262E-2</v>
      </c>
      <c r="E143" s="1">
        <f>'6. Econ Transform'!I143*'7.Wthr Transform'!J143</f>
        <v>6.1850002572626126E-3</v>
      </c>
      <c r="F143" s="1">
        <f t="array" ref="F143">E143*_xlfn.XLOOKUP(A143,'4.Annual SAE Indices'!$A$2:$A$23,'4.Annual SAE Indices'!$C$2:$C$23)</f>
        <v>6.653823276763119E-3</v>
      </c>
      <c r="G143" s="1">
        <f>'6. Econ Transform'!I143*'7.Wthr Transform'!D143</f>
        <v>1.2544527114218369</v>
      </c>
      <c r="H143" s="1">
        <f t="array" ref="H143">G143*_xlfn.XLOOKUP(A143,'4.Annual SAE Indices'!$A$2:$A$23,'4.Annual SAE Indices'!$K$2:$K$23)</f>
        <v>13.873368871427521</v>
      </c>
      <c r="I143" s="8"/>
    </row>
    <row r="144" spans="1:9" ht="15.75" customHeight="1" x14ac:dyDescent="0.25">
      <c r="A144" s="1">
        <f t="shared" si="0"/>
        <v>2024</v>
      </c>
      <c r="B144" s="1">
        <f t="shared" si="1"/>
        <v>11</v>
      </c>
      <c r="C144" s="8">
        <f>'6. Econ Transform'!I144*'7.Wthr Transform'!H144</f>
        <v>0.13049105458331253</v>
      </c>
      <c r="D144" s="1">
        <f t="array" ref="D144">C144*_xlfn.XLOOKUP(A144,'4.Annual SAE Indices'!$A$2:$A$23,'4.Annual SAE Indices'!$B$2:$B$23)</f>
        <v>4.5241248624034454E-2</v>
      </c>
      <c r="E144" s="1">
        <f>'6. Econ Transform'!I144*'7.Wthr Transform'!J144</f>
        <v>2.7176535026315733E-4</v>
      </c>
      <c r="F144" s="1">
        <f t="array" ref="F144">E144*_xlfn.XLOOKUP(A144,'4.Annual SAE Indices'!$A$2:$A$23,'4.Annual SAE Indices'!$C$2:$C$23)</f>
        <v>2.9236516381310468E-4</v>
      </c>
      <c r="G144" s="1">
        <f>'6. Econ Transform'!I144*'7.Wthr Transform'!D144</f>
        <v>1.2161945819398272</v>
      </c>
      <c r="H144" s="1">
        <f t="array" ref="H144">G144*_xlfn.XLOOKUP(A144,'4.Annual SAE Indices'!$A$2:$A$23,'4.Annual SAE Indices'!$K$2:$K$23)</f>
        <v>13.450260740047131</v>
      </c>
      <c r="I144" s="8"/>
    </row>
    <row r="145" spans="1:9" ht="15.75" customHeight="1" x14ac:dyDescent="0.25">
      <c r="A145" s="1">
        <f t="shared" si="0"/>
        <v>2024</v>
      </c>
      <c r="B145" s="1">
        <f t="shared" si="1"/>
        <v>12</v>
      </c>
      <c r="C145" s="8">
        <f>'6. Econ Transform'!I145*'7.Wthr Transform'!H145</f>
        <v>0.21572295434035946</v>
      </c>
      <c r="D145" s="1">
        <f t="array" ref="D145">C145*_xlfn.XLOOKUP(A145,'4.Annual SAE Indices'!$A$2:$A$23,'4.Annual SAE Indices'!$B$2:$B$23)</f>
        <v>7.4791148269802626E-2</v>
      </c>
      <c r="E145" s="1">
        <f>'6. Econ Transform'!I145*'7.Wthr Transform'!J145</f>
        <v>0</v>
      </c>
      <c r="F145" s="1">
        <f t="array" ref="F145">E145*_xlfn.XLOOKUP(A145,'4.Annual SAE Indices'!$A$2:$A$23,'4.Annual SAE Indices'!$C$2:$C$23)</f>
        <v>0</v>
      </c>
      <c r="G145" s="1">
        <f>'6. Econ Transform'!I145*'7.Wthr Transform'!D145</f>
        <v>1.2592259113919593</v>
      </c>
      <c r="H145" s="1">
        <f t="array" ref="H145">G145*_xlfn.XLOOKUP(A145,'4.Annual SAE Indices'!$A$2:$A$23,'4.Annual SAE Indices'!$K$2:$K$23)</f>
        <v>13.926157121857095</v>
      </c>
      <c r="I145" s="8"/>
    </row>
    <row r="146" spans="1:9" ht="15.75" customHeight="1" x14ac:dyDescent="0.25">
      <c r="A146" s="1">
        <f t="shared" si="0"/>
        <v>2025</v>
      </c>
      <c r="B146" s="1">
        <f t="shared" si="1"/>
        <v>1</v>
      </c>
      <c r="C146" s="8">
        <f>'6. Econ Transform'!I146*'7.Wthr Transform'!H146</f>
        <v>0.26724691098079245</v>
      </c>
      <c r="D146" s="1">
        <f t="array" ref="D146">C146*_xlfn.XLOOKUP(A146,'4.Annual SAE Indices'!$A$2:$A$23,'4.Annual SAE Indices'!$B$2:$B$23)</f>
        <v>9.1451892937627177E-2</v>
      </c>
      <c r="E146" s="1">
        <f>'6. Econ Transform'!I146*'7.Wthr Transform'!J146</f>
        <v>0</v>
      </c>
      <c r="F146" s="1">
        <f t="array" ref="F146">E146*_xlfn.XLOOKUP(A146,'4.Annual SAE Indices'!$A$2:$A$23,'4.Annual SAE Indices'!$C$2:$C$23)</f>
        <v>0</v>
      </c>
      <c r="G146" s="1">
        <f>'6. Econ Transform'!I146*'7.Wthr Transform'!D146</f>
        <v>1.2617169764542884</v>
      </c>
      <c r="H146" s="1">
        <f t="array" ref="H146">G146*_xlfn.XLOOKUP(A146,'4.Annual SAE Indices'!$A$2:$A$23,'4.Annual SAE Indices'!$K$2:$K$23)</f>
        <v>13.835105161914207</v>
      </c>
      <c r="I146" s="8"/>
    </row>
    <row r="147" spans="1:9" ht="15.75" customHeight="1" x14ac:dyDescent="0.25">
      <c r="A147" s="1">
        <f t="shared" si="0"/>
        <v>2025</v>
      </c>
      <c r="B147" s="1">
        <f t="shared" si="1"/>
        <v>2</v>
      </c>
      <c r="C147" s="8">
        <f>'6. Econ Transform'!I147*'7.Wthr Transform'!H147</f>
        <v>0.22576169365341073</v>
      </c>
      <c r="D147" s="1">
        <f t="array" ref="D147">C147*_xlfn.XLOOKUP(A147,'4.Annual SAE Indices'!$A$2:$A$23,'4.Annual SAE Indices'!$B$2:$B$23)</f>
        <v>7.7255651568197151E-2</v>
      </c>
      <c r="E147" s="1">
        <f>'6. Econ Transform'!I147*'7.Wthr Transform'!J147</f>
        <v>0</v>
      </c>
      <c r="F147" s="1">
        <f t="array" ref="F147">E147*_xlfn.XLOOKUP(A147,'4.Annual SAE Indices'!$A$2:$A$23,'4.Annual SAE Indices'!$C$2:$C$23)</f>
        <v>0</v>
      </c>
      <c r="G147" s="1">
        <f>'6. Econ Transform'!I147*'7.Wthr Transform'!D147</f>
        <v>1.1418649275207888</v>
      </c>
      <c r="H147" s="1">
        <f t="array" ref="H147">G147*_xlfn.XLOOKUP(A147,'4.Annual SAE Indices'!$A$2:$A$23,'4.Annual SAE Indices'!$K$2:$K$23)</f>
        <v>12.520891489743704</v>
      </c>
      <c r="I147" s="8"/>
    </row>
    <row r="148" spans="1:9" ht="15.75" customHeight="1" x14ac:dyDescent="0.25">
      <c r="A148" s="1">
        <f t="shared" si="0"/>
        <v>2025</v>
      </c>
      <c r="B148" s="1">
        <f t="shared" si="1"/>
        <v>3</v>
      </c>
      <c r="C148" s="8">
        <f>'6. Econ Transform'!I148*'7.Wthr Transform'!H148</f>
        <v>0.17867504755418859</v>
      </c>
      <c r="D148" s="1">
        <f t="array" ref="D148">C148*_xlfn.XLOOKUP(A148,'4.Annual SAE Indices'!$A$2:$A$23,'4.Annual SAE Indices'!$B$2:$B$23)</f>
        <v>6.1142601273043336E-2</v>
      </c>
      <c r="E148" s="1">
        <f>'6. Econ Transform'!I148*'7.Wthr Transform'!J148</f>
        <v>0</v>
      </c>
      <c r="F148" s="1">
        <f t="array" ref="F148">E148*_xlfn.XLOOKUP(A148,'4.Annual SAE Indices'!$A$2:$A$23,'4.Annual SAE Indices'!$C$2:$C$23)</f>
        <v>0</v>
      </c>
      <c r="G148" s="1">
        <f>'6. Econ Transform'!I148*'7.Wthr Transform'!D148</f>
        <v>1.2663529047206925</v>
      </c>
      <c r="H148" s="1">
        <f t="array" ref="H148">G148*_xlfn.XLOOKUP(A148,'4.Annual SAE Indices'!$A$2:$A$23,'4.Annual SAE Indices'!$K$2:$K$23)</f>
        <v>13.885939506133809</v>
      </c>
      <c r="I148" s="8"/>
    </row>
    <row r="149" spans="1:9" ht="15.75" customHeight="1" x14ac:dyDescent="0.25">
      <c r="A149" s="1">
        <f t="shared" si="0"/>
        <v>2025</v>
      </c>
      <c r="B149" s="1">
        <f t="shared" si="1"/>
        <v>4</v>
      </c>
      <c r="C149" s="8">
        <f>'6. Econ Transform'!I149*'7.Wthr Transform'!H149</f>
        <v>8.0949652460152635E-2</v>
      </c>
      <c r="D149" s="1">
        <f t="array" ref="D149">C149*_xlfn.XLOOKUP(A149,'4.Annual SAE Indices'!$A$2:$A$23,'4.Annual SAE Indices'!$B$2:$B$23)</f>
        <v>2.7700971071864231E-2</v>
      </c>
      <c r="E149" s="1">
        <f>'6. Econ Transform'!I149*'7.Wthr Transform'!J149</f>
        <v>2.1396116621731878E-3</v>
      </c>
      <c r="F149" s="1">
        <f t="array" ref="F149">E149*_xlfn.XLOOKUP(A149,'4.Annual SAE Indices'!$A$2:$A$23,'4.Annual SAE Indices'!$C$2:$C$23)</f>
        <v>2.3043617601605231E-3</v>
      </c>
      <c r="G149" s="1">
        <f>'6. Econ Transform'!I149*'7.Wthr Transform'!D149</f>
        <v>1.2275786712316803</v>
      </c>
      <c r="H149" s="1">
        <f t="array" ref="H149">G149*_xlfn.XLOOKUP(A149,'4.Annual SAE Indices'!$A$2:$A$23,'4.Annual SAE Indices'!$K$2:$K$23)</f>
        <v>13.460768403656743</v>
      </c>
      <c r="I149" s="8"/>
    </row>
    <row r="150" spans="1:9" ht="15.75" customHeight="1" x14ac:dyDescent="0.25">
      <c r="A150" s="1">
        <f t="shared" si="0"/>
        <v>2025</v>
      </c>
      <c r="B150" s="1">
        <f t="shared" si="1"/>
        <v>5</v>
      </c>
      <c r="C150" s="8">
        <f>'6. Econ Transform'!I150*'7.Wthr Transform'!H150</f>
        <v>1.7987076745703753E-2</v>
      </c>
      <c r="D150" s="1">
        <f t="array" ref="D150">C150*_xlfn.XLOOKUP(A150,'4.Annual SAE Indices'!$A$2:$A$23,'4.Annual SAE Indices'!$B$2:$B$23)</f>
        <v>6.1551776623798241E-3</v>
      </c>
      <c r="E150" s="1">
        <f>'6. Econ Transform'!I150*'7.Wthr Transform'!J150</f>
        <v>9.2213817395904937E-2</v>
      </c>
      <c r="F150" s="1">
        <f t="array" ref="F150">E150*_xlfn.XLOOKUP(A150,'4.Annual SAE Indices'!$A$2:$A$23,'4.Annual SAE Indices'!$C$2:$C$23)</f>
        <v>9.9314281335389609E-2</v>
      </c>
      <c r="G150" s="1">
        <f>'6. Econ Transform'!I150*'7.Wthr Transform'!D150</f>
        <v>1.2706427661453117</v>
      </c>
      <c r="H150" s="1">
        <f t="array" ref="H150">G150*_xlfn.XLOOKUP(A150,'4.Annual SAE Indices'!$A$2:$A$23,'4.Annual SAE Indices'!$K$2:$K$23)</f>
        <v>13.932979123613185</v>
      </c>
      <c r="I150" s="8"/>
    </row>
    <row r="151" spans="1:9" ht="15.75" customHeight="1" x14ac:dyDescent="0.25">
      <c r="A151" s="1">
        <f t="shared" si="0"/>
        <v>2025</v>
      </c>
      <c r="B151" s="1">
        <f t="shared" si="1"/>
        <v>6</v>
      </c>
      <c r="C151" s="8">
        <f>'6. Econ Transform'!I151*'7.Wthr Transform'!H151</f>
        <v>9.2433653388841698E-4</v>
      </c>
      <c r="D151" s="1">
        <f t="array" ref="D151">C151*_xlfn.XLOOKUP(A151,'4.Annual SAE Indices'!$A$2:$A$23,'4.Annual SAE Indices'!$B$2:$B$23)</f>
        <v>3.1630796189661628E-4</v>
      </c>
      <c r="E151" s="1">
        <f>'6. Econ Transform'!I151*'7.Wthr Transform'!J151</f>
        <v>0.30043666710277916</v>
      </c>
      <c r="F151" s="1">
        <f t="array" ref="F151">E151*_xlfn.XLOOKUP(A151,'4.Annual SAE Indices'!$A$2:$A$23,'4.Annual SAE Indices'!$C$2:$C$23)</f>
        <v>0.32357029046969316</v>
      </c>
      <c r="G151" s="1">
        <f>'6. Econ Transform'!I151*'7.Wthr Transform'!D151</f>
        <v>1.2316814165239667</v>
      </c>
      <c r="H151" s="1">
        <f t="array" ref="H151">G151*_xlfn.XLOOKUP(A151,'4.Annual SAE Indices'!$A$2:$A$23,'4.Annual SAE Indices'!$K$2:$K$23)</f>
        <v>13.505756236610251</v>
      </c>
      <c r="I151" s="8"/>
    </row>
    <row r="152" spans="1:9" ht="15.75" customHeight="1" x14ac:dyDescent="0.25">
      <c r="A152" s="1">
        <f t="shared" si="0"/>
        <v>2025</v>
      </c>
      <c r="B152" s="1">
        <f t="shared" si="1"/>
        <v>7</v>
      </c>
      <c r="C152" s="8">
        <f>'6. Econ Transform'!I152*'7.Wthr Transform'!H152</f>
        <v>0</v>
      </c>
      <c r="D152" s="1">
        <f t="array" ref="D152">C152*_xlfn.XLOOKUP(A152,'4.Annual SAE Indices'!$A$2:$A$23,'4.Annual SAE Indices'!$B$2:$B$23)</f>
        <v>0</v>
      </c>
      <c r="E152" s="1">
        <f>'6. Econ Transform'!I152*'7.Wthr Transform'!J152</f>
        <v>0.6060524404610258</v>
      </c>
      <c r="F152" s="1">
        <f t="array" ref="F152">E152*_xlfn.XLOOKUP(A152,'4.Annual SAE Indices'!$A$2:$A$23,'4.Annual SAE Indices'!$C$2:$C$23)</f>
        <v>0.65271847837652475</v>
      </c>
      <c r="G152" s="1">
        <f>'6. Econ Transform'!I152*'7.Wthr Transform'!D152</f>
        <v>1.2748318597226158</v>
      </c>
      <c r="H152" s="1">
        <f t="array" ref="H152">G152*_xlfn.XLOOKUP(A152,'4.Annual SAE Indices'!$A$2:$A$23,'4.Annual SAE Indices'!$K$2:$K$23)</f>
        <v>13.978913791416398</v>
      </c>
      <c r="I152" s="8"/>
    </row>
    <row r="153" spans="1:9" ht="15.75" customHeight="1" x14ac:dyDescent="0.25">
      <c r="A153" s="1">
        <f t="shared" si="0"/>
        <v>2025</v>
      </c>
      <c r="B153" s="1">
        <f t="shared" si="1"/>
        <v>8</v>
      </c>
      <c r="C153" s="8">
        <f>'6. Econ Transform'!I153*'7.Wthr Transform'!H153</f>
        <v>5.5013976560540261E-5</v>
      </c>
      <c r="D153" s="1">
        <f t="array" ref="D153">C153*_xlfn.XLOOKUP(A153,'4.Annual SAE Indices'!$A$2:$A$23,'4.Annual SAE Indices'!$B$2:$B$23)</f>
        <v>1.8825782779016879E-5</v>
      </c>
      <c r="E153" s="1">
        <f>'6. Econ Transform'!I153*'7.Wthr Transform'!J153</f>
        <v>0.41486029339605329</v>
      </c>
      <c r="F153" s="1">
        <f t="array" ref="F153">E153*_xlfn.XLOOKUP(A153,'4.Annual SAE Indices'!$A$2:$A$23,'4.Annual SAE Indices'!$C$2:$C$23)</f>
        <v>0.44680453598754938</v>
      </c>
      <c r="G153" s="1">
        <f>'6. Econ Transform'!I153*'7.Wthr Transform'!D153</f>
        <v>1.2769259554366268</v>
      </c>
      <c r="H153" s="1">
        <f t="array" ref="H153">G153*_xlfn.XLOOKUP(A153,'4.Annual SAE Indices'!$A$2:$A$23,'4.Annual SAE Indices'!$K$2:$K$23)</f>
        <v>14.001876179149242</v>
      </c>
      <c r="I153" s="8"/>
    </row>
    <row r="154" spans="1:9" ht="15.75" customHeight="1" x14ac:dyDescent="0.25">
      <c r="A154" s="1">
        <f t="shared" si="0"/>
        <v>2025</v>
      </c>
      <c r="B154" s="1">
        <f t="shared" si="1"/>
        <v>9</v>
      </c>
      <c r="C154" s="8">
        <f>'6. Econ Transform'!I154*'7.Wthr Transform'!H154</f>
        <v>6.1714250881847428E-3</v>
      </c>
      <c r="D154" s="1">
        <f t="array" ref="D154">C154*_xlfn.XLOOKUP(A154,'4.Annual SAE Indices'!$A$2:$A$23,'4.Annual SAE Indices'!$B$2:$B$23)</f>
        <v>2.111861665176819E-3</v>
      </c>
      <c r="E154" s="1">
        <f>'6. Econ Transform'!I154*'7.Wthr Transform'!J154</f>
        <v>0.12279867089795771</v>
      </c>
      <c r="F154" s="1">
        <f t="array" ref="F154">E154*_xlfn.XLOOKUP(A154,'4.Annual SAE Indices'!$A$2:$A$23,'4.Annual SAE Indices'!$C$2:$C$23)</f>
        <v>0.13225416855710045</v>
      </c>
      <c r="G154" s="1">
        <f>'6. Econ Transform'!I154*'7.Wthr Transform'!D154</f>
        <v>1.2377122136889724</v>
      </c>
      <c r="H154" s="1">
        <f t="array" ref="H154">G154*_xlfn.XLOOKUP(A154,'4.Annual SAE Indices'!$A$2:$A$23,'4.Annual SAE Indices'!$K$2:$K$23)</f>
        <v>13.571885736763688</v>
      </c>
      <c r="I154" s="8"/>
    </row>
    <row r="155" spans="1:9" ht="15.75" customHeight="1" x14ac:dyDescent="0.25">
      <c r="A155" s="1">
        <f t="shared" si="0"/>
        <v>2025</v>
      </c>
      <c r="B155" s="1">
        <f t="shared" si="1"/>
        <v>10</v>
      </c>
      <c r="C155" s="8">
        <f>'6. Econ Transform'!I155*'7.Wthr Transform'!H155</f>
        <v>5.5639432028131229E-2</v>
      </c>
      <c r="D155" s="1">
        <f t="array" ref="D155">C155*_xlfn.XLOOKUP(A155,'4.Annual SAE Indices'!$A$2:$A$23,'4.Annual SAE Indices'!$B$2:$B$23)</f>
        <v>1.9039813640026507E-2</v>
      </c>
      <c r="E155" s="1">
        <f>'6. Econ Transform'!I155*'7.Wthr Transform'!J155</f>
        <v>6.9253842741029657E-3</v>
      </c>
      <c r="F155" s="1">
        <f t="array" ref="F155">E155*_xlfn.XLOOKUP(A155,'4.Annual SAE Indices'!$A$2:$A$23,'4.Annual SAE Indices'!$C$2:$C$23)</f>
        <v>7.4586388632088942E-3</v>
      </c>
      <c r="G155" s="1">
        <f>'6. Econ Transform'!I155*'7.Wthr Transform'!D155</f>
        <v>1.2810122631632708</v>
      </c>
      <c r="H155" s="1">
        <f t="array" ref="H155">G155*_xlfn.XLOOKUP(A155,'4.Annual SAE Indices'!$A$2:$A$23,'4.Annual SAE Indices'!$K$2:$K$23)</f>
        <v>14.046683769264211</v>
      </c>
      <c r="I155" s="8"/>
    </row>
    <row r="156" spans="1:9" ht="15.75" customHeight="1" x14ac:dyDescent="0.25">
      <c r="A156" s="1">
        <f t="shared" si="0"/>
        <v>2025</v>
      </c>
      <c r="B156" s="1">
        <f t="shared" si="1"/>
        <v>11</v>
      </c>
      <c r="C156" s="8">
        <f>'6. Econ Transform'!I156*'7.Wthr Transform'!H156</f>
        <v>0.13322400081210842</v>
      </c>
      <c r="D156" s="1">
        <f t="array" ref="D156">C156*_xlfn.XLOOKUP(A156,'4.Annual SAE Indices'!$A$2:$A$23,'4.Annual SAE Indices'!$B$2:$B$23)</f>
        <v>4.5589253077903499E-2</v>
      </c>
      <c r="E156" s="1">
        <f>'6. Econ Transform'!I156*'7.Wthr Transform'!J156</f>
        <v>2.7745708209482014E-4</v>
      </c>
      <c r="F156" s="1">
        <f t="array" ref="F156">E156*_xlfn.XLOOKUP(A156,'4.Annual SAE Indices'!$A$2:$A$23,'4.Annual SAE Indices'!$C$2:$C$23)</f>
        <v>2.9882127741612127E-4</v>
      </c>
      <c r="G156" s="1">
        <f>'6. Econ Transform'!I156*'7.Wthr Transform'!D156</f>
        <v>1.2416660167964775</v>
      </c>
      <c r="H156" s="1">
        <f t="array" ref="H156">G156*_xlfn.XLOOKUP(A156,'4.Annual SAE Indices'!$A$2:$A$23,'4.Annual SAE Indices'!$K$2:$K$23)</f>
        <v>13.615240373978413</v>
      </c>
      <c r="I156" s="8"/>
    </row>
    <row r="157" spans="1:9" ht="15.75" customHeight="1" x14ac:dyDescent="0.25">
      <c r="A157" s="1">
        <f t="shared" si="0"/>
        <v>2025</v>
      </c>
      <c r="B157" s="1">
        <f t="shared" si="1"/>
        <v>12</v>
      </c>
      <c r="C157" s="8">
        <f>'6. Econ Transform'!I157*'7.Wthr Transform'!H157</f>
        <v>0.22014387375959577</v>
      </c>
      <c r="D157" s="1">
        <f t="array" ref="D157">C157*_xlfn.XLOOKUP(A157,'4.Annual SAE Indices'!$A$2:$A$23,'4.Annual SAE Indices'!$B$2:$B$23)</f>
        <v>7.5333233600533678E-2</v>
      </c>
      <c r="E157" s="1">
        <f>'6. Econ Transform'!I157*'7.Wthr Transform'!J157</f>
        <v>0</v>
      </c>
      <c r="F157" s="1">
        <f t="array" ref="F157">E157*_xlfn.XLOOKUP(A157,'4.Annual SAE Indices'!$A$2:$A$23,'4.Annual SAE Indices'!$C$2:$C$23)</f>
        <v>0</v>
      </c>
      <c r="G157" s="1">
        <f>'6. Econ Transform'!I157*'7.Wthr Transform'!D157</f>
        <v>1.2850318637622156</v>
      </c>
      <c r="H157" s="1">
        <f t="array" ref="H157">G157*_xlfn.XLOOKUP(A157,'4.Annual SAE Indices'!$A$2:$A$23,'4.Annual SAE Indices'!$K$2:$K$23)</f>
        <v>14.090759895711821</v>
      </c>
      <c r="I157" s="8"/>
    </row>
    <row r="158" spans="1:9" ht="15.75" customHeight="1" x14ac:dyDescent="0.25">
      <c r="A158" s="1">
        <f t="shared" si="0"/>
        <v>2026</v>
      </c>
      <c r="B158" s="1">
        <f t="shared" si="1"/>
        <v>1</v>
      </c>
      <c r="C158" s="8">
        <f>'6. Econ Transform'!I158*'7.Wthr Transform'!H158</f>
        <v>0.27260393497762375</v>
      </c>
      <c r="D158" s="1">
        <f t="array" ref="D158">C158*_xlfn.XLOOKUP(A158,'4.Annual SAE Indices'!$A$2:$A$23,'4.Annual SAE Indices'!$B$2:$B$23)</f>
        <v>9.2058348841943541E-2</v>
      </c>
      <c r="E158" s="1">
        <f>'6. Econ Transform'!I158*'7.Wthr Transform'!J158</f>
        <v>0</v>
      </c>
      <c r="F158" s="1">
        <f t="array" ref="F158">E158*_xlfn.XLOOKUP(A158,'4.Annual SAE Indices'!$A$2:$A$23,'4.Annual SAE Indices'!$C$2:$C$23)</f>
        <v>0</v>
      </c>
      <c r="G158" s="1">
        <f>'6. Econ Transform'!I158*'7.Wthr Transform'!D158</f>
        <v>1.287008374941438</v>
      </c>
      <c r="H158" s="1">
        <f t="array" ref="H158">G158*_xlfn.XLOOKUP(A158,'4.Annual SAE Indices'!$A$2:$A$23,'4.Annual SAE Indices'!$K$2:$K$23)</f>
        <v>14.010887972962472</v>
      </c>
      <c r="I158" s="8"/>
    </row>
    <row r="159" spans="1:9" ht="15.75" customHeight="1" x14ac:dyDescent="0.25">
      <c r="A159" s="1">
        <f t="shared" si="0"/>
        <v>2026</v>
      </c>
      <c r="B159" s="1">
        <f t="shared" si="1"/>
        <v>2</v>
      </c>
      <c r="C159" s="8">
        <f>'6. Econ Transform'!I159*'7.Wthr Transform'!H159</f>
        <v>0.23018632848079912</v>
      </c>
      <c r="D159" s="1">
        <f t="array" ref="D159">C159*_xlfn.XLOOKUP(A159,'4.Annual SAE Indices'!$A$2:$A$23,'4.Annual SAE Indices'!$B$2:$B$23)</f>
        <v>7.7733923127965857E-2</v>
      </c>
      <c r="E159" s="1">
        <f>'6. Econ Transform'!I159*'7.Wthr Transform'!J159</f>
        <v>0</v>
      </c>
      <c r="F159" s="1">
        <f t="array" ref="F159">E159*_xlfn.XLOOKUP(A159,'4.Annual SAE Indices'!$A$2:$A$23,'4.Annual SAE Indices'!$C$2:$C$23)</f>
        <v>0</v>
      </c>
      <c r="G159" s="1">
        <f>'6. Econ Transform'!I159*'7.Wthr Transform'!D159</f>
        <v>1.1642439912349287</v>
      </c>
      <c r="H159" s="1">
        <f t="array" ref="H159">G159*_xlfn.XLOOKUP(A159,'4.Annual SAE Indices'!$A$2:$A$23,'4.Annual SAE Indices'!$K$2:$K$23)</f>
        <v>12.674425786179928</v>
      </c>
      <c r="I159" s="8"/>
    </row>
    <row r="160" spans="1:9" ht="15.75" customHeight="1" x14ac:dyDescent="0.25">
      <c r="A160" s="1">
        <f t="shared" si="0"/>
        <v>2026</v>
      </c>
      <c r="B160" s="1">
        <f t="shared" si="1"/>
        <v>3</v>
      </c>
      <c r="C160" s="8">
        <f>'6. Econ Transform'!I160*'7.Wthr Transform'!H160</f>
        <v>0.18213864642627228</v>
      </c>
      <c r="D160" s="1">
        <f t="array" ref="D160">C160*_xlfn.XLOOKUP(A160,'4.Annual SAE Indices'!$A$2:$A$23,'4.Annual SAE Indices'!$B$2:$B$23)</f>
        <v>6.1508220898152152E-2</v>
      </c>
      <c r="E160" s="1">
        <f>'6. Econ Transform'!I160*'7.Wthr Transform'!J160</f>
        <v>0</v>
      </c>
      <c r="F160" s="1">
        <f t="array" ref="F160">E160*_xlfn.XLOOKUP(A160,'4.Annual SAE Indices'!$A$2:$A$23,'4.Annual SAE Indices'!$C$2:$C$23)</f>
        <v>0</v>
      </c>
      <c r="G160" s="1">
        <f>'6. Econ Transform'!I160*'7.Wthr Transform'!D160</f>
        <v>1.2909010358251225</v>
      </c>
      <c r="H160" s="1">
        <f t="array" ref="H160">G160*_xlfn.XLOOKUP(A160,'4.Annual SAE Indices'!$A$2:$A$23,'4.Annual SAE Indices'!$K$2:$K$23)</f>
        <v>14.053265036406614</v>
      </c>
      <c r="I160" s="8"/>
    </row>
    <row r="161" spans="1:9" ht="15.75" customHeight="1" x14ac:dyDescent="0.25">
      <c r="A161" s="1">
        <f t="shared" si="0"/>
        <v>2026</v>
      </c>
      <c r="B161" s="1">
        <f t="shared" si="1"/>
        <v>4</v>
      </c>
      <c r="C161" s="8">
        <f>'6. Econ Transform'!I161*'7.Wthr Transform'!H161</f>
        <v>8.2501590686199167E-2</v>
      </c>
      <c r="D161" s="1">
        <f t="array" ref="D161">C161*_xlfn.XLOOKUP(A161,'4.Annual SAE Indices'!$A$2:$A$23,'4.Annual SAE Indices'!$B$2:$B$23)</f>
        <v>2.7860787174729458E-2</v>
      </c>
      <c r="E161" s="1">
        <f>'6. Econ Transform'!I161*'7.Wthr Transform'!J161</f>
        <v>2.1806315433771997E-3</v>
      </c>
      <c r="F161" s="1">
        <f t="array" ref="F161">E161*_xlfn.XLOOKUP(A161,'4.Annual SAE Indices'!$A$2:$A$23,'4.Annual SAE Indices'!$C$2:$C$23)</f>
        <v>2.3566085089277398E-3</v>
      </c>
      <c r="G161" s="1">
        <f>'6. Econ Transform'!I161*'7.Wthr Transform'!D161</f>
        <v>1.2511133771564726</v>
      </c>
      <c r="H161" s="1">
        <f t="array" ref="H161">G161*_xlfn.XLOOKUP(A161,'4.Annual SAE Indices'!$A$2:$A$23,'4.Annual SAE Indices'!$K$2:$K$23)</f>
        <v>13.620120669076224</v>
      </c>
      <c r="I161" s="8"/>
    </row>
    <row r="162" spans="1:9" ht="15.75" customHeight="1" x14ac:dyDescent="0.25">
      <c r="A162" s="1">
        <f t="shared" si="0"/>
        <v>2026</v>
      </c>
      <c r="B162" s="1">
        <f t="shared" si="1"/>
        <v>5</v>
      </c>
      <c r="C162" s="8">
        <f>'6. Econ Transform'!I162*'7.Wthr Transform'!H162</f>
        <v>1.8328092320473322E-2</v>
      </c>
      <c r="D162" s="1">
        <f t="array" ref="D162">C162*_xlfn.XLOOKUP(A162,'4.Annual SAE Indices'!$A$2:$A$23,'4.Annual SAE Indices'!$B$2:$B$23)</f>
        <v>6.1893967766238405E-3</v>
      </c>
      <c r="E162" s="1">
        <f>'6. Econ Transform'!I162*'7.Wthr Transform'!J162</f>
        <v>9.3962091914635268E-2</v>
      </c>
      <c r="F162" s="1">
        <f t="array" ref="F162">E162*_xlfn.XLOOKUP(A162,'4.Annual SAE Indices'!$A$2:$A$23,'4.Annual SAE Indices'!$C$2:$C$23)</f>
        <v>0.10154483273214633</v>
      </c>
      <c r="G162" s="1">
        <f>'6. Econ Transform'!I162*'7.Wthr Transform'!D162</f>
        <v>1.2947327825137209</v>
      </c>
      <c r="H162" s="1">
        <f t="array" ref="H162">G162*_xlfn.XLOOKUP(A162,'4.Annual SAE Indices'!$A$2:$A$23,'4.Annual SAE Indices'!$K$2:$K$23)</f>
        <v>14.094978963557372</v>
      </c>
      <c r="I162" s="8"/>
    </row>
    <row r="163" spans="1:9" ht="15.75" customHeight="1" x14ac:dyDescent="0.25">
      <c r="A163" s="1">
        <f t="shared" si="0"/>
        <v>2026</v>
      </c>
      <c r="B163" s="1">
        <f t="shared" si="1"/>
        <v>6</v>
      </c>
      <c r="C163" s="8">
        <f>'6. Econ Transform'!I163*'7.Wthr Transform'!H163</f>
        <v>9.4167703035415412E-4</v>
      </c>
      <c r="D163" s="1">
        <f t="array" ref="D163">C163*_xlfn.XLOOKUP(A163,'4.Annual SAE Indices'!$A$2:$A$23,'4.Annual SAE Indices'!$B$2:$B$23)</f>
        <v>3.1800433315059786E-4</v>
      </c>
      <c r="E163" s="1">
        <f>'6. Econ Transform'!I163*'7.Wthr Transform'!J163</f>
        <v>0.30607284048019379</v>
      </c>
      <c r="F163" s="1">
        <f t="array" ref="F163">E163*_xlfn.XLOOKUP(A163,'4.Annual SAE Indices'!$A$2:$A$23,'4.Annual SAE Indices'!$C$2:$C$23)</f>
        <v>0.33077291870694542</v>
      </c>
      <c r="G163" s="1">
        <f>'6. Econ Transform'!I163*'7.Wthr Transform'!D163</f>
        <v>1.2547876840651848</v>
      </c>
      <c r="H163" s="1">
        <f t="array" ref="H163">G163*_xlfn.XLOOKUP(A163,'4.Annual SAE Indices'!$A$2:$A$23,'4.Annual SAE Indices'!$K$2:$K$23)</f>
        <v>13.660120643807229</v>
      </c>
      <c r="I163" s="8"/>
    </row>
    <row r="164" spans="1:9" ht="15.75" customHeight="1" x14ac:dyDescent="0.25">
      <c r="A164" s="1">
        <f t="shared" si="0"/>
        <v>2026</v>
      </c>
      <c r="B164" s="1">
        <f t="shared" si="1"/>
        <v>7</v>
      </c>
      <c r="C164" s="8">
        <f>'6. Econ Transform'!I164*'7.Wthr Transform'!H164</f>
        <v>0</v>
      </c>
      <c r="D164" s="1">
        <f t="array" ref="D164">C164*_xlfn.XLOOKUP(A164,'4.Annual SAE Indices'!$A$2:$A$23,'4.Annual SAE Indices'!$B$2:$B$23)</f>
        <v>0</v>
      </c>
      <c r="E164" s="1">
        <f>'6. Econ Transform'!I164*'7.Wthr Transform'!J164</f>
        <v>0.61730164784801733</v>
      </c>
      <c r="F164" s="1">
        <f t="array" ref="F164">E164*_xlfn.XLOOKUP(A164,'4.Annual SAE Indices'!$A$2:$A$23,'4.Annual SAE Indices'!$C$2:$C$23)</f>
        <v>0.66711789082935236</v>
      </c>
      <c r="G164" s="1">
        <f>'6. Econ Transform'!I164*'7.Wthr Transform'!D164</f>
        <v>1.2984945776924579</v>
      </c>
      <c r="H164" s="1">
        <f t="array" ref="H164">G164*_xlfn.XLOOKUP(A164,'4.Annual SAE Indices'!$A$2:$A$23,'4.Annual SAE Indices'!$K$2:$K$23)</f>
        <v>14.135931370591173</v>
      </c>
      <c r="I164" s="8"/>
    </row>
    <row r="165" spans="1:9" ht="15.75" customHeight="1" x14ac:dyDescent="0.25">
      <c r="A165" s="1">
        <f t="shared" si="0"/>
        <v>2026</v>
      </c>
      <c r="B165" s="1">
        <f t="shared" si="1"/>
        <v>8</v>
      </c>
      <c r="C165" s="8">
        <f>'6. Econ Transform'!I165*'7.Wthr Transform'!H165</f>
        <v>5.6024221892093571E-5</v>
      </c>
      <c r="D165" s="1">
        <f t="array" ref="D165">C165*_xlfn.XLOOKUP(A165,'4.Annual SAE Indices'!$A$2:$A$23,'4.Annual SAE Indices'!$B$2:$B$23)</f>
        <v>1.8919379732959998E-5</v>
      </c>
      <c r="E165" s="1">
        <f>'6. Econ Transform'!I165*'7.Wthr Transform'!J165</f>
        <v>0.42247855153430997</v>
      </c>
      <c r="F165" s="1">
        <f t="array" ref="F165">E165*_xlfn.XLOOKUP(A165,'4.Annual SAE Indices'!$A$2:$A$23,'4.Annual SAE Indices'!$C$2:$C$23)</f>
        <v>0.45657257064312878</v>
      </c>
      <c r="G165" s="1">
        <f>'6. Econ Transform'!I165*'7.Wthr Transform'!D165</f>
        <v>1.3003746963906553</v>
      </c>
      <c r="H165" s="1">
        <f t="array" ref="H165">G165*_xlfn.XLOOKUP(A165,'4.Annual SAE Indices'!$A$2:$A$23,'4.Annual SAE Indices'!$K$2:$K$23)</f>
        <v>14.156399094787229</v>
      </c>
      <c r="I165" s="8"/>
    </row>
    <row r="166" spans="1:9" ht="15.75" customHeight="1" x14ac:dyDescent="0.25">
      <c r="A166" s="1">
        <f t="shared" si="0"/>
        <v>2026</v>
      </c>
      <c r="B166" s="1">
        <f t="shared" si="1"/>
        <v>9</v>
      </c>
      <c r="C166" s="8">
        <f>'6. Econ Transform'!I166*'7.Wthr Transform'!H166</f>
        <v>6.2836733269908745E-3</v>
      </c>
      <c r="D166" s="1">
        <f t="array" ref="D166">C166*_xlfn.XLOOKUP(A166,'4.Annual SAE Indices'!$A$2:$A$23,'4.Annual SAE Indices'!$B$2:$B$23)</f>
        <v>2.1219964825248184E-3</v>
      </c>
      <c r="E166" s="1">
        <f>'6. Econ Transform'!I166*'7.Wthr Transform'!J166</f>
        <v>0.12503218006951342</v>
      </c>
      <c r="F166" s="1">
        <f t="array" ref="F166">E166*_xlfn.XLOOKUP(A166,'4.Annual SAE Indices'!$A$2:$A$23,'4.Annual SAE Indices'!$C$2:$C$23)</f>
        <v>0.13512227700112314</v>
      </c>
      <c r="G166" s="1">
        <f>'6. Econ Transform'!I166*'7.Wthr Transform'!D166</f>
        <v>1.2602241966021914</v>
      </c>
      <c r="H166" s="1">
        <f t="array" ref="H166">G166*_xlfn.XLOOKUP(A166,'4.Annual SAE Indices'!$A$2:$A$23,'4.Annual SAE Indices'!$K$2:$K$23)</f>
        <v>13.719304693890097</v>
      </c>
      <c r="I166" s="8"/>
    </row>
    <row r="167" spans="1:9" ht="15.75" customHeight="1" x14ac:dyDescent="0.25">
      <c r="A167" s="1">
        <f t="shared" si="0"/>
        <v>2026</v>
      </c>
      <c r="B167" s="1">
        <f t="shared" si="1"/>
        <v>10</v>
      </c>
      <c r="C167" s="8">
        <f>'6. Econ Transform'!I167*'7.Wthr Transform'!H167</f>
        <v>5.6641707636214476E-2</v>
      </c>
      <c r="D167" s="1">
        <f t="array" ref="D167">C167*_xlfn.XLOOKUP(A167,'4.Annual SAE Indices'!$A$2:$A$23,'4.Annual SAE Indices'!$B$2:$B$23)</f>
        <v>1.912790466874963E-2</v>
      </c>
      <c r="E167" s="1">
        <f>'6. Econ Transform'!I167*'7.Wthr Transform'!J167</f>
        <v>7.0501365133247337E-3</v>
      </c>
      <c r="F167" s="1">
        <f t="array" ref="F167">E167*_xlfn.XLOOKUP(A167,'4.Annual SAE Indices'!$A$2:$A$23,'4.Annual SAE Indices'!$C$2:$C$23)</f>
        <v>7.6190825299500397E-3</v>
      </c>
      <c r="G167" s="1">
        <f>'6. Econ Transform'!I167*'7.Wthr Transform'!D167</f>
        <v>1.3040881159932372</v>
      </c>
      <c r="H167" s="1">
        <f t="array" ref="H167">G167*_xlfn.XLOOKUP(A167,'4.Annual SAE Indices'!$A$2:$A$23,'4.Annual SAE Indices'!$K$2:$K$23)</f>
        <v>14.196824865948777</v>
      </c>
      <c r="I167" s="8"/>
    </row>
    <row r="168" spans="1:9" ht="15.75" customHeight="1" x14ac:dyDescent="0.25">
      <c r="A168" s="1">
        <f t="shared" si="0"/>
        <v>2026</v>
      </c>
      <c r="B168" s="1">
        <f t="shared" si="1"/>
        <v>11</v>
      </c>
      <c r="C168" s="8">
        <f>'6. Econ Transform'!I168*'7.Wthr Transform'!H168</f>
        <v>0.13560066032623175</v>
      </c>
      <c r="D168" s="1">
        <f t="array" ref="D168">C168*_xlfn.XLOOKUP(A168,'4.Annual SAE Indices'!$A$2:$A$23,'4.Annual SAE Indices'!$B$2:$B$23)</f>
        <v>4.5792342992168458E-2</v>
      </c>
      <c r="E168" s="1">
        <f>'6. Econ Transform'!I168*'7.Wthr Transform'!J168</f>
        <v>2.824067984364841E-4</v>
      </c>
      <c r="F168" s="1">
        <f t="array" ref="F168">E168*_xlfn.XLOOKUP(A168,'4.Annual SAE Indices'!$A$2:$A$23,'4.Annual SAE Indices'!$C$2:$C$23)</f>
        <v>3.0519702707030834E-4</v>
      </c>
      <c r="G168" s="1">
        <f>'6. Econ Transform'!I168*'7.Wthr Transform'!D168</f>
        <v>1.2638168104537322</v>
      </c>
      <c r="H168" s="1">
        <f t="array" ref="H168">G168*_xlfn.XLOOKUP(A168,'4.Annual SAE Indices'!$A$2:$A$23,'4.Annual SAE Indices'!$K$2:$K$23)</f>
        <v>13.75841532532351</v>
      </c>
      <c r="I168" s="8"/>
    </row>
    <row r="169" spans="1:9" ht="15.75" customHeight="1" x14ac:dyDescent="0.25">
      <c r="A169" s="1">
        <f t="shared" si="0"/>
        <v>2026</v>
      </c>
      <c r="B169" s="1">
        <f t="shared" si="1"/>
        <v>12</v>
      </c>
      <c r="C169" s="8">
        <f>'6. Econ Transform'!I169*'7.Wthr Transform'!H169</f>
        <v>0.22403897568188658</v>
      </c>
      <c r="D169" s="1">
        <f t="array" ref="D169">C169*_xlfn.XLOOKUP(A169,'4.Annual SAE Indices'!$A$2:$A$23,'4.Annual SAE Indices'!$B$2:$B$23)</f>
        <v>7.5657962087773103E-2</v>
      </c>
      <c r="E169" s="1">
        <f>'6. Econ Transform'!I169*'7.Wthr Transform'!J169</f>
        <v>0</v>
      </c>
      <c r="F169" s="1">
        <f t="array" ref="F169">E169*_xlfn.XLOOKUP(A169,'4.Annual SAE Indices'!$A$2:$A$23,'4.Annual SAE Indices'!$C$2:$C$23)</f>
        <v>0</v>
      </c>
      <c r="G169" s="1">
        <f>'6. Econ Transform'!I169*'7.Wthr Transform'!D169</f>
        <v>1.3077684950264183</v>
      </c>
      <c r="H169" s="1">
        <f t="array" ref="H169">G169*_xlfn.XLOOKUP(A169,'4.Annual SAE Indices'!$A$2:$A$23,'4.Annual SAE Indices'!$K$2:$K$23)</f>
        <v>14.236890944255601</v>
      </c>
      <c r="I169" s="8"/>
    </row>
    <row r="170" spans="1:9" ht="15.75" customHeight="1" x14ac:dyDescent="0.25">
      <c r="A170" s="1">
        <f t="shared" si="0"/>
        <v>2027</v>
      </c>
      <c r="B170" s="1">
        <f t="shared" si="1"/>
        <v>1</v>
      </c>
      <c r="C170" s="8">
        <f>'6. Econ Transform'!I170*'7.Wthr Transform'!H170</f>
        <v>0.27738753026591262</v>
      </c>
      <c r="D170" s="1">
        <f t="array" ref="D170">C170*_xlfn.XLOOKUP(A170,'4.Annual SAE Indices'!$A$2:$A$23,'4.Annual SAE Indices'!$B$2:$B$23)</f>
        <v>9.2453263837628669E-2</v>
      </c>
      <c r="E170" s="1">
        <f>'6. Econ Transform'!I170*'7.Wthr Transform'!J170</f>
        <v>0</v>
      </c>
      <c r="F170" s="1">
        <f t="array" ref="F170">E170*_xlfn.XLOOKUP(A170,'4.Annual SAE Indices'!$A$2:$A$23,'4.Annual SAE Indices'!$C$2:$C$23)</f>
        <v>0</v>
      </c>
      <c r="G170" s="1">
        <f>'6. Econ Transform'!I170*'7.Wthr Transform'!D170</f>
        <v>1.3095925214207014</v>
      </c>
      <c r="H170" s="1">
        <f t="array" ref="H170">G170*_xlfn.XLOOKUP(A170,'4.Annual SAE Indices'!$A$2:$A$23,'4.Annual SAE Indices'!$K$2:$K$23)</f>
        <v>14.130241387625084</v>
      </c>
      <c r="I170" s="8"/>
    </row>
    <row r="171" spans="1:9" ht="15.75" customHeight="1" x14ac:dyDescent="0.25">
      <c r="A171" s="1">
        <f t="shared" si="0"/>
        <v>2027</v>
      </c>
      <c r="B171" s="1">
        <f t="shared" si="1"/>
        <v>2</v>
      </c>
      <c r="C171" s="8">
        <f>'6. Econ Transform'!I171*'7.Wthr Transform'!H171</f>
        <v>0.23419217260640043</v>
      </c>
      <c r="D171" s="1">
        <f t="array" ref="D171">C171*_xlfn.XLOOKUP(A171,'4.Annual SAE Indices'!$A$2:$A$23,'4.Annual SAE Indices'!$B$2:$B$23)</f>
        <v>7.8056251129713261E-2</v>
      </c>
      <c r="E171" s="1">
        <f>'6. Econ Transform'!I171*'7.Wthr Transform'!J171</f>
        <v>0</v>
      </c>
      <c r="F171" s="1">
        <f t="array" ref="F171">E171*_xlfn.XLOOKUP(A171,'4.Annual SAE Indices'!$A$2:$A$23,'4.Annual SAE Indices'!$C$2:$C$23)</f>
        <v>0</v>
      </c>
      <c r="G171" s="1">
        <f>'6. Econ Transform'!I171*'7.Wthr Transform'!D171</f>
        <v>1.1845048815485952</v>
      </c>
      <c r="H171" s="1">
        <f t="array" ref="H171">G171*_xlfn.XLOOKUP(A171,'4.Annual SAE Indices'!$A$2:$A$23,'4.Annual SAE Indices'!$K$2:$K$23)</f>
        <v>12.780570770933032</v>
      </c>
      <c r="I171" s="8"/>
    </row>
    <row r="172" spans="1:9" ht="15.75" customHeight="1" x14ac:dyDescent="0.25">
      <c r="A172" s="1">
        <f t="shared" si="0"/>
        <v>2027</v>
      </c>
      <c r="B172" s="1">
        <f t="shared" si="1"/>
        <v>3</v>
      </c>
      <c r="C172" s="8">
        <f>'6. Econ Transform'!I172*'7.Wthr Transform'!H172</f>
        <v>0.18529820704709474</v>
      </c>
      <c r="D172" s="1">
        <f t="array" ref="D172">C172*_xlfn.XLOOKUP(A172,'4.Annual SAE Indices'!$A$2:$A$23,'4.Annual SAE Indices'!$B$2:$B$23)</f>
        <v>6.1759892408796674E-2</v>
      </c>
      <c r="E172" s="1">
        <f>'6. Econ Transform'!I172*'7.Wthr Transform'!J172</f>
        <v>0</v>
      </c>
      <c r="F172" s="1">
        <f t="array" ref="F172">E172*_xlfn.XLOOKUP(A172,'4.Annual SAE Indices'!$A$2:$A$23,'4.Annual SAE Indices'!$C$2:$C$23)</f>
        <v>0</v>
      </c>
      <c r="G172" s="1">
        <f>'6. Econ Transform'!I172*'7.Wthr Transform'!D172</f>
        <v>1.3132943068754979</v>
      </c>
      <c r="H172" s="1">
        <f t="array" ref="H172">G172*_xlfn.XLOOKUP(A172,'4.Annual SAE Indices'!$A$2:$A$23,'4.Annual SAE Indices'!$K$2:$K$23)</f>
        <v>14.170182912325247</v>
      </c>
      <c r="I172" s="8"/>
    </row>
    <row r="173" spans="1:9" ht="15.75" customHeight="1" x14ac:dyDescent="0.25">
      <c r="A173" s="1">
        <f t="shared" si="0"/>
        <v>2027</v>
      </c>
      <c r="B173" s="1">
        <f t="shared" si="1"/>
        <v>4</v>
      </c>
      <c r="C173" s="8">
        <f>'6. Econ Transform'!I173*'7.Wthr Transform'!H173</f>
        <v>8.3928173955079732E-2</v>
      </c>
      <c r="D173" s="1">
        <f t="array" ref="D173">C173*_xlfn.XLOOKUP(A173,'4.Annual SAE Indices'!$A$2:$A$23,'4.Annual SAE Indices'!$B$2:$B$23)</f>
        <v>2.7973260379228072E-2</v>
      </c>
      <c r="E173" s="1">
        <f>'6. Econ Transform'!I173*'7.Wthr Transform'!J173</f>
        <v>2.2183381190868426E-3</v>
      </c>
      <c r="F173" s="1">
        <f t="array" ref="F173">E173*_xlfn.XLOOKUP(A173,'4.Annual SAE Indices'!$A$2:$A$23,'4.Annual SAE Indices'!$C$2:$C$23)</f>
        <v>2.4100025325759461E-3</v>
      </c>
      <c r="G173" s="1">
        <f>'6. Econ Transform'!I173*'7.Wthr Transform'!D173</f>
        <v>1.2727471104757826</v>
      </c>
      <c r="H173" s="1">
        <f t="array" ref="H173">G173*_xlfn.XLOOKUP(A173,'4.Annual SAE Indices'!$A$2:$A$23,'4.Annual SAE Indices'!$K$2:$K$23)</f>
        <v>13.732686772611599</v>
      </c>
      <c r="I173" s="8"/>
    </row>
    <row r="174" spans="1:9" ht="15.75" customHeight="1" x14ac:dyDescent="0.25">
      <c r="A174" s="1">
        <f t="shared" si="0"/>
        <v>2027</v>
      </c>
      <c r="B174" s="1">
        <f t="shared" si="1"/>
        <v>5</v>
      </c>
      <c r="C174" s="8">
        <f>'6. Econ Transform'!I174*'7.Wthr Transform'!H174</f>
        <v>1.8644001630257409E-2</v>
      </c>
      <c r="D174" s="1">
        <f t="array" ref="D174">C174*_xlfn.XLOOKUP(A174,'4.Annual SAE Indices'!$A$2:$A$23,'4.Annual SAE Indices'!$B$2:$B$23)</f>
        <v>6.2140457433647938E-3</v>
      </c>
      <c r="E174" s="1">
        <f>'6. Econ Transform'!I174*'7.Wthr Transform'!J174</f>
        <v>9.5581654882978859E-2</v>
      </c>
      <c r="F174" s="1">
        <f t="array" ref="F174">E174*_xlfn.XLOOKUP(A174,'4.Annual SAE Indices'!$A$2:$A$23,'4.Annual SAE Indices'!$C$2:$C$23)</f>
        <v>0.10383990986486824</v>
      </c>
      <c r="G174" s="1">
        <f>'6. Econ Transform'!I174*'7.Wthr Transform'!D174</f>
        <v>1.3170492425427796</v>
      </c>
      <c r="H174" s="1">
        <f t="array" ref="H174">G174*_xlfn.XLOOKUP(A174,'4.Annual SAE Indices'!$A$2:$A$23,'4.Annual SAE Indices'!$K$2:$K$23)</f>
        <v>14.210697917188082</v>
      </c>
      <c r="I174" s="8"/>
    </row>
    <row r="175" spans="1:9" ht="15.75" customHeight="1" x14ac:dyDescent="0.25">
      <c r="A175" s="1">
        <f t="shared" si="0"/>
        <v>2027</v>
      </c>
      <c r="B175" s="1">
        <f t="shared" si="1"/>
        <v>6</v>
      </c>
      <c r="C175" s="8">
        <f>'6. Econ Transform'!I175*'7.Wthr Transform'!H175</f>
        <v>9.5788851039568606E-4</v>
      </c>
      <c r="D175" s="1">
        <f t="array" ref="D175">C175*_xlfn.XLOOKUP(A175,'4.Annual SAE Indices'!$A$2:$A$23,'4.Annual SAE Indices'!$B$2:$B$23)</f>
        <v>3.1926424051488214E-4</v>
      </c>
      <c r="E175" s="1">
        <f>'6. Econ Transform'!I175*'7.Wthr Transform'!J175</f>
        <v>0.31134205018241357</v>
      </c>
      <c r="F175" s="1">
        <f t="array" ref="F175">E175*_xlfn.XLOOKUP(A175,'4.Annual SAE Indices'!$A$2:$A$23,'4.Annual SAE Indices'!$C$2:$C$23)</f>
        <v>0.33824200331817411</v>
      </c>
      <c r="G175" s="1">
        <f>'6. Econ Transform'!I175*'7.Wthr Transform'!D175</f>
        <v>1.2763895335750239</v>
      </c>
      <c r="H175" s="1">
        <f t="array" ref="H175">G175*_xlfn.XLOOKUP(A175,'4.Annual SAE Indices'!$A$2:$A$23,'4.Annual SAE Indices'!$K$2:$K$23)</f>
        <v>13.771987789367794</v>
      </c>
      <c r="I175" s="8"/>
    </row>
    <row r="176" spans="1:9" ht="15.75" customHeight="1" x14ac:dyDescent="0.25">
      <c r="A176" s="1">
        <f t="shared" si="0"/>
        <v>2027</v>
      </c>
      <c r="B176" s="1">
        <f t="shared" si="1"/>
        <v>7</v>
      </c>
      <c r="C176" s="8">
        <f>'6. Econ Transform'!I176*'7.Wthr Transform'!H176</f>
        <v>0</v>
      </c>
      <c r="D176" s="1">
        <f t="array" ref="D176">C176*_xlfn.XLOOKUP(A176,'4.Annual SAE Indices'!$A$2:$A$23,'4.Annual SAE Indices'!$B$2:$B$23)</f>
        <v>0</v>
      </c>
      <c r="E176" s="1">
        <f>'6. Econ Transform'!I176*'7.Wthr Transform'!J176</f>
        <v>0.62791604698559644</v>
      </c>
      <c r="F176" s="1">
        <f t="array" ref="F176">E176*_xlfn.XLOOKUP(A176,'4.Annual SAE Indices'!$A$2:$A$23,'4.Annual SAE Indices'!$C$2:$C$23)</f>
        <v>0.682167993445152</v>
      </c>
      <c r="G176" s="1">
        <f>'6. Econ Transform'!I176*'7.Wthr Transform'!D176</f>
        <v>1.3208219759322943</v>
      </c>
      <c r="H176" s="1">
        <f t="array" ref="H176">G176*_xlfn.XLOOKUP(A176,'4.Annual SAE Indices'!$A$2:$A$23,'4.Annual SAE Indices'!$K$2:$K$23)</f>
        <v>14.251404955914269</v>
      </c>
      <c r="I176" s="8"/>
    </row>
    <row r="177" spans="1:9" ht="15.75" customHeight="1" x14ac:dyDescent="0.25">
      <c r="A177" s="1">
        <f t="shared" si="0"/>
        <v>2027</v>
      </c>
      <c r="B177" s="1">
        <f t="shared" si="1"/>
        <v>8</v>
      </c>
      <c r="C177" s="8">
        <f>'6. Econ Transform'!I177*'7.Wthr Transform'!H177</f>
        <v>5.6986394229980528E-5</v>
      </c>
      <c r="D177" s="1">
        <f t="array" ref="D177">C177*_xlfn.XLOOKUP(A177,'4.Annual SAE Indices'!$A$2:$A$23,'4.Annual SAE Indices'!$B$2:$B$23)</f>
        <v>1.8993565196852508E-5</v>
      </c>
      <c r="E177" s="1">
        <f>'6. Econ Transform'!I177*'7.Wthr Transform'!J177</f>
        <v>0.42973429131807356</v>
      </c>
      <c r="F177" s="1">
        <f t="array" ref="F177">E177*_xlfn.XLOOKUP(A177,'4.Annual SAE Indices'!$A$2:$A$23,'4.Annual SAE Indices'!$C$2:$C$23)</f>
        <v>0.46686333408795511</v>
      </c>
      <c r="G177" s="1">
        <f>'6. Econ Transform'!I177*'7.Wthr Transform'!D177</f>
        <v>1.3227076181073567</v>
      </c>
      <c r="H177" s="1">
        <f t="array" ref="H177">G177*_xlfn.XLOOKUP(A177,'4.Annual SAE Indices'!$A$2:$A$23,'4.Annual SAE Indices'!$K$2:$K$23)</f>
        <v>14.271750657854756</v>
      </c>
      <c r="I177" s="8"/>
    </row>
    <row r="178" spans="1:9" ht="15.75" customHeight="1" x14ac:dyDescent="0.25">
      <c r="A178" s="1">
        <f t="shared" si="0"/>
        <v>2027</v>
      </c>
      <c r="B178" s="1">
        <f t="shared" si="1"/>
        <v>9</v>
      </c>
      <c r="C178" s="8">
        <f>'6. Econ Transform'!I178*'7.Wthr Transform'!H178</f>
        <v>6.3916258646386538E-3</v>
      </c>
      <c r="D178" s="1">
        <f t="array" ref="D178">C178*_xlfn.XLOOKUP(A178,'4.Annual SAE Indices'!$A$2:$A$23,'4.Annual SAE Indices'!$B$2:$B$23)</f>
        <v>2.1303289006840633E-3</v>
      </c>
      <c r="E178" s="1">
        <f>'6. Econ Transform'!I178*'7.Wthr Transform'!J178</f>
        <v>0.12718021361991469</v>
      </c>
      <c r="F178" s="1">
        <f t="array" ref="F178">E178*_xlfn.XLOOKUP(A178,'4.Annual SAE Indices'!$A$2:$A$23,'4.Annual SAE Indices'!$C$2:$C$23)</f>
        <v>0.13816858407667532</v>
      </c>
      <c r="G178" s="1">
        <f>'6. Econ Transform'!I178*'7.Wthr Transform'!D178</f>
        <v>1.2818746537390981</v>
      </c>
      <c r="H178" s="1">
        <f t="array" ref="H178">G178*_xlfn.XLOOKUP(A178,'4.Annual SAE Indices'!$A$2:$A$23,'4.Annual SAE Indices'!$K$2:$K$23)</f>
        <v>13.831171138914121</v>
      </c>
      <c r="I178" s="8"/>
    </row>
    <row r="179" spans="1:9" ht="15.75" customHeight="1" x14ac:dyDescent="0.25">
      <c r="A179" s="1">
        <f t="shared" si="0"/>
        <v>2027</v>
      </c>
      <c r="B179" s="1">
        <f t="shared" si="1"/>
        <v>10</v>
      </c>
      <c r="C179" s="8">
        <f>'6. Econ Transform'!I179*'7.Wthr Transform'!H179</f>
        <v>5.7615123356056001E-2</v>
      </c>
      <c r="D179" s="1">
        <f t="array" ref="D179">C179*_xlfn.XLOOKUP(A179,'4.Annual SAE Indices'!$A$2:$A$23,'4.Annual SAE Indices'!$B$2:$B$23)</f>
        <v>1.9203120614573466E-2</v>
      </c>
      <c r="E179" s="1">
        <f>'6. Econ Transform'!I179*'7.Wthr Transform'!J179</f>
        <v>7.171296591216016E-3</v>
      </c>
      <c r="F179" s="1">
        <f t="array" ref="F179">E179*_xlfn.XLOOKUP(A179,'4.Annual SAE Indices'!$A$2:$A$23,'4.Annual SAE Indices'!$C$2:$C$23)</f>
        <v>7.79089661669708E-3</v>
      </c>
      <c r="G179" s="1">
        <f>'6. Econ Transform'!I179*'7.Wthr Transform'!D179</f>
        <v>1.3264995143274694</v>
      </c>
      <c r="H179" s="1">
        <f t="array" ref="H179">G179*_xlfn.XLOOKUP(A179,'4.Annual SAE Indices'!$A$2:$A$23,'4.Annual SAE Indices'!$K$2:$K$23)</f>
        <v>14.312664459690529</v>
      </c>
      <c r="I179" s="8"/>
    </row>
    <row r="180" spans="1:9" ht="15.75" customHeight="1" x14ac:dyDescent="0.25">
      <c r="A180" s="1">
        <f t="shared" si="0"/>
        <v>2027</v>
      </c>
      <c r="B180" s="1">
        <f t="shared" si="1"/>
        <v>11</v>
      </c>
      <c r="C180" s="8">
        <f>'6. Econ Transform'!I180*'7.Wthr Transform'!H180</f>
        <v>0.13793179353033858</v>
      </c>
      <c r="D180" s="1">
        <f t="array" ref="D180">C180*_xlfn.XLOOKUP(A180,'4.Annual SAE Indices'!$A$2:$A$23,'4.Annual SAE Indices'!$B$2:$B$23)</f>
        <v>4.5972666783661846E-2</v>
      </c>
      <c r="E180" s="1">
        <f>'6. Econ Transform'!I180*'7.Wthr Transform'!J180</f>
        <v>2.8726170005213234E-4</v>
      </c>
      <c r="F180" s="1">
        <f t="array" ref="F180">E180*_xlfn.XLOOKUP(A180,'4.Annual SAE Indices'!$A$2:$A$23,'4.Annual SAE Indices'!$C$2:$C$23)</f>
        <v>3.1208111093663658E-4</v>
      </c>
      <c r="G180" s="1">
        <f>'6. Econ Transform'!I180*'7.Wthr Transform'!D180</f>
        <v>1.2855432926380315</v>
      </c>
      <c r="H180" s="1">
        <f t="array" ref="H180">G180*_xlfn.XLOOKUP(A180,'4.Annual SAE Indices'!$A$2:$A$23,'4.Annual SAE Indices'!$K$2:$K$23)</f>
        <v>13.870755018905831</v>
      </c>
      <c r="I180" s="8"/>
    </row>
    <row r="181" spans="1:9" ht="15.75" customHeight="1" x14ac:dyDescent="0.25">
      <c r="A181" s="1">
        <f t="shared" si="0"/>
        <v>2027</v>
      </c>
      <c r="B181" s="1">
        <f t="shared" si="1"/>
        <v>12</v>
      </c>
      <c r="C181" s="8">
        <f>'6. Econ Transform'!I181*'7.Wthr Transform'!H181</f>
        <v>0.22789918685885344</v>
      </c>
      <c r="D181" s="1">
        <f t="array" ref="D181">C181*_xlfn.XLOOKUP(A181,'4.Annual SAE Indices'!$A$2:$A$23,'4.Annual SAE Indices'!$B$2:$B$23)</f>
        <v>7.595879898005585E-2</v>
      </c>
      <c r="E181" s="1">
        <f>'6. Econ Transform'!I181*'7.Wthr Transform'!J181</f>
        <v>0</v>
      </c>
      <c r="F181" s="1">
        <f t="array" ref="F181">E181*_xlfn.XLOOKUP(A181,'4.Annual SAE Indices'!$A$2:$A$23,'4.Annual SAE Indices'!$C$2:$C$23)</f>
        <v>0</v>
      </c>
      <c r="G181" s="1">
        <f>'6. Econ Transform'!I181*'7.Wthr Transform'!D181</f>
        <v>1.3303014607571408</v>
      </c>
      <c r="H181" s="1">
        <f t="array" ref="H181">G181*_xlfn.XLOOKUP(A181,'4.Annual SAE Indices'!$A$2:$A$23,'4.Annual SAE Indices'!$K$2:$K$23)</f>
        <v>14.353686701277399</v>
      </c>
      <c r="I181" s="8"/>
    </row>
    <row r="182" spans="1:9" ht="15.75" customHeight="1" x14ac:dyDescent="0.25">
      <c r="A182" s="1">
        <f t="shared" si="0"/>
        <v>2028</v>
      </c>
      <c r="B182" s="1">
        <f t="shared" si="1"/>
        <v>1</v>
      </c>
      <c r="C182" s="8">
        <f>'6. Econ Transform'!I182*'7.Wthr Transform'!H182</f>
        <v>0.28217769862021058</v>
      </c>
      <c r="D182" s="1">
        <f t="array" ref="D182">C182*_xlfn.XLOOKUP(A182,'4.Annual SAE Indices'!$A$2:$A$23,'4.Annual SAE Indices'!$B$2:$B$23)</f>
        <v>9.2808245076187262E-2</v>
      </c>
      <c r="E182" s="1">
        <f>'6. Econ Transform'!I182*'7.Wthr Transform'!J182</f>
        <v>0</v>
      </c>
      <c r="F182" s="1">
        <f t="array" ref="F182">E182*_xlfn.XLOOKUP(A182,'4.Annual SAE Indices'!$A$2:$A$23,'4.Annual SAE Indices'!$C$2:$C$23)</f>
        <v>0</v>
      </c>
      <c r="G182" s="1">
        <f>'6. Econ Transform'!I182*'7.Wthr Transform'!D182</f>
        <v>1.3322077004344119</v>
      </c>
      <c r="H182" s="1">
        <f t="array" ref="H182">G182*_xlfn.XLOOKUP(A182,'4.Annual SAE Indices'!$A$2:$A$23,'4.Annual SAE Indices'!$K$2:$K$23)</f>
        <v>14.258352576209424</v>
      </c>
      <c r="I182" s="8"/>
    </row>
    <row r="183" spans="1:9" ht="15.75" customHeight="1" x14ac:dyDescent="0.25">
      <c r="A183" s="1">
        <f t="shared" si="0"/>
        <v>2028</v>
      </c>
      <c r="B183" s="1">
        <f t="shared" si="1"/>
        <v>2</v>
      </c>
      <c r="C183" s="8">
        <f>'6. Econ Transform'!I183*'7.Wthr Transform'!H183</f>
        <v>0.2464483564693804</v>
      </c>
      <c r="D183" s="1">
        <f t="array" ref="D183">C183*_xlfn.XLOOKUP(A183,'4.Annual SAE Indices'!$A$2:$A$23,'4.Annual SAE Indices'!$B$2:$B$23)</f>
        <v>8.1056864442779222E-2</v>
      </c>
      <c r="E183" s="1">
        <f>'6. Econ Transform'!I183*'7.Wthr Transform'!J183</f>
        <v>0</v>
      </c>
      <c r="F183" s="1">
        <f t="array" ref="F183">E183*_xlfn.XLOOKUP(A183,'4.Annual SAE Indices'!$A$2:$A$23,'4.Annual SAE Indices'!$C$2:$C$23)</f>
        <v>0</v>
      </c>
      <c r="G183" s="1">
        <f>'6. Econ Transform'!I183*'7.Wthr Transform'!D183</f>
        <v>1.2480416207063618</v>
      </c>
      <c r="H183" s="1">
        <f t="array" ref="H183">G183*_xlfn.XLOOKUP(A183,'4.Annual SAE Indices'!$A$2:$A$23,'4.Annual SAE Indices'!$K$2:$K$23)</f>
        <v>13.357539858096048</v>
      </c>
      <c r="I183" s="8"/>
    </row>
    <row r="184" spans="1:9" ht="15.75" customHeight="1" x14ac:dyDescent="0.25">
      <c r="A184" s="1">
        <f t="shared" si="0"/>
        <v>2028</v>
      </c>
      <c r="B184" s="1">
        <f t="shared" si="1"/>
        <v>3</v>
      </c>
      <c r="C184" s="8">
        <f>'6. Econ Transform'!I184*'7.Wthr Transform'!H184</f>
        <v>0.18850662756279501</v>
      </c>
      <c r="D184" s="1">
        <f t="array" ref="D184">C184*_xlfn.XLOOKUP(A184,'4.Annual SAE Indices'!$A$2:$A$23,'4.Annual SAE Indices'!$B$2:$B$23)</f>
        <v>6.1999829805403285E-2</v>
      </c>
      <c r="E184" s="1">
        <f>'6. Econ Transform'!I184*'7.Wthr Transform'!J184</f>
        <v>0</v>
      </c>
      <c r="F184" s="1">
        <f t="array" ref="F184">E184*_xlfn.XLOOKUP(A184,'4.Annual SAE Indices'!$A$2:$A$23,'4.Annual SAE Indices'!$C$2:$C$23)</f>
        <v>0</v>
      </c>
      <c r="G184" s="1">
        <f>'6. Econ Transform'!I184*'7.Wthr Transform'!D184</f>
        <v>1.3360338706547674</v>
      </c>
      <c r="H184" s="1">
        <f t="array" ref="H184">G184*_xlfn.XLOOKUP(A184,'4.Annual SAE Indices'!$A$2:$A$23,'4.Annual SAE Indices'!$K$2:$K$23)</f>
        <v>14.299303310843845</v>
      </c>
      <c r="I184" s="8"/>
    </row>
    <row r="185" spans="1:9" ht="15.75" customHeight="1" x14ac:dyDescent="0.25">
      <c r="A185" s="1">
        <f t="shared" si="0"/>
        <v>2028</v>
      </c>
      <c r="B185" s="1">
        <f t="shared" si="1"/>
        <v>4</v>
      </c>
      <c r="C185" s="8">
        <f>'6. Econ Transform'!I185*'7.Wthr Transform'!H185</f>
        <v>8.5382001815552513E-2</v>
      </c>
      <c r="D185" s="1">
        <f t="array" ref="D185">C185*_xlfn.XLOOKUP(A185,'4.Annual SAE Indices'!$A$2:$A$23,'4.Annual SAE Indices'!$B$2:$B$23)</f>
        <v>2.8082140397135223E-2</v>
      </c>
      <c r="E185" s="1">
        <f>'6. Econ Transform'!I185*'7.Wthr Transform'!J185</f>
        <v>2.2567648071642383E-3</v>
      </c>
      <c r="F185" s="1">
        <f t="array" ref="F185">E185*_xlfn.XLOOKUP(A185,'4.Annual SAE Indices'!$A$2:$A$23,'4.Annual SAE Indices'!$C$2:$C$23)</f>
        <v>2.4594222868475871E-3</v>
      </c>
      <c r="G185" s="1">
        <f>'6. Econ Transform'!I185*'7.Wthr Transform'!D185</f>
        <v>1.2947940003501683</v>
      </c>
      <c r="H185" s="1">
        <f t="array" ref="H185">G185*_xlfn.XLOOKUP(A185,'4.Annual SAE Indices'!$A$2:$A$23,'4.Annual SAE Indices'!$K$2:$K$23)</f>
        <v>13.857921226947781</v>
      </c>
      <c r="I185" s="8"/>
    </row>
    <row r="186" spans="1:9" ht="15.75" customHeight="1" x14ac:dyDescent="0.25">
      <c r="A186" s="1">
        <f t="shared" si="0"/>
        <v>2028</v>
      </c>
      <c r="B186" s="1">
        <f t="shared" si="1"/>
        <v>5</v>
      </c>
      <c r="C186" s="8">
        <f>'6. Econ Transform'!I186*'7.Wthr Transform'!H186</f>
        <v>1.896709568194924E-2</v>
      </c>
      <c r="D186" s="1">
        <f t="array" ref="D186">C186*_xlfn.XLOOKUP(A186,'4.Annual SAE Indices'!$A$2:$A$23,'4.Annual SAE Indices'!$B$2:$B$23)</f>
        <v>6.2382777697931055E-3</v>
      </c>
      <c r="E186" s="1">
        <f>'6. Econ Transform'!I186*'7.Wthr Transform'!J186</f>
        <v>9.7238051656375071E-2</v>
      </c>
      <c r="F186" s="1">
        <f t="array" ref="F186">E186*_xlfn.XLOOKUP(A186,'4.Annual SAE Indices'!$A$2:$A$23,'4.Annual SAE Indices'!$C$2:$C$23)</f>
        <v>0.10597002869511757</v>
      </c>
      <c r="G186" s="1">
        <f>'6. Econ Transform'!I186*'7.Wthr Transform'!D186</f>
        <v>1.3398732469861288</v>
      </c>
      <c r="H186" s="1">
        <f t="array" ref="H186">G186*_xlfn.XLOOKUP(A186,'4.Annual SAE Indices'!$A$2:$A$23,'4.Annual SAE Indices'!$K$2:$K$23)</f>
        <v>14.340395387843138</v>
      </c>
      <c r="I186" s="8"/>
    </row>
    <row r="187" spans="1:9" ht="15.75" customHeight="1" x14ac:dyDescent="0.25">
      <c r="A187" s="1">
        <f t="shared" si="0"/>
        <v>2028</v>
      </c>
      <c r="B187" s="1">
        <f t="shared" si="1"/>
        <v>6</v>
      </c>
      <c r="C187" s="8">
        <f>'6. Econ Transform'!I187*'7.Wthr Transform'!H187</f>
        <v>9.7449917812309427E-4</v>
      </c>
      <c r="D187" s="1">
        <f t="array" ref="D187">C187*_xlfn.XLOOKUP(A187,'4.Annual SAE Indices'!$A$2:$A$23,'4.Annual SAE Indices'!$B$2:$B$23)</f>
        <v>3.2051277968468575E-4</v>
      </c>
      <c r="E187" s="1">
        <f>'6. Econ Transform'!I187*'7.Wthr Transform'!J187</f>
        <v>0.31674100766966212</v>
      </c>
      <c r="F187" s="1">
        <f t="array" ref="F187">E187*_xlfn.XLOOKUP(A187,'4.Annual SAE Indices'!$A$2:$A$23,'4.Annual SAE Indices'!$C$2:$C$23)</f>
        <v>0.34518435015839782</v>
      </c>
      <c r="G187" s="1">
        <f>'6. Econ Transform'!I187*'7.Wthr Transform'!D187</f>
        <v>1.2985233019654585</v>
      </c>
      <c r="H187" s="1">
        <f t="array" ref="H187">G187*_xlfn.XLOOKUP(A187,'4.Annual SAE Indices'!$A$2:$A$23,'4.Annual SAE Indices'!$K$2:$K$23)</f>
        <v>13.89783519627591</v>
      </c>
      <c r="I187" s="8"/>
    </row>
    <row r="188" spans="1:9" ht="15.75" customHeight="1" x14ac:dyDescent="0.25">
      <c r="A188" s="1">
        <f t="shared" si="0"/>
        <v>2028</v>
      </c>
      <c r="B188" s="1">
        <f t="shared" si="1"/>
        <v>7</v>
      </c>
      <c r="C188" s="8">
        <f>'6. Econ Transform'!I188*'7.Wthr Transform'!H188</f>
        <v>0</v>
      </c>
      <c r="D188" s="1">
        <f t="array" ref="D188">C188*_xlfn.XLOOKUP(A188,'4.Annual SAE Indices'!$A$2:$A$23,'4.Annual SAE Indices'!$B$2:$B$23)</f>
        <v>0</v>
      </c>
      <c r="E188" s="1">
        <f>'6. Econ Transform'!I188*'7.Wthr Transform'!J188</f>
        <v>0.63881174930585827</v>
      </c>
      <c r="F188" s="1">
        <f t="array" ref="F188">E188*_xlfn.XLOOKUP(A188,'4.Annual SAE Indices'!$A$2:$A$23,'4.Annual SAE Indices'!$C$2:$C$23)</f>
        <v>0.69617704439352446</v>
      </c>
      <c r="G188" s="1">
        <f>'6. Econ Transform'!I188*'7.Wthr Transform'!D188</f>
        <v>1.3437410956727529</v>
      </c>
      <c r="H188" s="1">
        <f t="array" ref="H188">G188*_xlfn.XLOOKUP(A188,'4.Annual SAE Indices'!$A$2:$A$23,'4.Annual SAE Indices'!$K$2:$K$23)</f>
        <v>14.381792198766339</v>
      </c>
      <c r="I188" s="8"/>
    </row>
    <row r="189" spans="1:9" ht="15.75" customHeight="1" x14ac:dyDescent="0.25">
      <c r="A189" s="1">
        <f t="shared" si="0"/>
        <v>2028</v>
      </c>
      <c r="B189" s="1">
        <f t="shared" si="1"/>
        <v>8</v>
      </c>
      <c r="C189" s="8">
        <f>'6. Econ Transform'!I189*'7.Wthr Transform'!H189</f>
        <v>5.7975870933302907E-5</v>
      </c>
      <c r="D189" s="1">
        <f t="array" ref="D189">C189*_xlfn.XLOOKUP(A189,'4.Annual SAE Indices'!$A$2:$A$23,'4.Annual SAE Indices'!$B$2:$B$23)</f>
        <v>1.9068263949963328E-5</v>
      </c>
      <c r="E189" s="1">
        <f>'6. Econ Transform'!I189*'7.Wthr Transform'!J189</f>
        <v>0.43719593327004469</v>
      </c>
      <c r="F189" s="1">
        <f t="array" ref="F189">E189*_xlfn.XLOOKUP(A189,'4.Annual SAE Indices'!$A$2:$A$23,'4.Annual SAE Indices'!$C$2:$C$23)</f>
        <v>0.47645612807769477</v>
      </c>
      <c r="G189" s="1">
        <f>'6. Econ Transform'!I189*'7.Wthr Transform'!D189</f>
        <v>1.3456742997356481</v>
      </c>
      <c r="H189" s="1">
        <f t="array" ref="H189">G189*_xlfn.XLOOKUP(A189,'4.Annual SAE Indices'!$A$2:$A$23,'4.Annual SAE Indices'!$K$2:$K$23)</f>
        <v>14.402482895210694</v>
      </c>
      <c r="I189" s="8"/>
    </row>
    <row r="190" spans="1:9" ht="15.75" customHeight="1" x14ac:dyDescent="0.25">
      <c r="A190" s="1">
        <f t="shared" si="0"/>
        <v>2028</v>
      </c>
      <c r="B190" s="1">
        <f t="shared" si="1"/>
        <v>9</v>
      </c>
      <c r="C190" s="8">
        <f>'6. Econ Transform'!I190*'7.Wthr Transform'!H190</f>
        <v>6.5027039689570555E-3</v>
      </c>
      <c r="D190" s="1">
        <f t="array" ref="D190">C190*_xlfn.XLOOKUP(A190,'4.Annual SAE Indices'!$A$2:$A$23,'4.Annual SAE Indices'!$B$2:$B$23)</f>
        <v>2.1387393353899755E-3</v>
      </c>
      <c r="E190" s="1">
        <f>'6. Econ Transform'!I190*'7.Wthr Transform'!J190</f>
        <v>0.12939043952094342</v>
      </c>
      <c r="F190" s="1">
        <f t="array" ref="F190">E190*_xlfn.XLOOKUP(A190,'4.Annual SAE Indices'!$A$2:$A$23,'4.Annual SAE Indices'!$C$2:$C$23)</f>
        <v>0.14100970098992416</v>
      </c>
      <c r="G190" s="1">
        <f>'6. Econ Transform'!I190*'7.Wthr Transform'!D190</f>
        <v>1.3041519599404674</v>
      </c>
      <c r="H190" s="1">
        <f t="array" ref="H190">G190*_xlfn.XLOOKUP(A190,'4.Annual SAE Indices'!$A$2:$A$23,'4.Annual SAE Indices'!$K$2:$K$23)</f>
        <v>13.958077596850835</v>
      </c>
      <c r="I190" s="8"/>
    </row>
    <row r="191" spans="1:9" ht="15.75" customHeight="1" x14ac:dyDescent="0.25">
      <c r="A191" s="1">
        <f t="shared" si="0"/>
        <v>2028</v>
      </c>
      <c r="B191" s="1">
        <f t="shared" si="1"/>
        <v>10</v>
      </c>
      <c r="C191" s="8">
        <f>'6. Econ Transform'!I191*'7.Wthr Transform'!H191</f>
        <v>5.8617279138893696E-2</v>
      </c>
      <c r="D191" s="1">
        <f t="array" ref="D191">C191*_xlfn.XLOOKUP(A191,'4.Annual SAE Indices'!$A$2:$A$23,'4.Annual SAE Indices'!$B$2:$B$23)</f>
        <v>1.9279223108782138E-2</v>
      </c>
      <c r="E191" s="1">
        <f>'6. Econ Transform'!I191*'7.Wthr Transform'!J191</f>
        <v>7.2960339159097061E-3</v>
      </c>
      <c r="F191" s="1">
        <f t="array" ref="F191">E191*_xlfn.XLOOKUP(A191,'4.Annual SAE Indices'!$A$2:$A$23,'4.Annual SAE Indices'!$C$2:$C$23)</f>
        <v>7.9512177615583979E-3</v>
      </c>
      <c r="G191" s="1">
        <f>'6. Econ Transform'!I191*'7.Wthr Transform'!D191</f>
        <v>1.3495726083656328</v>
      </c>
      <c r="H191" s="1">
        <f t="array" ref="H191">G191*_xlfn.XLOOKUP(A191,'4.Annual SAE Indices'!$A$2:$A$23,'4.Annual SAE Indices'!$K$2:$K$23)</f>
        <v>14.444205712815695</v>
      </c>
      <c r="I191" s="8"/>
    </row>
    <row r="192" spans="1:9" ht="15.75" customHeight="1" x14ac:dyDescent="0.25">
      <c r="A192" s="1">
        <f t="shared" si="0"/>
        <v>2028</v>
      </c>
      <c r="B192" s="1">
        <f t="shared" si="1"/>
        <v>11</v>
      </c>
      <c r="C192" s="8">
        <f>'6. Econ Transform'!I192*'7.Wthr Transform'!H192</f>
        <v>0.14033307829079966</v>
      </c>
      <c r="D192" s="1">
        <f t="array" ref="D192">C192*_xlfn.XLOOKUP(A192,'4.Annual SAE Indices'!$A$2:$A$23,'4.Annual SAE Indices'!$B$2:$B$23)</f>
        <v>4.6155549449844013E-2</v>
      </c>
      <c r="E192" s="1">
        <f>'6. Econ Transform'!I192*'7.Wthr Transform'!J192</f>
        <v>2.9226270181498997E-4</v>
      </c>
      <c r="F192" s="1">
        <f t="array" ref="F192">E192*_xlfn.XLOOKUP(A192,'4.Annual SAE Indices'!$A$2:$A$23,'4.Annual SAE Indices'!$C$2:$C$23)</f>
        <v>3.185078924379761E-4</v>
      </c>
      <c r="G192" s="1">
        <f>'6. Econ Transform'!I192*'7.Wthr Transform'!D192</f>
        <v>1.3079235969791454</v>
      </c>
      <c r="H192" s="1">
        <f t="array" ref="H192">G192*_xlfn.XLOOKUP(A192,'4.Annual SAE Indices'!$A$2:$A$23,'4.Annual SAE Indices'!$K$2:$K$23)</f>
        <v>13.998444673748397</v>
      </c>
      <c r="I192" s="8"/>
    </row>
    <row r="193" spans="1:9" ht="15.75" customHeight="1" x14ac:dyDescent="0.25">
      <c r="A193" s="1">
        <f t="shared" si="0"/>
        <v>2028</v>
      </c>
      <c r="B193" s="1">
        <f t="shared" si="1"/>
        <v>12</v>
      </c>
      <c r="C193" s="8">
        <f>'6. Econ Transform'!I193*'7.Wthr Transform'!H193</f>
        <v>0.23186980742104452</v>
      </c>
      <c r="D193" s="1">
        <f t="array" ref="D193">C193*_xlfn.XLOOKUP(A193,'4.Annual SAE Indices'!$A$2:$A$23,'4.Annual SAE Indices'!$B$2:$B$23)</f>
        <v>7.6261979660781548E-2</v>
      </c>
      <c r="E193" s="1">
        <f>'6. Econ Transform'!I193*'7.Wthr Transform'!J193</f>
        <v>0</v>
      </c>
      <c r="F193" s="1">
        <f t="array" ref="F193">E193*_xlfn.XLOOKUP(A193,'4.Annual SAE Indices'!$A$2:$A$23,'4.Annual SAE Indices'!$C$2:$C$23)</f>
        <v>0</v>
      </c>
      <c r="G193" s="1">
        <f>'6. Econ Transform'!I193*'7.Wthr Transform'!D193</f>
        <v>1.3534789121855504</v>
      </c>
      <c r="H193" s="1">
        <f t="array" ref="H193">G193*_xlfn.XLOOKUP(A193,'4.Annual SAE Indices'!$A$2:$A$23,'4.Annual SAE Indices'!$K$2:$K$23)</f>
        <v>14.486014101339508</v>
      </c>
      <c r="I193" s="8"/>
    </row>
    <row r="194" spans="1:9" ht="15.75" customHeight="1" x14ac:dyDescent="0.25">
      <c r="A194" s="1">
        <f t="shared" si="0"/>
        <v>2029</v>
      </c>
      <c r="B194" s="1">
        <f t="shared" si="1"/>
        <v>1</v>
      </c>
      <c r="C194" s="8">
        <f>'6. Econ Transform'!I194*'7.Wthr Transform'!H194</f>
        <v>0.28709779608206432</v>
      </c>
      <c r="D194" s="1">
        <f t="array" ref="D194">C194*_xlfn.XLOOKUP(A194,'4.Annual SAE Indices'!$A$2:$A$23,'4.Annual SAE Indices'!$B$2:$B$23)</f>
        <v>9.3191944608238084E-2</v>
      </c>
      <c r="E194" s="1">
        <f>'6. Econ Transform'!I194*'7.Wthr Transform'!J194</f>
        <v>0</v>
      </c>
      <c r="F194" s="1">
        <f t="array" ref="F194">E194*_xlfn.XLOOKUP(A194,'4.Annual SAE Indices'!$A$2:$A$23,'4.Annual SAE Indices'!$C$2:$C$23)</f>
        <v>0</v>
      </c>
      <c r="G194" s="1">
        <f>'6. Econ Transform'!I194*'7.Wthr Transform'!D194</f>
        <v>1.3554362963072251</v>
      </c>
      <c r="H194" s="1">
        <f t="array" ref="H194">G194*_xlfn.XLOOKUP(A194,'4.Annual SAE Indices'!$A$2:$A$23,'4.Annual SAE Indices'!$K$2:$K$23)</f>
        <v>14.400697386486481</v>
      </c>
      <c r="I194" s="8"/>
    </row>
    <row r="195" spans="1:9" ht="15.75" customHeight="1" x14ac:dyDescent="0.25">
      <c r="A195" s="1">
        <f t="shared" si="0"/>
        <v>2029</v>
      </c>
      <c r="B195" s="1">
        <f t="shared" si="1"/>
        <v>2</v>
      </c>
      <c r="C195" s="8">
        <f>'6. Econ Transform'!I195*'7.Wthr Transform'!H195</f>
        <v>0.2424027422774814</v>
      </c>
      <c r="D195" s="1">
        <f t="array" ref="D195">C195*_xlfn.XLOOKUP(A195,'4.Annual SAE Indices'!$A$2:$A$23,'4.Annual SAE Indices'!$B$2:$B$23)</f>
        <v>7.8683930143270464E-2</v>
      </c>
      <c r="E195" s="1">
        <f>'6. Econ Transform'!I195*'7.Wthr Transform'!J195</f>
        <v>0</v>
      </c>
      <c r="F195" s="1">
        <f t="array" ref="F195">E195*_xlfn.XLOOKUP(A195,'4.Annual SAE Indices'!$A$2:$A$23,'4.Annual SAE Indices'!$C$2:$C$23)</f>
        <v>0</v>
      </c>
      <c r="G195" s="1">
        <f>'6. Econ Transform'!I195*'7.Wthr Transform'!D195</f>
        <v>1.2260325711696975</v>
      </c>
      <c r="H195" s="1">
        <f t="array" ref="H195">G195*_xlfn.XLOOKUP(A195,'4.Annual SAE Indices'!$A$2:$A$23,'4.Annual SAE Indices'!$K$2:$K$23)</f>
        <v>13.025860449135335</v>
      </c>
      <c r="I195" s="8"/>
    </row>
    <row r="196" spans="1:9" ht="15.75" customHeight="1" x14ac:dyDescent="0.25">
      <c r="A196" s="1">
        <f t="shared" si="0"/>
        <v>2029</v>
      </c>
      <c r="B196" s="1">
        <f t="shared" si="1"/>
        <v>3</v>
      </c>
      <c r="C196" s="8">
        <f>'6. Econ Transform'!I196*'7.Wthr Transform'!H196</f>
        <v>0.19179774878782002</v>
      </c>
      <c r="D196" s="1">
        <f t="array" ref="D196">C196*_xlfn.XLOOKUP(A196,'4.Annual SAE Indices'!$A$2:$A$23,'4.Annual SAE Indices'!$B$2:$B$23)</f>
        <v>6.2257549256526379E-2</v>
      </c>
      <c r="E196" s="1">
        <f>'6. Econ Transform'!I196*'7.Wthr Transform'!J196</f>
        <v>0</v>
      </c>
      <c r="F196" s="1">
        <f t="array" ref="F196">E196*_xlfn.XLOOKUP(A196,'4.Annual SAE Indices'!$A$2:$A$23,'4.Annual SAE Indices'!$C$2:$C$23)</f>
        <v>0</v>
      </c>
      <c r="G196" s="1">
        <f>'6. Econ Transform'!I196*'7.Wthr Transform'!D196</f>
        <v>1.3593595727052137</v>
      </c>
      <c r="H196" s="1">
        <f t="array" ref="H196">G196*_xlfn.XLOOKUP(A196,'4.Annual SAE Indices'!$A$2:$A$23,'4.Annual SAE Indices'!$K$2:$K$23)</f>
        <v>14.442379844249272</v>
      </c>
      <c r="I196" s="8"/>
    </row>
    <row r="197" spans="1:9" ht="15.75" customHeight="1" x14ac:dyDescent="0.25">
      <c r="A197" s="1">
        <f t="shared" si="0"/>
        <v>2029</v>
      </c>
      <c r="B197" s="1">
        <f t="shared" si="1"/>
        <v>4</v>
      </c>
      <c r="C197" s="8">
        <f>'6. Econ Transform'!I197*'7.Wthr Transform'!H197</f>
        <v>8.6873472728372841E-2</v>
      </c>
      <c r="D197" s="1">
        <f t="array" ref="D197">C197*_xlfn.XLOOKUP(A197,'4.Annual SAE Indices'!$A$2:$A$23,'4.Annual SAE Indices'!$B$2:$B$23)</f>
        <v>2.8199129247629823E-2</v>
      </c>
      <c r="E197" s="1">
        <f>'6. Econ Transform'!I197*'7.Wthr Transform'!J197</f>
        <v>2.2961864533588691E-3</v>
      </c>
      <c r="F197" s="1">
        <f t="array" ref="F197">E197*_xlfn.XLOOKUP(A197,'4.Annual SAE Indices'!$A$2:$A$23,'4.Annual SAE Indices'!$C$2:$C$23)</f>
        <v>2.5117983613292673E-3</v>
      </c>
      <c r="G197" s="1">
        <f>'6. Econ Transform'!I197*'7.Wthr Transform'!D197</f>
        <v>1.3174117365071201</v>
      </c>
      <c r="H197" s="1">
        <f t="array" ref="H197">G197*_xlfn.XLOOKUP(A197,'4.Annual SAE Indices'!$A$2:$A$23,'4.Annual SAE Indices'!$K$2:$K$23)</f>
        <v>13.996709253346246</v>
      </c>
      <c r="I197" s="8"/>
    </row>
    <row r="198" spans="1:9" ht="15.75" customHeight="1" x14ac:dyDescent="0.25">
      <c r="A198" s="1">
        <f t="shared" si="0"/>
        <v>2029</v>
      </c>
      <c r="B198" s="1">
        <f t="shared" si="1"/>
        <v>5</v>
      </c>
      <c r="C198" s="8">
        <f>'6. Econ Transform'!I198*'7.Wthr Transform'!H198</f>
        <v>1.9298592950565661E-2</v>
      </c>
      <c r="D198" s="1">
        <f t="array" ref="D198">C198*_xlfn.XLOOKUP(A198,'4.Annual SAE Indices'!$A$2:$A$23,'4.Annual SAE Indices'!$B$2:$B$23)</f>
        <v>6.2643232717536131E-3</v>
      </c>
      <c r="E198" s="1">
        <f>'6. Econ Transform'!I198*'7.Wthr Transform'!J198</f>
        <v>9.893752895486034E-2</v>
      </c>
      <c r="F198" s="1">
        <f t="array" ref="F198">E198*_xlfn.XLOOKUP(A198,'4.Annual SAE Indices'!$A$2:$A$23,'4.Annual SAE Indices'!$C$2:$C$23)</f>
        <v>0.10822776292372173</v>
      </c>
      <c r="G198" s="1">
        <f>'6. Econ Transform'!I198*'7.Wthr Transform'!D198</f>
        <v>1.3632908713349543</v>
      </c>
      <c r="H198" s="1">
        <f t="array" ref="H198">G198*_xlfn.XLOOKUP(A198,'4.Annual SAE Indices'!$A$2:$A$23,'4.Annual SAE Indices'!$K$2:$K$23)</f>
        <v>14.484147533411088</v>
      </c>
      <c r="I198" s="8"/>
    </row>
    <row r="199" spans="1:9" ht="15.75" customHeight="1" x14ac:dyDescent="0.25">
      <c r="A199" s="1">
        <f t="shared" si="0"/>
        <v>2029</v>
      </c>
      <c r="B199" s="1">
        <f t="shared" si="1"/>
        <v>6</v>
      </c>
      <c r="C199" s="8">
        <f>'6. Econ Transform'!I199*'7.Wthr Transform'!H199</f>
        <v>9.9153602228823192E-4</v>
      </c>
      <c r="D199" s="1">
        <f t="array" ref="D199">C199*_xlfn.XLOOKUP(A199,'4.Annual SAE Indices'!$A$2:$A$23,'4.Annual SAE Indices'!$B$2:$B$23)</f>
        <v>3.2185259283476009E-4</v>
      </c>
      <c r="E199" s="1">
        <f>'6. Econ Transform'!I199*'7.Wthr Transform'!J199</f>
        <v>0.32227848508320905</v>
      </c>
      <c r="F199" s="1">
        <f t="array" ref="F199">E199*_xlfn.XLOOKUP(A199,'4.Annual SAE Indices'!$A$2:$A$23,'4.Annual SAE Indices'!$C$2:$C$23)</f>
        <v>0.3525404348325224</v>
      </c>
      <c r="G199" s="1">
        <f>'6. Econ Transform'!I199*'7.Wthr Transform'!D199</f>
        <v>1.3212249518354915</v>
      </c>
      <c r="H199" s="1">
        <f t="array" ref="H199">G199*_xlfn.XLOOKUP(A199,'4.Annual SAE Indices'!$A$2:$A$23,'4.Annual SAE Indices'!$K$2:$K$23)</f>
        <v>14.037222378280996</v>
      </c>
      <c r="I199" s="8"/>
    </row>
    <row r="200" spans="1:9" ht="15.75" customHeight="1" x14ac:dyDescent="0.25">
      <c r="A200" s="1">
        <f t="shared" si="0"/>
        <v>2029</v>
      </c>
      <c r="B200" s="1">
        <f t="shared" si="1"/>
        <v>7</v>
      </c>
      <c r="C200" s="8">
        <f>'6. Econ Transform'!I200*'7.Wthr Transform'!H200</f>
        <v>0</v>
      </c>
      <c r="D200" s="1">
        <f t="array" ref="D200">C200*_xlfn.XLOOKUP(A200,'4.Annual SAE Indices'!$A$2:$A$23,'4.Annual SAE Indices'!$B$2:$B$23)</f>
        <v>0</v>
      </c>
      <c r="E200" s="1">
        <f>'6. Econ Transform'!I200*'7.Wthr Transform'!J200</f>
        <v>0.64998318150172008</v>
      </c>
      <c r="F200" s="1">
        <f t="array" ref="F200">E200*_xlfn.XLOOKUP(A200,'4.Annual SAE Indices'!$A$2:$A$23,'4.Annual SAE Indices'!$C$2:$C$23)</f>
        <v>0.71101660224473162</v>
      </c>
      <c r="G200" s="1">
        <f>'6. Econ Transform'!I200*'7.Wthr Transform'!D200</f>
        <v>1.3672402134573161</v>
      </c>
      <c r="H200" s="1">
        <f t="array" ref="H200">G200*_xlfn.XLOOKUP(A200,'4.Annual SAE Indices'!$A$2:$A$23,'4.Annual SAE Indices'!$K$2:$K$23)</f>
        <v>14.526106923855908</v>
      </c>
      <c r="I200" s="8"/>
    </row>
    <row r="201" spans="1:9" ht="15.75" customHeight="1" x14ac:dyDescent="0.25">
      <c r="A201" s="1">
        <f t="shared" si="0"/>
        <v>2029</v>
      </c>
      <c r="B201" s="1">
        <f t="shared" si="1"/>
        <v>8</v>
      </c>
      <c r="C201" s="8">
        <f>'6. Econ Transform'!I201*'7.Wthr Transform'!H201</f>
        <v>5.8990042108455689E-5</v>
      </c>
      <c r="D201" s="1">
        <f t="array" ref="D201">C201*_xlfn.XLOOKUP(A201,'4.Annual SAE Indices'!$A$2:$A$23,'4.Annual SAE Indices'!$B$2:$B$23)</f>
        <v>1.9148167668404717E-5</v>
      </c>
      <c r="E201" s="1">
        <f>'6. Econ Transform'!I201*'7.Wthr Transform'!J201</f>
        <v>0.44484379618747438</v>
      </c>
      <c r="F201" s="1">
        <f t="array" ref="F201">E201*_xlfn.XLOOKUP(A201,'4.Annual SAE Indices'!$A$2:$A$23,'4.Annual SAE Indices'!$C$2:$C$23)</f>
        <v>0.48661462864947824</v>
      </c>
      <c r="G201" s="1">
        <f>'6. Econ Transform'!I201*'7.Wthr Transform'!D201</f>
        <v>1.3692141631989472</v>
      </c>
      <c r="H201" s="1">
        <f t="array" ref="H201">G201*_xlfn.XLOOKUP(A201,'4.Annual SAE Indices'!$A$2:$A$23,'4.Annual SAE Indices'!$K$2:$K$23)</f>
        <v>14.547078955490894</v>
      </c>
      <c r="I201" s="8"/>
    </row>
    <row r="202" spans="1:9" ht="15.75" customHeight="1" x14ac:dyDescent="0.25">
      <c r="A202" s="1">
        <f t="shared" si="0"/>
        <v>2029</v>
      </c>
      <c r="B202" s="1">
        <f t="shared" si="1"/>
        <v>9</v>
      </c>
      <c r="C202" s="8">
        <f>'6. Econ Transform'!I202*'7.Wthr Transform'!H202</f>
        <v>6.6164556876444035E-3</v>
      </c>
      <c r="D202" s="1">
        <f t="array" ref="D202">C202*_xlfn.XLOOKUP(A202,'4.Annual SAE Indices'!$A$2:$A$23,'4.Annual SAE Indices'!$B$2:$B$23)</f>
        <v>2.1477015162093735E-3</v>
      </c>
      <c r="E202" s="1">
        <f>'6. Econ Transform'!I202*'7.Wthr Transform'!J202</f>
        <v>0.13165386485100336</v>
      </c>
      <c r="F202" s="1">
        <f t="array" ref="F202">E202*_xlfn.XLOOKUP(A202,'4.Annual SAE Indices'!$A$2:$A$23,'4.Annual SAE Indices'!$C$2:$C$23)</f>
        <v>0.1440161627605126</v>
      </c>
      <c r="G202" s="1">
        <f>'6. Econ Transform'!I202*'7.Wthr Transform'!D202</f>
        <v>1.3269654737619332</v>
      </c>
      <c r="H202" s="1">
        <f t="array" ref="H202">G202*_xlfn.XLOOKUP(A202,'4.Annual SAE Indices'!$A$2:$A$23,'4.Annual SAE Indices'!$K$2:$K$23)</f>
        <v>14.098211979436282</v>
      </c>
      <c r="I202" s="8"/>
    </row>
    <row r="203" spans="1:9" ht="15.75" customHeight="1" x14ac:dyDescent="0.25">
      <c r="A203" s="1">
        <f t="shared" si="0"/>
        <v>2029</v>
      </c>
      <c r="B203" s="1">
        <f t="shared" si="1"/>
        <v>10</v>
      </c>
      <c r="C203" s="8">
        <f>'6. Econ Transform'!I203*'7.Wthr Transform'!H203</f>
        <v>5.964267044300308E-2</v>
      </c>
      <c r="D203" s="1">
        <f t="array" ref="D203">C203*_xlfn.XLOOKUP(A203,'4.Annual SAE Indices'!$A$2:$A$23,'4.Annual SAE Indices'!$B$2:$B$23)</f>
        <v>1.9360010825798801E-2</v>
      </c>
      <c r="E203" s="1">
        <f>'6. Econ Transform'!I203*'7.Wthr Transform'!J203</f>
        <v>7.4236633426207959E-3</v>
      </c>
      <c r="F203" s="1">
        <f t="array" ref="F203">E203*_xlfn.XLOOKUP(A203,'4.Annual SAE Indices'!$A$2:$A$23,'4.Annual SAE Indices'!$C$2:$C$23)</f>
        <v>8.1207453304928887E-3</v>
      </c>
      <c r="G203" s="1">
        <f>'6. Econ Transform'!I203*'7.Wthr Transform'!D203</f>
        <v>1.3731806645089986</v>
      </c>
      <c r="H203" s="1">
        <f t="array" ref="H203">G203*_xlfn.XLOOKUP(A203,'4.Annual SAE Indices'!$A$2:$A$23,'4.Annual SAE Indices'!$K$2:$K$23)</f>
        <v>14.589220652009404</v>
      </c>
      <c r="I203" s="8"/>
    </row>
    <row r="204" spans="1:9" ht="15.75" customHeight="1" x14ac:dyDescent="0.25">
      <c r="A204" s="1">
        <f t="shared" si="0"/>
        <v>2029</v>
      </c>
      <c r="B204" s="1">
        <f t="shared" si="1"/>
        <v>11</v>
      </c>
      <c r="C204" s="8">
        <f>'6. Econ Transform'!I204*'7.Wthr Transform'!H204</f>
        <v>0.14278792302415794</v>
      </c>
      <c r="D204" s="1">
        <f t="array" ref="D204">C204*_xlfn.XLOOKUP(A204,'4.Annual SAE Indices'!$A$2:$A$23,'4.Annual SAE Indices'!$B$2:$B$23)</f>
        <v>4.6348959813641663E-2</v>
      </c>
      <c r="E204" s="1">
        <f>'6. Econ Transform'!I204*'7.Wthr Transform'!J204</f>
        <v>2.9737524949830136E-4</v>
      </c>
      <c r="F204" s="1">
        <f t="array" ref="F204">E204*_xlfn.XLOOKUP(A204,'4.Annual SAE Indices'!$A$2:$A$23,'4.Annual SAE Indices'!$C$2:$C$23)</f>
        <v>3.2529878542619187E-4</v>
      </c>
      <c r="G204" s="1">
        <f>'6. Econ Transform'!I204*'7.Wthr Transform'!D204</f>
        <v>1.3308030876365506</v>
      </c>
      <c r="H204" s="1">
        <f t="array" ref="H204">G204*_xlfn.XLOOKUP(A204,'4.Annual SAE Indices'!$A$2:$A$23,'4.Annual SAE Indices'!$K$2:$K$23)</f>
        <v>14.138984324285769</v>
      </c>
      <c r="I204" s="8"/>
    </row>
    <row r="205" spans="1:9" ht="15.75" customHeight="1" x14ac:dyDescent="0.25">
      <c r="A205" s="1">
        <f t="shared" si="0"/>
        <v>2029</v>
      </c>
      <c r="B205" s="1">
        <f t="shared" si="1"/>
        <v>12</v>
      </c>
      <c r="C205" s="8">
        <f>'6. Econ Transform'!I205*'7.Wthr Transform'!H205</f>
        <v>0.23592590303324312</v>
      </c>
      <c r="D205" s="1">
        <f t="array" ref="D205">C205*_xlfn.XLOOKUP(A205,'4.Annual SAE Indices'!$A$2:$A$23,'4.Annual SAE Indices'!$B$2:$B$23)</f>
        <v>7.6581548124590712E-2</v>
      </c>
      <c r="E205" s="1">
        <f>'6. Econ Transform'!I205*'7.Wthr Transform'!J205</f>
        <v>0</v>
      </c>
      <c r="F205" s="1">
        <f t="array" ref="F205">E205*_xlfn.XLOOKUP(A205,'4.Annual SAE Indices'!$A$2:$A$23,'4.Annual SAE Indices'!$C$2:$C$23)</f>
        <v>0</v>
      </c>
      <c r="G205" s="1">
        <f>'6. Econ Transform'!I205*'7.Wthr Transform'!D205</f>
        <v>1.377155301699043</v>
      </c>
      <c r="H205" s="1">
        <f t="array" ref="H205">G205*_xlfn.XLOOKUP(A205,'4.Annual SAE Indices'!$A$2:$A$23,'4.Annual SAE Indices'!$K$2:$K$23)</f>
        <v>14.631448787371312</v>
      </c>
      <c r="I205" s="8"/>
    </row>
    <row r="206" spans="1:9" ht="15.75" customHeight="1" x14ac:dyDescent="0.25">
      <c r="A206" s="1">
        <f t="shared" si="0"/>
        <v>2030</v>
      </c>
      <c r="B206" s="1">
        <f t="shared" si="1"/>
        <v>1</v>
      </c>
      <c r="C206" s="8">
        <f>'6. Econ Transform'!I206*'7.Wthr Transform'!H206</f>
        <v>0.2921199941356023</v>
      </c>
      <c r="D206" s="1">
        <f t="array" ref="D206">C206*_xlfn.XLOOKUP(A206,'4.Annual SAE Indices'!$A$2:$A$23,'4.Annual SAE Indices'!$B$2:$B$23)</f>
        <v>9.3595246121046985E-2</v>
      </c>
      <c r="E206" s="1">
        <f>'6. Econ Transform'!I206*'7.Wthr Transform'!J206</f>
        <v>0</v>
      </c>
      <c r="F206" s="1">
        <f t="array" ref="F206">E206*_xlfn.XLOOKUP(A206,'4.Annual SAE Indices'!$A$2:$A$23,'4.Annual SAE Indices'!$C$2:$C$23)</f>
        <v>0</v>
      </c>
      <c r="G206" s="1">
        <f>'6. Econ Transform'!I206*'7.Wthr Transform'!D206</f>
        <v>1.3791469260017253</v>
      </c>
      <c r="H206" s="1">
        <f t="array" ref="H206">G206*_xlfn.XLOOKUP(A206,'4.Annual SAE Indices'!$A$2:$A$23,'4.Annual SAE Indices'!$K$2:$K$23)</f>
        <v>14.527519974424374</v>
      </c>
      <c r="I206" s="8"/>
    </row>
    <row r="207" spans="1:9" ht="15.75" customHeight="1" x14ac:dyDescent="0.25">
      <c r="A207" s="1">
        <f t="shared" si="0"/>
        <v>2030</v>
      </c>
      <c r="B207" s="1">
        <f t="shared" si="1"/>
        <v>2</v>
      </c>
      <c r="C207" s="8">
        <f>'6. Econ Transform'!I207*'7.Wthr Transform'!H207</f>
        <v>0.24664309038579901</v>
      </c>
      <c r="D207" s="1">
        <f t="array" ref="D207">C207*_xlfn.XLOOKUP(A207,'4.Annual SAE Indices'!$A$2:$A$23,'4.Annual SAE Indices'!$B$2:$B$23)</f>
        <v>7.9024446159610004E-2</v>
      </c>
      <c r="E207" s="1">
        <f>'6. Econ Transform'!I207*'7.Wthr Transform'!J207</f>
        <v>0</v>
      </c>
      <c r="F207" s="1">
        <f t="array" ref="F207">E207*_xlfn.XLOOKUP(A207,'4.Annual SAE Indices'!$A$2:$A$23,'4.Annual SAE Indices'!$C$2:$C$23)</f>
        <v>0</v>
      </c>
      <c r="G207" s="1">
        <f>'6. Econ Transform'!I207*'7.Wthr Transform'!D207</f>
        <v>1.2474795434483532</v>
      </c>
      <c r="H207" s="1">
        <f t="array" ref="H207">G207*_xlfn.XLOOKUP(A207,'4.Annual SAE Indices'!$A$2:$A$23,'4.Annual SAE Indices'!$K$2:$K$23)</f>
        <v>13.140575266821918</v>
      </c>
      <c r="I207" s="8"/>
    </row>
    <row r="208" spans="1:9" ht="15.75" customHeight="1" x14ac:dyDescent="0.25">
      <c r="A208" s="1">
        <f t="shared" si="0"/>
        <v>2030</v>
      </c>
      <c r="B208" s="1">
        <f t="shared" si="1"/>
        <v>3</v>
      </c>
      <c r="C208" s="8">
        <f>'6. Econ Transform'!I208*'7.Wthr Transform'!H208</f>
        <v>0.1951528643643346</v>
      </c>
      <c r="D208" s="1">
        <f t="array" ref="D208">C208*_xlfn.XLOOKUP(A208,'4.Annual SAE Indices'!$A$2:$A$23,'4.Annual SAE Indices'!$B$2:$B$23)</f>
        <v>6.2526977742332804E-2</v>
      </c>
      <c r="E208" s="1">
        <f>'6. Econ Transform'!I208*'7.Wthr Transform'!J208</f>
        <v>0</v>
      </c>
      <c r="F208" s="1">
        <f t="array" ref="F208">E208*_xlfn.XLOOKUP(A208,'4.Annual SAE Indices'!$A$2:$A$23,'4.Annual SAE Indices'!$C$2:$C$23)</f>
        <v>0</v>
      </c>
      <c r="G208" s="1">
        <f>'6. Econ Transform'!I208*'7.Wthr Transform'!D208</f>
        <v>1.3831388323956544</v>
      </c>
      <c r="H208" s="1">
        <f t="array" ref="H208">G208*_xlfn.XLOOKUP(A208,'4.Annual SAE Indices'!$A$2:$A$23,'4.Annual SAE Indices'!$K$2:$K$23)</f>
        <v>14.569569518806103</v>
      </c>
      <c r="I208" s="8"/>
    </row>
    <row r="209" spans="1:9" ht="15.75" customHeight="1" x14ac:dyDescent="0.25">
      <c r="A209" s="1">
        <f t="shared" si="0"/>
        <v>2030</v>
      </c>
      <c r="B209" s="1">
        <f t="shared" si="1"/>
        <v>4</v>
      </c>
      <c r="C209" s="8">
        <f>'6. Econ Transform'!I209*'7.Wthr Transform'!H209</f>
        <v>8.8393149291389944E-2</v>
      </c>
      <c r="D209" s="1">
        <f t="array" ref="D209">C209*_xlfn.XLOOKUP(A209,'4.Annual SAE Indices'!$A$2:$A$23,'4.Annual SAE Indices'!$B$2:$B$23)</f>
        <v>2.8321165032961341E-2</v>
      </c>
      <c r="E209" s="1">
        <f>'6. Econ Transform'!I209*'7.Wthr Transform'!J209</f>
        <v>2.3363536140339962E-3</v>
      </c>
      <c r="F209" s="1">
        <f t="array" ref="F209">E209*_xlfn.XLOOKUP(A209,'4.Annual SAE Indices'!$A$2:$A$23,'4.Annual SAE Indices'!$C$2:$C$23)</f>
        <v>2.5625126438724869E-3</v>
      </c>
      <c r="G209" s="1">
        <f>'6. Econ Transform'!I209*'7.Wthr Transform'!D209</f>
        <v>1.3404572034020985</v>
      </c>
      <c r="H209" s="1">
        <f t="array" ref="H209">G209*_xlfn.XLOOKUP(A209,'4.Annual SAE Indices'!$A$2:$A$23,'4.Annual SAE Indices'!$K$2:$K$23)</f>
        <v>14.119974043476684</v>
      </c>
      <c r="I209" s="8"/>
    </row>
    <row r="210" spans="1:9" ht="15.75" customHeight="1" x14ac:dyDescent="0.25">
      <c r="A210" s="1">
        <f t="shared" si="0"/>
        <v>2030</v>
      </c>
      <c r="B210" s="1">
        <f t="shared" si="1"/>
        <v>5</v>
      </c>
      <c r="C210" s="8">
        <f>'6. Econ Transform'!I210*'7.Wthr Transform'!H210</f>
        <v>1.9636182991697306E-2</v>
      </c>
      <c r="D210" s="1">
        <f t="array" ref="D210">C210*_xlfn.XLOOKUP(A210,'4.Annual SAE Indices'!$A$2:$A$23,'4.Annual SAE Indices'!$B$2:$B$23)</f>
        <v>6.2914330305398171E-3</v>
      </c>
      <c r="E210" s="1">
        <f>'6. Econ Transform'!I210*'7.Wthr Transform'!J210</f>
        <v>0.10066824189102576</v>
      </c>
      <c r="F210" s="1">
        <f t="array" ref="F210">E210*_xlfn.XLOOKUP(A210,'4.Annual SAE Indices'!$A$2:$A$23,'4.Annual SAE Indices'!$C$2:$C$23)</f>
        <v>0.11041292770607705</v>
      </c>
      <c r="G210" s="1">
        <f>'6. Econ Transform'!I210*'7.Wthr Transform'!D210</f>
        <v>1.3871389012150226</v>
      </c>
      <c r="H210" s="1">
        <f t="array" ref="H210">G210*_xlfn.XLOOKUP(A210,'4.Annual SAE Indices'!$A$2:$A$23,'4.Annual SAE Indices'!$K$2:$K$23)</f>
        <v>14.611705043728684</v>
      </c>
      <c r="I210" s="8"/>
    </row>
    <row r="211" spans="1:9" ht="15.75" customHeight="1" x14ac:dyDescent="0.25">
      <c r="A211" s="1">
        <f t="shared" si="0"/>
        <v>2030</v>
      </c>
      <c r="B211" s="1">
        <f t="shared" si="1"/>
        <v>6</v>
      </c>
      <c r="C211" s="8">
        <f>'6. Econ Transform'!I211*'7.Wthr Transform'!H211</f>
        <v>1.0088809493302212E-3</v>
      </c>
      <c r="D211" s="1">
        <f t="array" ref="D211">C211*_xlfn.XLOOKUP(A211,'4.Annual SAE Indices'!$A$2:$A$23,'4.Annual SAE Indices'!$B$2:$B$23)</f>
        <v>3.2324545616540287E-4</v>
      </c>
      <c r="E211" s="1">
        <f>'6. Econ Transform'!I211*'7.Wthr Transform'!J211</f>
        <v>0.32791609852873055</v>
      </c>
      <c r="F211" s="1">
        <f t="array" ref="F211">E211*_xlfn.XLOOKUP(A211,'4.Annual SAE Indices'!$A$2:$A$23,'4.Annual SAE Indices'!$C$2:$C$23)</f>
        <v>0.35965837686631169</v>
      </c>
      <c r="G211" s="1">
        <f>'6. Econ Transform'!I211*'7.Wthr Transform'!D211</f>
        <v>1.3443371231338739</v>
      </c>
      <c r="H211" s="1">
        <f t="array" ref="H211">G211*_xlfn.XLOOKUP(A211,'4.Annual SAE Indices'!$A$2:$A$23,'4.Annual SAE Indices'!$K$2:$K$23)</f>
        <v>14.160843953955286</v>
      </c>
      <c r="I211" s="8"/>
    </row>
    <row r="212" spans="1:9" ht="15.75" customHeight="1" x14ac:dyDescent="0.25">
      <c r="A212" s="1">
        <f t="shared" si="0"/>
        <v>2030</v>
      </c>
      <c r="B212" s="1">
        <f t="shared" si="1"/>
        <v>7</v>
      </c>
      <c r="C212" s="8">
        <f>'6. Econ Transform'!I212*'7.Wthr Transform'!H212</f>
        <v>0</v>
      </c>
      <c r="D212" s="1">
        <f t="array" ref="D212">C212*_xlfn.XLOOKUP(A212,'4.Annual SAE Indices'!$A$2:$A$23,'4.Annual SAE Indices'!$B$2:$B$23)</f>
        <v>0</v>
      </c>
      <c r="E212" s="1">
        <f>'6. Econ Transform'!I212*'7.Wthr Transform'!J212</f>
        <v>0.66135332904934074</v>
      </c>
      <c r="F212" s="1">
        <f t="array" ref="F212">E212*_xlfn.XLOOKUP(A212,'4.Annual SAE Indices'!$A$2:$A$23,'4.Annual SAE Indices'!$C$2:$C$23)</f>
        <v>0.72537233130131695</v>
      </c>
      <c r="G212" s="1">
        <f>'6. Econ Transform'!I212*'7.Wthr Transform'!D212</f>
        <v>1.3911573291650385</v>
      </c>
      <c r="H212" s="1">
        <f t="array" ref="H212">G212*_xlfn.XLOOKUP(A212,'4.Annual SAE Indices'!$A$2:$A$23,'4.Annual SAE Indices'!$K$2:$K$23)</f>
        <v>14.654033958225765</v>
      </c>
      <c r="I212" s="8"/>
    </row>
    <row r="213" spans="1:9" ht="15.75" customHeight="1" x14ac:dyDescent="0.25">
      <c r="A213" s="1">
        <f t="shared" si="0"/>
        <v>2030</v>
      </c>
      <c r="B213" s="1">
        <f t="shared" si="1"/>
        <v>8</v>
      </c>
      <c r="C213" s="8">
        <f>'6. Econ Transform'!I213*'7.Wthr Transform'!H213</f>
        <v>6.0021954153947747E-5</v>
      </c>
      <c r="D213" s="1">
        <f t="array" ref="D213">C213*_xlfn.XLOOKUP(A213,'4.Annual SAE Indices'!$A$2:$A$23,'4.Annual SAE Indices'!$B$2:$B$23)</f>
        <v>1.9231034110924859E-5</v>
      </c>
      <c r="E213" s="1">
        <f>'6. Econ Transform'!I213*'7.Wthr Transform'!J213</f>
        <v>0.45262544297464408</v>
      </c>
      <c r="F213" s="1">
        <f t="array" ref="F213">E213*_xlfn.XLOOKUP(A213,'4.Annual SAE Indices'!$A$2:$A$23,'4.Annual SAE Indices'!$C$2:$C$23)</f>
        <v>0.49643958585458964</v>
      </c>
      <c r="G213" s="1">
        <f>'6. Econ Transform'!I213*'7.Wthr Transform'!D213</f>
        <v>1.3931658088896832</v>
      </c>
      <c r="H213" s="1">
        <f t="array" ref="H213">G213*_xlfn.XLOOKUP(A213,'4.Annual SAE Indices'!$A$2:$A$23,'4.Annual SAE Indices'!$K$2:$K$23)</f>
        <v>14.675190681101256</v>
      </c>
      <c r="I213" s="8"/>
    </row>
    <row r="214" spans="1:9" ht="15.75" customHeight="1" x14ac:dyDescent="0.25">
      <c r="A214" s="1">
        <f t="shared" si="0"/>
        <v>2030</v>
      </c>
      <c r="B214" s="1">
        <f t="shared" si="1"/>
        <v>9</v>
      </c>
      <c r="C214" s="8">
        <f>'6. Econ Transform'!I214*'7.Wthr Transform'!H214</f>
        <v>6.7321972623729165E-3</v>
      </c>
      <c r="D214" s="1">
        <f t="array" ref="D214">C214*_xlfn.XLOOKUP(A214,'4.Annual SAE Indices'!$A$2:$A$23,'4.Annual SAE Indices'!$B$2:$B$23)</f>
        <v>2.1569960028642826E-3</v>
      </c>
      <c r="E214" s="1">
        <f>'6. Econ Transform'!I214*'7.Wthr Transform'!J214</f>
        <v>0.13395688422516844</v>
      </c>
      <c r="F214" s="1">
        <f t="array" ref="F214">E214*_xlfn.XLOOKUP(A214,'4.Annual SAE Indices'!$A$2:$A$23,'4.Annual SAE Indices'!$C$2:$C$23)</f>
        <v>0.14692391061816473</v>
      </c>
      <c r="G214" s="1">
        <f>'6. Econ Transform'!I214*'7.Wthr Transform'!D214</f>
        <v>1.3501780638243708</v>
      </c>
      <c r="H214" s="1">
        <f t="array" ref="H214">G214*_xlfn.XLOOKUP(A214,'4.Annual SAE Indices'!$A$2:$A$23,'4.Annual SAE Indices'!$K$2:$K$23)</f>
        <v>14.222370670906773</v>
      </c>
      <c r="I214" s="8"/>
    </row>
    <row r="215" spans="1:9" ht="15.75" customHeight="1" x14ac:dyDescent="0.25">
      <c r="A215" s="1">
        <f t="shared" si="0"/>
        <v>2030</v>
      </c>
      <c r="B215" s="1">
        <f t="shared" si="1"/>
        <v>10</v>
      </c>
      <c r="C215" s="8">
        <f>'6. Econ Transform'!I215*'7.Wthr Transform'!H215</f>
        <v>6.0685998921569451E-2</v>
      </c>
      <c r="D215" s="1">
        <f t="array" ref="D215">C215*_xlfn.XLOOKUP(A215,'4.Annual SAE Indices'!$A$2:$A$23,'4.Annual SAE Indices'!$B$2:$B$23)</f>
        <v>1.9443794054470852E-2</v>
      </c>
      <c r="E215" s="1">
        <f>'6. Econ Transform'!I215*'7.Wthr Transform'!J215</f>
        <v>7.5535253914377964E-3</v>
      </c>
      <c r="F215" s="1">
        <f t="array" ref="F215">E215*_xlfn.XLOOKUP(A215,'4.Annual SAE Indices'!$A$2:$A$23,'4.Annual SAE Indices'!$C$2:$C$23)</f>
        <v>8.2847066493289753E-3</v>
      </c>
      <c r="G215" s="1">
        <f>'6. Econ Transform'!I215*'7.Wthr Transform'!D215</f>
        <v>1.3972016964791893</v>
      </c>
      <c r="H215" s="1">
        <f t="array" ref="H215">G215*_xlfn.XLOOKUP(A215,'4.Annual SAE Indices'!$A$2:$A$23,'4.Annual SAE Indices'!$K$2:$K$23)</f>
        <v>14.717703510202837</v>
      </c>
      <c r="I215" s="8"/>
    </row>
    <row r="216" spans="1:9" ht="15.75" customHeight="1" x14ac:dyDescent="0.25">
      <c r="A216" s="1">
        <f t="shared" si="0"/>
        <v>2030</v>
      </c>
      <c r="B216" s="1">
        <f t="shared" si="1"/>
        <v>11</v>
      </c>
      <c r="C216" s="8">
        <f>'6. Econ Transform'!I216*'7.Wthr Transform'!H216</f>
        <v>0.14528571033640428</v>
      </c>
      <c r="D216" s="1">
        <f t="array" ref="D216">C216*_xlfn.XLOOKUP(A216,'4.Annual SAE Indices'!$A$2:$A$23,'4.Annual SAE Indices'!$B$2:$B$23)</f>
        <v>4.6549541591783934E-2</v>
      </c>
      <c r="E216" s="1">
        <f>'6. Econ Transform'!I216*'7.Wthr Transform'!J216</f>
        <v>3.0257723093651644E-4</v>
      </c>
      <c r="F216" s="1">
        <f t="array" ref="F216">E216*_xlfn.XLOOKUP(A216,'4.Annual SAE Indices'!$A$2:$A$23,'4.Annual SAE Indices'!$C$2:$C$23)</f>
        <v>3.3186670689117125E-4</v>
      </c>
      <c r="G216" s="1">
        <f>'6. Econ Transform'!I216*'7.Wthr Transform'!D216</f>
        <v>1.3540828090373196</v>
      </c>
      <c r="H216" s="1">
        <f t="array" ref="H216">G216*_xlfn.XLOOKUP(A216,'4.Annual SAE Indices'!$A$2:$A$23,'4.Annual SAE Indices'!$K$2:$K$23)</f>
        <v>14.263502085556413</v>
      </c>
      <c r="I216" s="8"/>
    </row>
    <row r="217" spans="1:9" ht="15.75" customHeight="1" x14ac:dyDescent="0.25">
      <c r="A217" s="1">
        <f t="shared" si="0"/>
        <v>2030</v>
      </c>
      <c r="B217" s="1">
        <f t="shared" si="1"/>
        <v>12</v>
      </c>
      <c r="C217" s="8">
        <f>'6. Econ Transform'!I217*'7.Wthr Transform'!H217</f>
        <v>0.24005295183318348</v>
      </c>
      <c r="D217" s="1">
        <f t="array" ref="D217">C217*_xlfn.XLOOKUP(A217,'4.Annual SAE Indices'!$A$2:$A$23,'4.Annual SAE Indices'!$B$2:$B$23)</f>
        <v>7.6912965767351987E-2</v>
      </c>
      <c r="E217" s="1">
        <f>'6. Econ Transform'!I217*'7.Wthr Transform'!J217</f>
        <v>0</v>
      </c>
      <c r="F217" s="1">
        <f t="array" ref="F217">E217*_xlfn.XLOOKUP(A217,'4.Annual SAE Indices'!$A$2:$A$23,'4.Annual SAE Indices'!$C$2:$C$23)</f>
        <v>0</v>
      </c>
      <c r="G217" s="1">
        <f>'6. Econ Transform'!I217*'7.Wthr Transform'!D217</f>
        <v>1.4012458617525854</v>
      </c>
      <c r="H217" s="1">
        <f t="array" ref="H217">G217*_xlfn.XLOOKUP(A217,'4.Annual SAE Indices'!$A$2:$A$23,'4.Annual SAE Indices'!$K$2:$K$23)</f>
        <v>14.760303533943208</v>
      </c>
      <c r="I217" s="8"/>
    </row>
    <row r="218" spans="1:9" ht="15.75" customHeight="1" x14ac:dyDescent="0.25"/>
    <row r="219" spans="1:9" ht="15.75" customHeight="1" x14ac:dyDescent="0.25"/>
    <row r="220" spans="1:9" ht="15.75" customHeight="1" x14ac:dyDescent="0.25"/>
    <row r="221" spans="1:9" ht="15.75" customHeight="1" x14ac:dyDescent="0.25"/>
    <row r="222" spans="1:9" ht="15.75" customHeight="1" x14ac:dyDescent="0.25"/>
    <row r="223" spans="1:9" ht="15.75" customHeight="1" x14ac:dyDescent="0.25"/>
    <row r="224" spans="1:9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Info</vt:lpstr>
      <vt:lpstr>1. Economic Data</vt:lpstr>
      <vt:lpstr>2. Actual Wthr</vt:lpstr>
      <vt:lpstr>3. Normal Wthr</vt:lpstr>
      <vt:lpstr>4.Annual SAE Indices</vt:lpstr>
      <vt:lpstr>5.Monthly Multipliers</vt:lpstr>
      <vt:lpstr>6. Econ Transform</vt:lpstr>
      <vt:lpstr>7.Wthr Transform</vt:lpstr>
      <vt:lpstr>8. Model Variables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Rissman, Brien</dc:creator>
  <cp:lastModifiedBy>Casqueira, Charlotte</cp:lastModifiedBy>
  <dcterms:created xsi:type="dcterms:W3CDTF">2015-06-05T18:17:20Z</dcterms:created>
  <dcterms:modified xsi:type="dcterms:W3CDTF">2025-10-06T19:43:21Z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f0956a-4009-463b-9109-7ac8203b429e_Enabled">
    <vt:lpwstr>true</vt:lpwstr>
  </property>
  <property fmtid="{D5CDD505-2E9C-101B-9397-08002B2CF9AE}" pid="3" name="MSIP_Label_06f0956a-4009-463b-9109-7ac8203b429e_SetDate">
    <vt:lpwstr>2025-08-12T15:03:14Z</vt:lpwstr>
  </property>
  <property fmtid="{D5CDD505-2E9C-101B-9397-08002B2CF9AE}" pid="4" name="MSIP_Label_06f0956a-4009-463b-9109-7ac8203b429e_Method">
    <vt:lpwstr>Privileged</vt:lpwstr>
  </property>
  <property fmtid="{D5CDD505-2E9C-101B-9397-08002B2CF9AE}" pid="5" name="MSIP_Label_06f0956a-4009-463b-9109-7ac8203b429e_Name">
    <vt:lpwstr>Confidential</vt:lpwstr>
  </property>
  <property fmtid="{D5CDD505-2E9C-101B-9397-08002B2CF9AE}" pid="6" name="MSIP_Label_06f0956a-4009-463b-9109-7ac8203b429e_SiteId">
    <vt:lpwstr>5818bd20-bf25-47b1-b996-d419d7e6e8ba</vt:lpwstr>
  </property>
  <property fmtid="{D5CDD505-2E9C-101B-9397-08002B2CF9AE}" pid="7" name="MSIP_Label_06f0956a-4009-463b-9109-7ac8203b429e_ActionId">
    <vt:lpwstr>f4f2a693-3405-4cbc-918f-b639bff558a9</vt:lpwstr>
  </property>
  <property fmtid="{D5CDD505-2E9C-101B-9397-08002B2CF9AE}" pid="8" name="MSIP_Label_06f0956a-4009-463b-9109-7ac8203b429e_ContentBits">
    <vt:lpwstr>0</vt:lpwstr>
  </property>
  <property fmtid="{D5CDD505-2E9C-101B-9397-08002B2CF9AE}" pid="9" name="MSIP_Label_06f0956a-4009-463b-9109-7ac8203b429e_Tag">
    <vt:lpwstr>10, 0, 1, 1</vt:lpwstr>
  </property>
</Properties>
</file>