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-1-1 vs Itron Table 3-2" sheetId="1" r:id="rId4"/>
  </sheets>
  <definedNames/>
  <calcPr/>
</workbook>
</file>

<file path=xl/sharedStrings.xml><?xml version="1.0" encoding="utf-8"?>
<sst xmlns="http://schemas.openxmlformats.org/spreadsheetml/2006/main" count="35" uniqueCount="18">
  <si>
    <t xml:space="preserve">TABLE 13 IN SCHEDULE 3-1-1 </t>
  </si>
  <si>
    <t>Year</t>
  </si>
  <si>
    <t>Residential</t>
  </si>
  <si>
    <t>General Service &lt; 50 kW</t>
  </si>
  <si>
    <t>General Service 50 to 1,000 kW</t>
  </si>
  <si>
    <t>General Service 1,000 to 1,499 kW</t>
  </si>
  <si>
    <t>General Service 1,500 to 4,999 kW</t>
  </si>
  <si>
    <t>Large Use</t>
  </si>
  <si>
    <t>TOTAL MWh SALES</t>
  </si>
  <si>
    <t>Table 3-2 CDM AND EDSM SAVINGS IN ITRON REPORT</t>
  </si>
  <si>
    <t>GS50</t>
  </si>
  <si>
    <t>GS1000</t>
  </si>
  <si>
    <t>GS1500</t>
  </si>
  <si>
    <t>GS5000</t>
  </si>
  <si>
    <t>Large User</t>
  </si>
  <si>
    <t>DIFFERENCE IS ANNUAL SAVINGS IN TABLE 3-2 CDM AND EDSM SAINGS IN ITRON REPORT</t>
  </si>
  <si>
    <t>Total</t>
  </si>
  <si>
    <t>HALF YEAR FACTOR IN ANNUAL SAVINGS - TABLE 13 VS TABLE 3-2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</si>
</sst>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shrinkToFit="0" vertical="bottom" wrapText="1"/>
    </xf>
    <xf borderId="1" fillId="0" fontId="2" numFmtId="3" xfId="0" applyAlignment="1" applyBorder="1" applyFont="1" applyNumberFormat="1">
      <alignment horizontal="right" shrinkToFit="0" vertical="bottom" wrapText="1"/>
    </xf>
    <xf borderId="1" fillId="3" fontId="1" numFmtId="3" xfId="0" applyAlignment="1" applyBorder="1" applyFill="1" applyFont="1" applyNumberFormat="1">
      <alignment horizontal="right" shrinkToFit="0" vertical="bottom" wrapText="1"/>
    </xf>
    <xf borderId="1" fillId="2" fontId="3" numFmtId="3" xfId="0" applyAlignment="1" applyBorder="1" applyFont="1" applyNumberFormat="1">
      <alignment horizontal="center" shrinkToFit="0" vertical="bottom" wrapText="1"/>
    </xf>
    <xf borderId="0" fillId="0" fontId="2" numFmtId="3" xfId="0" applyAlignment="1" applyFont="1" applyNumberForma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88"/>
  </cols>
  <sheetData>
    <row r="1">
      <c r="A1" s="1" t="s">
        <v>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>
      <c r="A3" s="3">
        <v>2024.0</v>
      </c>
      <c r="B3" s="4">
        <v>43.0</v>
      </c>
      <c r="C3" s="4">
        <v>120.0</v>
      </c>
      <c r="D3" s="4">
        <v>241.0</v>
      </c>
      <c r="E3" s="4">
        <v>40.0</v>
      </c>
      <c r="F3" s="4">
        <v>47.0</v>
      </c>
      <c r="G3" s="4">
        <v>58.0</v>
      </c>
      <c r="H3" s="5">
        <v>549.0</v>
      </c>
    </row>
    <row r="4">
      <c r="A4" s="3">
        <v>2025.0</v>
      </c>
      <c r="B4" s="4">
        <v>11339.0</v>
      </c>
      <c r="C4" s="4">
        <v>4316.0</v>
      </c>
      <c r="D4" s="4">
        <v>11954.0</v>
      </c>
      <c r="E4" s="4">
        <v>1974.0</v>
      </c>
      <c r="F4" s="4">
        <v>3996.0</v>
      </c>
      <c r="G4" s="4">
        <v>3115.0</v>
      </c>
      <c r="H4" s="5">
        <v>36694.0</v>
      </c>
    </row>
    <row r="5">
      <c r="A5" s="3">
        <v>2026.0</v>
      </c>
      <c r="B5" s="4">
        <v>33290.0</v>
      </c>
      <c r="C5" s="4">
        <v>10755.0</v>
      </c>
      <c r="D5" s="4">
        <v>38369.0</v>
      </c>
      <c r="E5" s="4">
        <v>6337.0</v>
      </c>
      <c r="F5" s="4">
        <v>10389.0</v>
      </c>
      <c r="G5" s="4">
        <v>7920.0</v>
      </c>
      <c r="H5" s="5">
        <v>107060.0</v>
      </c>
    </row>
    <row r="6">
      <c r="A6" s="3">
        <v>2027.0</v>
      </c>
      <c r="B6" s="4">
        <v>55911.0</v>
      </c>
      <c r="C6" s="4">
        <v>17103.0</v>
      </c>
      <c r="D6" s="4">
        <v>64644.0</v>
      </c>
      <c r="E6" s="4">
        <v>10676.0</v>
      </c>
      <c r="F6" s="4">
        <v>16369.0</v>
      </c>
      <c r="G6" s="4">
        <v>12781.0</v>
      </c>
      <c r="H6" s="5">
        <v>177484.0</v>
      </c>
    </row>
    <row r="7">
      <c r="A7" s="3">
        <v>2028.0</v>
      </c>
      <c r="B7" s="4">
        <v>79252.0</v>
      </c>
      <c r="C7" s="4">
        <v>23621.0</v>
      </c>
      <c r="D7" s="4">
        <v>90827.0</v>
      </c>
      <c r="E7" s="4">
        <v>15000.0</v>
      </c>
      <c r="F7" s="4">
        <v>22515.0</v>
      </c>
      <c r="G7" s="4">
        <v>17812.0</v>
      </c>
      <c r="H7" s="5">
        <v>249027.0</v>
      </c>
    </row>
    <row r="8">
      <c r="A8" s="3">
        <v>2029.0</v>
      </c>
      <c r="B8" s="4">
        <v>103366.0</v>
      </c>
      <c r="C8" s="4">
        <v>30462.0</v>
      </c>
      <c r="D8" s="4">
        <v>117858.0</v>
      </c>
      <c r="E8" s="4">
        <v>19464.0</v>
      </c>
      <c r="F8" s="4">
        <v>28854.0</v>
      </c>
      <c r="G8" s="4">
        <v>23048.0</v>
      </c>
      <c r="H8" s="5">
        <v>323052.0</v>
      </c>
    </row>
    <row r="9">
      <c r="A9" s="3">
        <v>2030.0</v>
      </c>
      <c r="B9" s="4">
        <v>127041.0</v>
      </c>
      <c r="C9" s="4">
        <v>37682.0</v>
      </c>
      <c r="D9" s="4">
        <v>145851.0</v>
      </c>
      <c r="E9" s="4">
        <v>24087.0</v>
      </c>
      <c r="F9" s="4">
        <v>35409.0</v>
      </c>
      <c r="G9" s="4">
        <v>28514.0</v>
      </c>
      <c r="H9" s="5">
        <v>398584.0</v>
      </c>
    </row>
    <row r="10">
      <c r="A10" s="2"/>
      <c r="B10" s="2"/>
      <c r="C10" s="2"/>
      <c r="D10" s="2"/>
      <c r="E10" s="2"/>
      <c r="F10" s="2"/>
      <c r="G10" s="2"/>
      <c r="H10" s="2"/>
    </row>
    <row r="11">
      <c r="A11" s="1" t="s">
        <v>9</v>
      </c>
      <c r="B11" s="2"/>
      <c r="C11" s="2"/>
      <c r="D11" s="2"/>
      <c r="E11" s="2"/>
      <c r="F11" s="2"/>
      <c r="G11" s="2"/>
      <c r="H11" s="2"/>
    </row>
    <row r="12">
      <c r="A12" s="3" t="s">
        <v>1</v>
      </c>
      <c r="B12" s="6" t="s">
        <v>2</v>
      </c>
      <c r="C12" s="6" t="s">
        <v>10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8</v>
      </c>
    </row>
    <row r="13">
      <c r="A13" s="3">
        <v>2024.0</v>
      </c>
      <c r="B13" s="4">
        <v>189751.0</v>
      </c>
      <c r="C13" s="4">
        <v>92367.0</v>
      </c>
      <c r="D13" s="4">
        <v>303347.0</v>
      </c>
      <c r="E13" s="4">
        <v>43979.0</v>
      </c>
      <c r="F13" s="4">
        <v>53484.0</v>
      </c>
      <c r="G13" s="4">
        <v>56869.0</v>
      </c>
      <c r="H13" s="5">
        <f t="shared" ref="H13:H19" si="1">SUM(B13:G13)</f>
        <v>739797</v>
      </c>
    </row>
    <row r="14">
      <c r="A14" s="3">
        <v>2025.0</v>
      </c>
      <c r="B14" s="4">
        <v>211380.0</v>
      </c>
      <c r="C14" s="4">
        <v>98980.0</v>
      </c>
      <c r="D14" s="4">
        <v>333428.0</v>
      </c>
      <c r="E14" s="4">
        <v>48947.0</v>
      </c>
      <c r="F14" s="4">
        <v>60368.0</v>
      </c>
      <c r="G14" s="4">
        <v>61696.0</v>
      </c>
      <c r="H14" s="5">
        <f t="shared" si="1"/>
        <v>814799</v>
      </c>
    </row>
    <row r="15">
      <c r="A15" s="3">
        <v>2026.0</v>
      </c>
      <c r="B15" s="4">
        <v>233653.0</v>
      </c>
      <c r="C15" s="4">
        <v>105223.0</v>
      </c>
      <c r="D15" s="4">
        <v>358856.0</v>
      </c>
      <c r="E15" s="4">
        <v>53147.0</v>
      </c>
      <c r="F15" s="4">
        <v>66272.0</v>
      </c>
      <c r="G15" s="4">
        <v>66481.0</v>
      </c>
      <c r="H15" s="5">
        <f t="shared" si="1"/>
        <v>883632</v>
      </c>
    </row>
    <row r="16">
      <c r="A16" s="3">
        <v>2027.0</v>
      </c>
      <c r="B16" s="4">
        <v>256621.0</v>
      </c>
      <c r="C16" s="4">
        <v>111716.0</v>
      </c>
      <c r="D16" s="4">
        <v>384980.0</v>
      </c>
      <c r="E16" s="4">
        <v>57461.0</v>
      </c>
      <c r="F16" s="4">
        <v>72327.0</v>
      </c>
      <c r="G16" s="4">
        <v>71417.0</v>
      </c>
      <c r="H16" s="5">
        <f t="shared" si="1"/>
        <v>954522</v>
      </c>
    </row>
    <row r="17">
      <c r="A17" s="3">
        <v>2028.0</v>
      </c>
      <c r="B17" s="4">
        <v>280337.0</v>
      </c>
      <c r="C17" s="4">
        <v>118534.0</v>
      </c>
      <c r="D17" s="4">
        <v>411955.0</v>
      </c>
      <c r="E17" s="4">
        <v>61916.0</v>
      </c>
      <c r="F17" s="4">
        <v>78565.0</v>
      </c>
      <c r="G17" s="4">
        <v>76544.0</v>
      </c>
      <c r="H17" s="5">
        <f t="shared" si="1"/>
        <v>1027851</v>
      </c>
    </row>
    <row r="18">
      <c r="A18" s="3">
        <v>2029.0</v>
      </c>
      <c r="B18" s="4">
        <v>304847.0</v>
      </c>
      <c r="C18" s="4">
        <v>125727.0</v>
      </c>
      <c r="D18" s="4">
        <v>439886.0</v>
      </c>
      <c r="E18" s="4">
        <v>66529.0</v>
      </c>
      <c r="F18" s="4">
        <v>85006.0</v>
      </c>
      <c r="G18" s="4">
        <v>81887.0</v>
      </c>
      <c r="H18" s="5">
        <f t="shared" si="1"/>
        <v>1103882</v>
      </c>
    </row>
    <row r="19">
      <c r="A19" s="3">
        <v>2030.0</v>
      </c>
      <c r="B19" s="4">
        <v>327687.0</v>
      </c>
      <c r="C19" s="4">
        <v>133351.0</v>
      </c>
      <c r="D19" s="4">
        <v>468889.0</v>
      </c>
      <c r="E19" s="4">
        <v>71319.0</v>
      </c>
      <c r="F19" s="4">
        <v>91674.0</v>
      </c>
      <c r="G19" s="4">
        <v>87476.0</v>
      </c>
      <c r="H19" s="5">
        <f t="shared" si="1"/>
        <v>1180396</v>
      </c>
    </row>
    <row r="20">
      <c r="A20" s="2"/>
      <c r="B20" s="2"/>
      <c r="C20" s="2"/>
      <c r="D20" s="2"/>
      <c r="E20" s="2"/>
      <c r="F20" s="2"/>
      <c r="G20" s="2"/>
      <c r="H20" s="2"/>
    </row>
    <row r="21">
      <c r="A21" s="1" t="s">
        <v>15</v>
      </c>
      <c r="B21" s="2"/>
      <c r="C21" s="2"/>
      <c r="D21" s="2"/>
      <c r="E21" s="2"/>
      <c r="F21" s="2"/>
      <c r="G21" s="2"/>
      <c r="H21" s="2"/>
    </row>
    <row r="22">
      <c r="A22" s="3" t="s">
        <v>1</v>
      </c>
      <c r="B22" s="6" t="s">
        <v>2</v>
      </c>
      <c r="C22" s="6" t="s">
        <v>10</v>
      </c>
      <c r="D22" s="6" t="s">
        <v>11</v>
      </c>
      <c r="E22" s="6" t="s">
        <v>12</v>
      </c>
      <c r="F22" s="6" t="s">
        <v>13</v>
      </c>
      <c r="G22" s="6" t="s">
        <v>14</v>
      </c>
      <c r="H22" s="6" t="s">
        <v>16</v>
      </c>
    </row>
    <row r="23">
      <c r="A23" s="3">
        <v>2025.0</v>
      </c>
      <c r="B23" s="4">
        <f t="shared" ref="B23:G23" si="2">B14-B13</f>
        <v>21629</v>
      </c>
      <c r="C23" s="4">
        <f t="shared" si="2"/>
        <v>6613</v>
      </c>
      <c r="D23" s="4">
        <f t="shared" si="2"/>
        <v>30081</v>
      </c>
      <c r="E23" s="4">
        <f t="shared" si="2"/>
        <v>4968</v>
      </c>
      <c r="F23" s="4">
        <f t="shared" si="2"/>
        <v>6884</v>
      </c>
      <c r="G23" s="4">
        <f t="shared" si="2"/>
        <v>4827</v>
      </c>
      <c r="H23" s="5">
        <f t="shared" ref="H23:H28" si="4">SUM(B23:G23)</f>
        <v>75002</v>
      </c>
    </row>
    <row r="24">
      <c r="A24" s="3">
        <v>2026.0</v>
      </c>
      <c r="B24" s="4">
        <f t="shared" ref="B24:G24" si="3">B15-B14</f>
        <v>22273</v>
      </c>
      <c r="C24" s="4">
        <f t="shared" si="3"/>
        <v>6243</v>
      </c>
      <c r="D24" s="4">
        <f t="shared" si="3"/>
        <v>25428</v>
      </c>
      <c r="E24" s="4">
        <f t="shared" si="3"/>
        <v>4200</v>
      </c>
      <c r="F24" s="4">
        <f t="shared" si="3"/>
        <v>5904</v>
      </c>
      <c r="G24" s="4">
        <f t="shared" si="3"/>
        <v>4785</v>
      </c>
      <c r="H24" s="5">
        <f t="shared" si="4"/>
        <v>68833</v>
      </c>
    </row>
    <row r="25">
      <c r="A25" s="3">
        <v>2027.0</v>
      </c>
      <c r="B25" s="4">
        <f t="shared" ref="B25:G25" si="5">B16-B15</f>
        <v>22968</v>
      </c>
      <c r="C25" s="4">
        <f t="shared" si="5"/>
        <v>6493</v>
      </c>
      <c r="D25" s="4">
        <f t="shared" si="5"/>
        <v>26124</v>
      </c>
      <c r="E25" s="4">
        <f t="shared" si="5"/>
        <v>4314</v>
      </c>
      <c r="F25" s="4">
        <f t="shared" si="5"/>
        <v>6055</v>
      </c>
      <c r="G25" s="4">
        <f t="shared" si="5"/>
        <v>4936</v>
      </c>
      <c r="H25" s="5">
        <f t="shared" si="4"/>
        <v>70890</v>
      </c>
    </row>
    <row r="26">
      <c r="A26" s="3">
        <v>2028.0</v>
      </c>
      <c r="B26" s="4">
        <f t="shared" ref="B26:G26" si="6">B17-B16</f>
        <v>23716</v>
      </c>
      <c r="C26" s="4">
        <f t="shared" si="6"/>
        <v>6818</v>
      </c>
      <c r="D26" s="4">
        <f t="shared" si="6"/>
        <v>26975</v>
      </c>
      <c r="E26" s="4">
        <f t="shared" si="6"/>
        <v>4455</v>
      </c>
      <c r="F26" s="4">
        <f t="shared" si="6"/>
        <v>6238</v>
      </c>
      <c r="G26" s="4">
        <f t="shared" si="6"/>
        <v>5127</v>
      </c>
      <c r="H26" s="5">
        <f t="shared" si="4"/>
        <v>73329</v>
      </c>
    </row>
    <row r="27">
      <c r="A27" s="3">
        <v>2029.0</v>
      </c>
      <c r="B27" s="4">
        <f t="shared" ref="B27:G27" si="7">B18-B17</f>
        <v>24510</v>
      </c>
      <c r="C27" s="4">
        <f t="shared" si="7"/>
        <v>7193</v>
      </c>
      <c r="D27" s="4">
        <f t="shared" si="7"/>
        <v>27931</v>
      </c>
      <c r="E27" s="4">
        <f t="shared" si="7"/>
        <v>4613</v>
      </c>
      <c r="F27" s="4">
        <f t="shared" si="7"/>
        <v>6441</v>
      </c>
      <c r="G27" s="4">
        <f t="shared" si="7"/>
        <v>5343</v>
      </c>
      <c r="H27" s="5">
        <f t="shared" si="4"/>
        <v>76031</v>
      </c>
    </row>
    <row r="28">
      <c r="A28" s="3">
        <v>2030.0</v>
      </c>
      <c r="B28" s="4">
        <f t="shared" ref="B28:G28" si="8">B19-B18</f>
        <v>22840</v>
      </c>
      <c r="C28" s="4">
        <f t="shared" si="8"/>
        <v>7624</v>
      </c>
      <c r="D28" s="4">
        <f t="shared" si="8"/>
        <v>29003</v>
      </c>
      <c r="E28" s="4">
        <f t="shared" si="8"/>
        <v>4790</v>
      </c>
      <c r="F28" s="4">
        <f t="shared" si="8"/>
        <v>6668</v>
      </c>
      <c r="G28" s="4">
        <f t="shared" si="8"/>
        <v>5589</v>
      </c>
      <c r="H28" s="5">
        <f t="shared" si="4"/>
        <v>76514</v>
      </c>
    </row>
    <row r="29">
      <c r="A29" s="7"/>
      <c r="B29" s="7"/>
      <c r="C29" s="7"/>
      <c r="D29" s="7"/>
      <c r="E29" s="7"/>
      <c r="F29" s="7"/>
      <c r="G29" s="7"/>
      <c r="H29" s="7"/>
    </row>
    <row r="30">
      <c r="A30" s="1" t="s">
        <v>17</v>
      </c>
      <c r="B30" s="7"/>
      <c r="C30" s="7"/>
      <c r="D30" s="7"/>
      <c r="E30" s="7"/>
      <c r="F30" s="7"/>
      <c r="G30" s="7"/>
      <c r="H30" s="7"/>
    </row>
    <row r="31">
      <c r="A31" s="3" t="s">
        <v>1</v>
      </c>
      <c r="B31" s="6" t="s">
        <v>2</v>
      </c>
      <c r="C31" s="6" t="s">
        <v>10</v>
      </c>
      <c r="D31" s="6" t="s">
        <v>11</v>
      </c>
      <c r="E31" s="6" t="s">
        <v>12</v>
      </c>
      <c r="F31" s="6" t="s">
        <v>13</v>
      </c>
      <c r="G31" s="6" t="s">
        <v>14</v>
      </c>
      <c r="H31" s="2"/>
    </row>
    <row r="32">
      <c r="A32" s="3">
        <v>2025.0</v>
      </c>
      <c r="B32" s="4">
        <f t="shared" ref="B32:G32" si="9">SUM(B$23:B23)-B4</f>
        <v>10290</v>
      </c>
      <c r="C32" s="4">
        <f t="shared" si="9"/>
        <v>2297</v>
      </c>
      <c r="D32" s="4">
        <f t="shared" si="9"/>
        <v>18127</v>
      </c>
      <c r="E32" s="4">
        <f t="shared" si="9"/>
        <v>2994</v>
      </c>
      <c r="F32" s="4">
        <f t="shared" si="9"/>
        <v>2888</v>
      </c>
      <c r="G32" s="4">
        <f t="shared" si="9"/>
        <v>1712</v>
      </c>
      <c r="H32" s="8"/>
    </row>
    <row r="33">
      <c r="A33" s="3">
        <v>2026.0</v>
      </c>
      <c r="B33" s="4">
        <f t="shared" ref="B33:G33" si="10">SUM(B$23:B24)-B5</f>
        <v>10612</v>
      </c>
      <c r="C33" s="4">
        <f t="shared" si="10"/>
        <v>2101</v>
      </c>
      <c r="D33" s="4">
        <f t="shared" si="10"/>
        <v>17140</v>
      </c>
      <c r="E33" s="4">
        <f t="shared" si="10"/>
        <v>2831</v>
      </c>
      <c r="F33" s="4">
        <f t="shared" si="10"/>
        <v>2399</v>
      </c>
      <c r="G33" s="4">
        <f t="shared" si="10"/>
        <v>1692</v>
      </c>
      <c r="H33" s="7"/>
    </row>
    <row r="34">
      <c r="A34" s="3">
        <v>2027.0</v>
      </c>
      <c r="B34" s="4">
        <f t="shared" ref="B34:G34" si="11">SUM(B$23:B25)-B6</f>
        <v>10959</v>
      </c>
      <c r="C34" s="4">
        <f t="shared" si="11"/>
        <v>2246</v>
      </c>
      <c r="D34" s="4">
        <f t="shared" si="11"/>
        <v>16989</v>
      </c>
      <c r="E34" s="4">
        <f t="shared" si="11"/>
        <v>2806</v>
      </c>
      <c r="F34" s="4">
        <f t="shared" si="11"/>
        <v>2474</v>
      </c>
      <c r="G34" s="4">
        <f t="shared" si="11"/>
        <v>1767</v>
      </c>
      <c r="H34" s="7"/>
    </row>
    <row r="35">
      <c r="A35" s="3">
        <v>2028.0</v>
      </c>
      <c r="B35" s="4">
        <f t="shared" ref="B35:G35" si="12">SUM(B$23:B26)-B7</f>
        <v>11334</v>
      </c>
      <c r="C35" s="4">
        <f t="shared" si="12"/>
        <v>2546</v>
      </c>
      <c r="D35" s="4">
        <f t="shared" si="12"/>
        <v>17781</v>
      </c>
      <c r="E35" s="4">
        <f t="shared" si="12"/>
        <v>2937</v>
      </c>
      <c r="F35" s="4">
        <f t="shared" si="12"/>
        <v>2566</v>
      </c>
      <c r="G35" s="4">
        <f t="shared" si="12"/>
        <v>1863</v>
      </c>
      <c r="H35" s="7"/>
    </row>
    <row r="36">
      <c r="A36" s="3">
        <v>2029.0</v>
      </c>
      <c r="B36" s="4">
        <f t="shared" ref="B36:G36" si="13">SUM(B$23:B27)-B8</f>
        <v>11730</v>
      </c>
      <c r="C36" s="4">
        <f t="shared" si="13"/>
        <v>2898</v>
      </c>
      <c r="D36" s="4">
        <f t="shared" si="13"/>
        <v>18681</v>
      </c>
      <c r="E36" s="4">
        <f t="shared" si="13"/>
        <v>3086</v>
      </c>
      <c r="F36" s="4">
        <f t="shared" si="13"/>
        <v>2668</v>
      </c>
      <c r="G36" s="4">
        <f t="shared" si="13"/>
        <v>1970</v>
      </c>
      <c r="H36" s="7"/>
    </row>
    <row r="37">
      <c r="A37" s="3">
        <v>2030.0</v>
      </c>
      <c r="B37" s="4">
        <f t="shared" ref="B37:G37" si="14">SUM(B$23:B28)-B9</f>
        <v>10895</v>
      </c>
      <c r="C37" s="4">
        <f t="shared" si="14"/>
        <v>3302</v>
      </c>
      <c r="D37" s="4">
        <f t="shared" si="14"/>
        <v>19691</v>
      </c>
      <c r="E37" s="4">
        <f t="shared" si="14"/>
        <v>3253</v>
      </c>
      <c r="F37" s="4">
        <f t="shared" si="14"/>
        <v>2781</v>
      </c>
      <c r="G37" s="4">
        <f t="shared" si="14"/>
        <v>2093</v>
      </c>
      <c r="H37" s="7"/>
    </row>
  </sheetData>
  <drawing r:id="rId1"/>
</worksheet>
</file>