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acceesshubcan.sharepoint.com/teams/TOR-Shared-Clients-N-R/Shared Documents/ONTARIO ENERGY BOARD/2_Proposals and Projects/226577 - VASH/05 Spreadsheet Models/02 VA Toolkit/10 Nov 18 Bug Fix/"/>
    </mc:Choice>
  </mc:AlternateContent>
  <xr:revisionPtr revIDLastSave="103" documentId="13_ncr:1_{8971226E-E219-47C0-98D8-C463F6DF08C2}" xr6:coauthVersionLast="47" xr6:coauthVersionMax="47" xr10:uidLastSave="{486E845F-2DAC-4BFF-8DF1-64D9ACF2A62E}"/>
  <bookViews>
    <workbookView xWindow="1370" yWindow="820" windowWidth="31720" windowHeight="19170" tabRatio="969" firstSheet="11" activeTab="1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2" i="62" l="1"/>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R11" i="62"/>
  <c r="O48" i="47" a="1"/>
  <c r="O48" i="47" s="1"/>
  <c r="E19" i="38" l="1" a="1"/>
  <c r="E19" i="38" s="1"/>
  <c r="M12" i="62"/>
  <c r="M13" i="62"/>
  <c r="M14" i="62"/>
  <c r="M15" i="62"/>
  <c r="M16" i="62"/>
  <c r="M17" i="62"/>
  <c r="M18" i="62"/>
  <c r="M19" i="62"/>
  <c r="M20" i="62"/>
  <c r="M21" i="62"/>
  <c r="M22" i="62"/>
  <c r="M23" i="62"/>
  <c r="M24" i="62"/>
  <c r="M25" i="62"/>
  <c r="M26" i="62"/>
  <c r="M27" i="62"/>
  <c r="M28" i="62"/>
  <c r="M29" i="62"/>
  <c r="M30" i="62"/>
  <c r="M31" i="62"/>
  <c r="M32" i="62"/>
  <c r="M33" i="62"/>
  <c r="M34" i="62"/>
  <c r="M35" i="62"/>
  <c r="M36" i="62"/>
  <c r="M37" i="62"/>
  <c r="M38" i="62"/>
  <c r="M39" i="62"/>
  <c r="M40" i="62"/>
  <c r="M41" i="62"/>
  <c r="M42" i="62"/>
  <c r="M43" i="62"/>
  <c r="M44" i="62"/>
  <c r="M45" i="62"/>
  <c r="M46" i="62"/>
  <c r="M47" i="62"/>
  <c r="M48" i="62"/>
  <c r="M49" i="62"/>
  <c r="M50" i="62"/>
  <c r="M51" i="62"/>
  <c r="M52" i="62"/>
  <c r="M53" i="62"/>
  <c r="M54" i="62"/>
  <c r="M55" i="62"/>
  <c r="M56" i="62"/>
  <c r="M57" i="62"/>
  <c r="M58" i="62"/>
  <c r="M59" i="62"/>
  <c r="M60" i="62"/>
  <c r="M61" i="62"/>
  <c r="M62" i="62"/>
  <c r="M63" i="62"/>
  <c r="M64" i="62"/>
  <c r="M65" i="62"/>
  <c r="M66" i="62"/>
  <c r="M67" i="62"/>
  <c r="M68" i="62"/>
  <c r="M69" i="62"/>
  <c r="M70" i="62"/>
  <c r="M71" i="62"/>
  <c r="M72" i="62"/>
  <c r="M73" i="62"/>
  <c r="M74" i="62"/>
  <c r="M75" i="62"/>
  <c r="M76" i="62"/>
  <c r="M77" i="62"/>
  <c r="M78" i="62"/>
  <c r="M79" i="62"/>
  <c r="M80" i="62"/>
  <c r="M81" i="62"/>
  <c r="M82" i="62"/>
  <c r="M83" i="62"/>
  <c r="M84" i="62"/>
  <c r="M85" i="62"/>
  <c r="M86" i="62"/>
  <c r="M87" i="62"/>
  <c r="M88" i="62"/>
  <c r="M89" i="62"/>
  <c r="M90" i="62"/>
  <c r="M91" i="62"/>
  <c r="M92" i="62"/>
  <c r="M93" i="62"/>
  <c r="M94" i="62"/>
  <c r="M95" i="62"/>
  <c r="M96" i="62"/>
  <c r="M97" i="62"/>
  <c r="M98" i="62"/>
  <c r="M99" i="62"/>
  <c r="M100" i="62"/>
  <c r="M101" i="62"/>
  <c r="M102" i="62"/>
  <c r="M103" i="62"/>
  <c r="M104" i="62"/>
  <c r="M105" i="62"/>
  <c r="M106" i="62"/>
  <c r="M107" i="62"/>
  <c r="M108" i="62"/>
  <c r="M109" i="62"/>
  <c r="M110" i="62"/>
  <c r="M11" i="62"/>
  <c r="AT8" i="53" a="1"/>
  <c r="AT8" i="53" s="1"/>
  <c r="AU8" i="53" a="1"/>
  <c r="AU8" i="53" s="1"/>
  <c r="AV8" i="53" a="1"/>
  <c r="AV8" i="53" s="1"/>
  <c r="AW8" i="53" a="1"/>
  <c r="AW8" i="53" s="1"/>
  <c r="AX8" i="53" a="1"/>
  <c r="AX8" i="53" s="1"/>
  <c r="AY8" i="53" a="1"/>
  <c r="AY8" i="53" s="1"/>
  <c r="AZ8" i="53" a="1"/>
  <c r="AZ8" i="53" s="1"/>
  <c r="BA8" i="53" a="1"/>
  <c r="BA8" i="53" s="1"/>
  <c r="BB8" i="53" a="1"/>
  <c r="BB8" i="53" s="1"/>
  <c r="BC8" i="53" a="1"/>
  <c r="BC8" i="53" s="1"/>
  <c r="BD8" i="53" a="1"/>
  <c r="BD8" i="53" s="1"/>
  <c r="BE8" i="53" a="1"/>
  <c r="BE8" i="53" s="1"/>
  <c r="BF8" i="53" a="1"/>
  <c r="BF8" i="53" s="1"/>
  <c r="BG8" i="53" a="1"/>
  <c r="BG8" i="53" s="1"/>
  <c r="BH8" i="53" a="1"/>
  <c r="BH8" i="53" s="1"/>
  <c r="BI8" i="53" a="1"/>
  <c r="BI8" i="53" s="1"/>
  <c r="BJ8" i="53" a="1"/>
  <c r="BJ8" i="53" s="1"/>
  <c r="BK8" i="53" a="1"/>
  <c r="BK8" i="53" s="1"/>
  <c r="BL8" i="53" a="1"/>
  <c r="BL8" i="53" s="1"/>
  <c r="BM8" i="53" a="1"/>
  <c r="BM8" i="53" s="1"/>
  <c r="BN8" i="53" a="1"/>
  <c r="BN8" i="53" s="1"/>
  <c r="BO8" i="53" a="1"/>
  <c r="BO8" i="53" s="1"/>
  <c r="BP8" i="53" a="1"/>
  <c r="BP8" i="53" s="1"/>
  <c r="BQ8" i="53" a="1"/>
  <c r="BQ8" i="53" s="1"/>
  <c r="BR8" i="53" a="1"/>
  <c r="BR8" i="53" s="1"/>
  <c r="BS8" i="53" a="1"/>
  <c r="BS8" i="53" s="1"/>
  <c r="BT8" i="53" a="1"/>
  <c r="BT8" i="53" s="1"/>
  <c r="BU8" i="53" a="1"/>
  <c r="BU8" i="53" s="1"/>
  <c r="BV8" i="53" a="1"/>
  <c r="BV8" i="53" s="1"/>
  <c r="BW8" i="53" a="1"/>
  <c r="BW8" i="53" s="1"/>
  <c r="BX8" i="53" a="1"/>
  <c r="BX8" i="53" s="1"/>
  <c r="BY8" i="53" a="1"/>
  <c r="BY8" i="53" s="1"/>
  <c r="BZ8" i="53" a="1"/>
  <c r="BZ8" i="53" s="1"/>
  <c r="CA8" i="53" a="1"/>
  <c r="CA8" i="53" s="1"/>
  <c r="CB8" i="53" a="1"/>
  <c r="CB8" i="53" s="1"/>
  <c r="CC8" i="53" a="1"/>
  <c r="CC8" i="53" s="1"/>
  <c r="B23470" i="44"/>
  <c r="B23469" i="44"/>
  <c r="B23468" i="44"/>
  <c r="B23467" i="44"/>
  <c r="B23466" i="44"/>
  <c r="B23465" i="44"/>
  <c r="B23464" i="44"/>
  <c r="B23463" i="44"/>
  <c r="B23462" i="44"/>
  <c r="B23461" i="44"/>
  <c r="B23460" i="44"/>
  <c r="B23459" i="44"/>
  <c r="B23458" i="44"/>
  <c r="B23457" i="44"/>
  <c r="B23456" i="44"/>
  <c r="B23455" i="44"/>
  <c r="B23454" i="44"/>
  <c r="B23453" i="44"/>
  <c r="B23452" i="44"/>
  <c r="B23451" i="44"/>
  <c r="B23450" i="44"/>
  <c r="B23449" i="44"/>
  <c r="B23448" i="44"/>
  <c r="B23447" i="44"/>
  <c r="B23446" i="44"/>
  <c r="B23445" i="44"/>
  <c r="B23444" i="44"/>
  <c r="B23443" i="44"/>
  <c r="B23442" i="44"/>
  <c r="B23441" i="44"/>
  <c r="B23440" i="44"/>
  <c r="B23439" i="44"/>
  <c r="B23438" i="44"/>
  <c r="B23437" i="44"/>
  <c r="B23436" i="44"/>
  <c r="B23435" i="44"/>
  <c r="B23434" i="44"/>
  <c r="B23433" i="44"/>
  <c r="B23432" i="44"/>
  <c r="B23431" i="44"/>
  <c r="B23430" i="44"/>
  <c r="B23429" i="44"/>
  <c r="B23428" i="44"/>
  <c r="B23427" i="44"/>
  <c r="B23426" i="44"/>
  <c r="B23425" i="44"/>
  <c r="B23424" i="44"/>
  <c r="B23423" i="44"/>
  <c r="B23422" i="44"/>
  <c r="B23421" i="44"/>
  <c r="B23420" i="44"/>
  <c r="B23419" i="44"/>
  <c r="B23418" i="44"/>
  <c r="B23417" i="44"/>
  <c r="B23416" i="44"/>
  <c r="B23415" i="44"/>
  <c r="B23414" i="44"/>
  <c r="B23413" i="44"/>
  <c r="B23412" i="44"/>
  <c r="B23411" i="44"/>
  <c r="B23410" i="44"/>
  <c r="B23409" i="44"/>
  <c r="B23408" i="44"/>
  <c r="B23407" i="44"/>
  <c r="B23406" i="44"/>
  <c r="B23405" i="44"/>
  <c r="B23404" i="44"/>
  <c r="B23403" i="44"/>
  <c r="B23402" i="44"/>
  <c r="B23401" i="44"/>
  <c r="B23400" i="44"/>
  <c r="B23399" i="44"/>
  <c r="B23398" i="44"/>
  <c r="B23397" i="44"/>
  <c r="B23396" i="44"/>
  <c r="B23395" i="44"/>
  <c r="B23394" i="44"/>
  <c r="B23393" i="44"/>
  <c r="B23392" i="44"/>
  <c r="B23391" i="44"/>
  <c r="B23390" i="44"/>
  <c r="B23389" i="44"/>
  <c r="B23388" i="44"/>
  <c r="B23387" i="44"/>
  <c r="B23386" i="44"/>
  <c r="B23385" i="44"/>
  <c r="B23384" i="44"/>
  <c r="B23383" i="44"/>
  <c r="B23382" i="44"/>
  <c r="B23381" i="44"/>
  <c r="B23380" i="44"/>
  <c r="B23379" i="44"/>
  <c r="B23378" i="44"/>
  <c r="B23377" i="44"/>
  <c r="B23376" i="44"/>
  <c r="B23375" i="44"/>
  <c r="B23374" i="44"/>
  <c r="B23373" i="44"/>
  <c r="B23372" i="44"/>
  <c r="B23371" i="44"/>
  <c r="B23370" i="44"/>
  <c r="B23369" i="44"/>
  <c r="B23368" i="44"/>
  <c r="B23367" i="44"/>
  <c r="B23366" i="44"/>
  <c r="B23365" i="44"/>
  <c r="B23364" i="44"/>
  <c r="B23363" i="44"/>
  <c r="B23362" i="44"/>
  <c r="B23361" i="44"/>
  <c r="B23360" i="44"/>
  <c r="B23359" i="44"/>
  <c r="B23358" i="44"/>
  <c r="B23357" i="44"/>
  <c r="B23356" i="44"/>
  <c r="B23355" i="44"/>
  <c r="B23354" i="44"/>
  <c r="B23353" i="44"/>
  <c r="B23352" i="44"/>
  <c r="B23351" i="44"/>
  <c r="B23350" i="44"/>
  <c r="B23349" i="44"/>
  <c r="B23348" i="44"/>
  <c r="B23347" i="44"/>
  <c r="B23346" i="44"/>
  <c r="B23345" i="44"/>
  <c r="B23344" i="44"/>
  <c r="B23343" i="44"/>
  <c r="B23342" i="44"/>
  <c r="B23341" i="44"/>
  <c r="B23340" i="44"/>
  <c r="B23339" i="44"/>
  <c r="B23338" i="44"/>
  <c r="B23337" i="44"/>
  <c r="B23336" i="44"/>
  <c r="B23335" i="44"/>
  <c r="B23334" i="44"/>
  <c r="B23333" i="44"/>
  <c r="B23332" i="44"/>
  <c r="B23331" i="44"/>
  <c r="B23330" i="44"/>
  <c r="B23329" i="44"/>
  <c r="B23328" i="44"/>
  <c r="B23327" i="44"/>
  <c r="B23326" i="44"/>
  <c r="B23325" i="44"/>
  <c r="B23324" i="44"/>
  <c r="B23323" i="44"/>
  <c r="B23322" i="44"/>
  <c r="B23321" i="44"/>
  <c r="B23320" i="44"/>
  <c r="B23319" i="44"/>
  <c r="B23318" i="44"/>
  <c r="B23317" i="44"/>
  <c r="B23316" i="44"/>
  <c r="B23315" i="44"/>
  <c r="B23314" i="44"/>
  <c r="B23313" i="44"/>
  <c r="B23312" i="44"/>
  <c r="B23311" i="44"/>
  <c r="B23310" i="44"/>
  <c r="B23309" i="44"/>
  <c r="B23308" i="44"/>
  <c r="B23307" i="44"/>
  <c r="B23306" i="44"/>
  <c r="B23305" i="44"/>
  <c r="B23304" i="44"/>
  <c r="B23303" i="44"/>
  <c r="B23302" i="44"/>
  <c r="B23301" i="44"/>
  <c r="B23300" i="44"/>
  <c r="B23299" i="44"/>
  <c r="B23298" i="44"/>
  <c r="B23297" i="44"/>
  <c r="B23296" i="44"/>
  <c r="B23295" i="44"/>
  <c r="B23294" i="44"/>
  <c r="B23293" i="44"/>
  <c r="B23292" i="44"/>
  <c r="B23291" i="44"/>
  <c r="B23290" i="44"/>
  <c r="B23289" i="44"/>
  <c r="B23288" i="44"/>
  <c r="B23287" i="44"/>
  <c r="B23286" i="44"/>
  <c r="B23285" i="44"/>
  <c r="B23284" i="44"/>
  <c r="B23283" i="44"/>
  <c r="B23282" i="44"/>
  <c r="B23281" i="44"/>
  <c r="B23280" i="44"/>
  <c r="B23279" i="44"/>
  <c r="B23278" i="44"/>
  <c r="B23277" i="44"/>
  <c r="B23276" i="44"/>
  <c r="B23275" i="44"/>
  <c r="B23274" i="44"/>
  <c r="B23273" i="44"/>
  <c r="B23272" i="44"/>
  <c r="B23271" i="44"/>
  <c r="B23270" i="44"/>
  <c r="B23269" i="44"/>
  <c r="B23268" i="44"/>
  <c r="B23267" i="44"/>
  <c r="B23266" i="44"/>
  <c r="B23265" i="44"/>
  <c r="B23264" i="44"/>
  <c r="B23263" i="44"/>
  <c r="B23262" i="44"/>
  <c r="B23261" i="44"/>
  <c r="B23260" i="44"/>
  <c r="B23259" i="44"/>
  <c r="B23258" i="44"/>
  <c r="B23257" i="44"/>
  <c r="B23256" i="44"/>
  <c r="B23255" i="44"/>
  <c r="B23254" i="44"/>
  <c r="B23253" i="44"/>
  <c r="B23252" i="44"/>
  <c r="B23251" i="44"/>
  <c r="B23250" i="44"/>
  <c r="B23249" i="44"/>
  <c r="B23248" i="44"/>
  <c r="B23247" i="44"/>
  <c r="B23246" i="44"/>
  <c r="B23245" i="44"/>
  <c r="B23244" i="44"/>
  <c r="B23243" i="44"/>
  <c r="B23242" i="44"/>
  <c r="B23241" i="44"/>
  <c r="B23240" i="44"/>
  <c r="B23239" i="44"/>
  <c r="B23238" i="44"/>
  <c r="B23237" i="44"/>
  <c r="B23236" i="44"/>
  <c r="B23235" i="44"/>
  <c r="B23234" i="44"/>
  <c r="B23233" i="44"/>
  <c r="B23232" i="44"/>
  <c r="B23231" i="44"/>
  <c r="B23230" i="44"/>
  <c r="B23229" i="44"/>
  <c r="B23228" i="44"/>
  <c r="B23227" i="44"/>
  <c r="B23226" i="44"/>
  <c r="B23225" i="44"/>
  <c r="B23224" i="44"/>
  <c r="B23223" i="44"/>
  <c r="B23222" i="44"/>
  <c r="B23221" i="44"/>
  <c r="B23220" i="44"/>
  <c r="B23219" i="44"/>
  <c r="B23218" i="44"/>
  <c r="B23217" i="44"/>
  <c r="B23216" i="44"/>
  <c r="B23215" i="44"/>
  <c r="B23214" i="44"/>
  <c r="B23213" i="44"/>
  <c r="B23212" i="44"/>
  <c r="B23211" i="44"/>
  <c r="B23210" i="44"/>
  <c r="B23209" i="44"/>
  <c r="B23208" i="44"/>
  <c r="B23207" i="44"/>
  <c r="B23206" i="44"/>
  <c r="B23205" i="44"/>
  <c r="B23204" i="44"/>
  <c r="B23203" i="44"/>
  <c r="B23202" i="44"/>
  <c r="B23201" i="44"/>
  <c r="B23200" i="44"/>
  <c r="B23199" i="44"/>
  <c r="B23198" i="44"/>
  <c r="B23197" i="44"/>
  <c r="B23196" i="44"/>
  <c r="B23195" i="44"/>
  <c r="B23194" i="44"/>
  <c r="B23193" i="44"/>
  <c r="B23192" i="44"/>
  <c r="B23191" i="44"/>
  <c r="B23190" i="44"/>
  <c r="B23189" i="44"/>
  <c r="B23188" i="44"/>
  <c r="B23187" i="44"/>
  <c r="B23186" i="44"/>
  <c r="B23185" i="44"/>
  <c r="B23184" i="44"/>
  <c r="B23183" i="44"/>
  <c r="B23182" i="44"/>
  <c r="B23181" i="44"/>
  <c r="B23180" i="44"/>
  <c r="B23179" i="44"/>
  <c r="B23178" i="44"/>
  <c r="B23177" i="44"/>
  <c r="B23176" i="44"/>
  <c r="B23175" i="44"/>
  <c r="B23174" i="44"/>
  <c r="B23173" i="44"/>
  <c r="B23172" i="44"/>
  <c r="B23171" i="44"/>
  <c r="B23170" i="44"/>
  <c r="B23169" i="44"/>
  <c r="B23168" i="44"/>
  <c r="B23167" i="44"/>
  <c r="B23166" i="44"/>
  <c r="B23165" i="44"/>
  <c r="B23164" i="44"/>
  <c r="B23163" i="44"/>
  <c r="B23162" i="44"/>
  <c r="B23161" i="44"/>
  <c r="B23160" i="44"/>
  <c r="B23159" i="44"/>
  <c r="B23158" i="44"/>
  <c r="B23157" i="44"/>
  <c r="B23156" i="44"/>
  <c r="B23155" i="44"/>
  <c r="B23154" i="44"/>
  <c r="B23153" i="44"/>
  <c r="B23152" i="44"/>
  <c r="B23151" i="44"/>
  <c r="B23150" i="44"/>
  <c r="B23149" i="44"/>
  <c r="B23148" i="44"/>
  <c r="B23147" i="44"/>
  <c r="B23146" i="44"/>
  <c r="B23145" i="44"/>
  <c r="B23144" i="44"/>
  <c r="B23143" i="44"/>
  <c r="B23142" i="44"/>
  <c r="B23141" i="44"/>
  <c r="B23140" i="44"/>
  <c r="B23139" i="44"/>
  <c r="B23138" i="44"/>
  <c r="B23137" i="44"/>
  <c r="B23136" i="44"/>
  <c r="B23135" i="44"/>
  <c r="B23134" i="44"/>
  <c r="B23133" i="44"/>
  <c r="B23132" i="44"/>
  <c r="B23131" i="44"/>
  <c r="B23130" i="44"/>
  <c r="B23129" i="44"/>
  <c r="B23128" i="44"/>
  <c r="B23127" i="44"/>
  <c r="B23126" i="44"/>
  <c r="B23125" i="44"/>
  <c r="B23124" i="44"/>
  <c r="B23123" i="44"/>
  <c r="B23122" i="44"/>
  <c r="B23121" i="44"/>
  <c r="B23120" i="44"/>
  <c r="B23119" i="44"/>
  <c r="B23118" i="44"/>
  <c r="B23117" i="44"/>
  <c r="B23116" i="44"/>
  <c r="B23115" i="44"/>
  <c r="B23114" i="44"/>
  <c r="B23113" i="44"/>
  <c r="B23112" i="44"/>
  <c r="B23111" i="44"/>
  <c r="B23110" i="44"/>
  <c r="B23109" i="44"/>
  <c r="B23108" i="44"/>
  <c r="B23107" i="44"/>
  <c r="B23106" i="44"/>
  <c r="B23105" i="44"/>
  <c r="B23104" i="44"/>
  <c r="B23103" i="44"/>
  <c r="B23102" i="44"/>
  <c r="B23101" i="44"/>
  <c r="B23100" i="44"/>
  <c r="B23099" i="44"/>
  <c r="B23098" i="44"/>
  <c r="B23097" i="44"/>
  <c r="B23096" i="44"/>
  <c r="B23095" i="44"/>
  <c r="B23094" i="44"/>
  <c r="B23093" i="44"/>
  <c r="B23092" i="44"/>
  <c r="B23091" i="44"/>
  <c r="B23090" i="44"/>
  <c r="B23089" i="44"/>
  <c r="B23088" i="44"/>
  <c r="B23087" i="44"/>
  <c r="B23086" i="44"/>
  <c r="B23085" i="44"/>
  <c r="B23084" i="44"/>
  <c r="B23083" i="44"/>
  <c r="B23082" i="44"/>
  <c r="B23081" i="44"/>
  <c r="B23080" i="44"/>
  <c r="B23079" i="44"/>
  <c r="B23078" i="44"/>
  <c r="B23077" i="44"/>
  <c r="B23076" i="44"/>
  <c r="B23075" i="44"/>
  <c r="B23074" i="44"/>
  <c r="B23073" i="44"/>
  <c r="B23072" i="44"/>
  <c r="B23071" i="44"/>
  <c r="B23070" i="44"/>
  <c r="B23069" i="44"/>
  <c r="B23068" i="44"/>
  <c r="B23067" i="44"/>
  <c r="B23066" i="44"/>
  <c r="B23065" i="44"/>
  <c r="B23064" i="44"/>
  <c r="B23063" i="44"/>
  <c r="B23062" i="44"/>
  <c r="B23061" i="44"/>
  <c r="B23060" i="44"/>
  <c r="B23059" i="44"/>
  <c r="B23058" i="44"/>
  <c r="B23057" i="44"/>
  <c r="B23056" i="44"/>
  <c r="B23055" i="44"/>
  <c r="B23054" i="44"/>
  <c r="B23053" i="44"/>
  <c r="B23052" i="44"/>
  <c r="B23051" i="44"/>
  <c r="B23050" i="44"/>
  <c r="B23049" i="44"/>
  <c r="B23048" i="44"/>
  <c r="B23047" i="44"/>
  <c r="B23046" i="44"/>
  <c r="B23045" i="44"/>
  <c r="B23044" i="44"/>
  <c r="B23043" i="44"/>
  <c r="B23042" i="44"/>
  <c r="B23041" i="44"/>
  <c r="B23040" i="44"/>
  <c r="B23039" i="44"/>
  <c r="B23038" i="44"/>
  <c r="B23037" i="44"/>
  <c r="B23036" i="44"/>
  <c r="B23035" i="44"/>
  <c r="B23034" i="44"/>
  <c r="B23033" i="44"/>
  <c r="B23032" i="44"/>
  <c r="B23031" i="44"/>
  <c r="B23030" i="44"/>
  <c r="B23029" i="44"/>
  <c r="B23028" i="44"/>
  <c r="B23027" i="44"/>
  <c r="B23026" i="44"/>
  <c r="B23025" i="44"/>
  <c r="B23024" i="44"/>
  <c r="B23023" i="44"/>
  <c r="B23022" i="44"/>
  <c r="B23021" i="44"/>
  <c r="B23020" i="44"/>
  <c r="B23019" i="44"/>
  <c r="B23018" i="44"/>
  <c r="B23017" i="44"/>
  <c r="B23016" i="44"/>
  <c r="B23015" i="44"/>
  <c r="B23014" i="44"/>
  <c r="B23013" i="44"/>
  <c r="B23012" i="44"/>
  <c r="B23011" i="44"/>
  <c r="B23010" i="44"/>
  <c r="B23009" i="44"/>
  <c r="B23008" i="44"/>
  <c r="B23007" i="44"/>
  <c r="B23006" i="44"/>
  <c r="B23005" i="44"/>
  <c r="B23004" i="44"/>
  <c r="B23003" i="44"/>
  <c r="B23002" i="44"/>
  <c r="B23001" i="44"/>
  <c r="B23000" i="44"/>
  <c r="B22999" i="44"/>
  <c r="B22998" i="44"/>
  <c r="B22997" i="44"/>
  <c r="B22996" i="44"/>
  <c r="B22995" i="44"/>
  <c r="B22994" i="44"/>
  <c r="B22993" i="44"/>
  <c r="B22992" i="44"/>
  <c r="B22991" i="44"/>
  <c r="B22990" i="44"/>
  <c r="B22989" i="44"/>
  <c r="B22988" i="44"/>
  <c r="B22987" i="44"/>
  <c r="B22986" i="44"/>
  <c r="B22985" i="44"/>
  <c r="B22984" i="44"/>
  <c r="B22983" i="44"/>
  <c r="B22982" i="44"/>
  <c r="B22981" i="44"/>
  <c r="B22980" i="44"/>
  <c r="B22979" i="44"/>
  <c r="B22978" i="44"/>
  <c r="B22977" i="44"/>
  <c r="B22976" i="44"/>
  <c r="B22975" i="44"/>
  <c r="B22974" i="44"/>
  <c r="B22973" i="44"/>
  <c r="B22972" i="44"/>
  <c r="B22971" i="44"/>
  <c r="B22970" i="44"/>
  <c r="B22969" i="44"/>
  <c r="B22968" i="44"/>
  <c r="B22967" i="44"/>
  <c r="B22966" i="44"/>
  <c r="B22965" i="44"/>
  <c r="B22964" i="44"/>
  <c r="B22963" i="44"/>
  <c r="B22962" i="44"/>
  <c r="B22961" i="44"/>
  <c r="B22960" i="44"/>
  <c r="B22959" i="44"/>
  <c r="B22958" i="44"/>
  <c r="B22957" i="44"/>
  <c r="B22956" i="44"/>
  <c r="B22955" i="44"/>
  <c r="B22954" i="44"/>
  <c r="B22953" i="44"/>
  <c r="B22952" i="44"/>
  <c r="B22951" i="44"/>
  <c r="B22950" i="44"/>
  <c r="B22949" i="44"/>
  <c r="B22948" i="44"/>
  <c r="B22947" i="44"/>
  <c r="B22946" i="44"/>
  <c r="B22945" i="44"/>
  <c r="B22944" i="44"/>
  <c r="B22943" i="44"/>
  <c r="B22942" i="44"/>
  <c r="B22941" i="44"/>
  <c r="B22940" i="44"/>
  <c r="B22939" i="44"/>
  <c r="B22938" i="44"/>
  <c r="B22937" i="44"/>
  <c r="B22936" i="44"/>
  <c r="B22935" i="44"/>
  <c r="B22934" i="44"/>
  <c r="B22933" i="44"/>
  <c r="B22932" i="44"/>
  <c r="B22931" i="44"/>
  <c r="B22930" i="44"/>
  <c r="B22929" i="44"/>
  <c r="B22928" i="44"/>
  <c r="B22927" i="44"/>
  <c r="B22926" i="44"/>
  <c r="B22925" i="44"/>
  <c r="B22924" i="44"/>
  <c r="B22923" i="44"/>
  <c r="B22922" i="44"/>
  <c r="B22921" i="44"/>
  <c r="B22920" i="44"/>
  <c r="B22919" i="44"/>
  <c r="B22918" i="44"/>
  <c r="B22917" i="44"/>
  <c r="B22916" i="44"/>
  <c r="B22915" i="44"/>
  <c r="B22914" i="44"/>
  <c r="B22913" i="44"/>
  <c r="B22912" i="44"/>
  <c r="B22911" i="44"/>
  <c r="B22910" i="44"/>
  <c r="B22909" i="44"/>
  <c r="B22908" i="44"/>
  <c r="B22907" i="44"/>
  <c r="B22906" i="44"/>
  <c r="B22905" i="44"/>
  <c r="B22904" i="44"/>
  <c r="B22903" i="44"/>
  <c r="B22902" i="44"/>
  <c r="B22901" i="44"/>
  <c r="B22900" i="44"/>
  <c r="B22899" i="44"/>
  <c r="B22898" i="44"/>
  <c r="B22897" i="44"/>
  <c r="B22896" i="44"/>
  <c r="B22895" i="44"/>
  <c r="B22894" i="44"/>
  <c r="B22893" i="44"/>
  <c r="B22892" i="44"/>
  <c r="B22891" i="44"/>
  <c r="B22890" i="44"/>
  <c r="B22889" i="44"/>
  <c r="B22888" i="44"/>
  <c r="B22887" i="44"/>
  <c r="B22886" i="44"/>
  <c r="B22885" i="44"/>
  <c r="B22884" i="44"/>
  <c r="B22883" i="44"/>
  <c r="B22882" i="44"/>
  <c r="B22881" i="44"/>
  <c r="B22880" i="44"/>
  <c r="B22879" i="44"/>
  <c r="B22878" i="44"/>
  <c r="B22877" i="44"/>
  <c r="B22876" i="44"/>
  <c r="B22875" i="44"/>
  <c r="B22874" i="44"/>
  <c r="B22873" i="44"/>
  <c r="B22872" i="44"/>
  <c r="B22871" i="44"/>
  <c r="B22870" i="44"/>
  <c r="B22869" i="44"/>
  <c r="B22868" i="44"/>
  <c r="B22867" i="44"/>
  <c r="B22866" i="44"/>
  <c r="B22865" i="44"/>
  <c r="B22864" i="44"/>
  <c r="B22863" i="44"/>
  <c r="B22862" i="44"/>
  <c r="B22861" i="44"/>
  <c r="B22860" i="44"/>
  <c r="B22859" i="44"/>
  <c r="B22858" i="44"/>
  <c r="B22857" i="44"/>
  <c r="B22856" i="44"/>
  <c r="B22855" i="44"/>
  <c r="B22854" i="44"/>
  <c r="B22853" i="44"/>
  <c r="B22852" i="44"/>
  <c r="B22851" i="44"/>
  <c r="B22850" i="44"/>
  <c r="B22849" i="44"/>
  <c r="B22848" i="44"/>
  <c r="B22847" i="44"/>
  <c r="B22846" i="44"/>
  <c r="B22845" i="44"/>
  <c r="B22844" i="44"/>
  <c r="B22843" i="44"/>
  <c r="B22842" i="44"/>
  <c r="B22841" i="44"/>
  <c r="B22840" i="44"/>
  <c r="B22839" i="44"/>
  <c r="B22838" i="44"/>
  <c r="B22837" i="44"/>
  <c r="B22836" i="44"/>
  <c r="B22835" i="44"/>
  <c r="B22834" i="44"/>
  <c r="B22833" i="44"/>
  <c r="B22832" i="44"/>
  <c r="B22831" i="44"/>
  <c r="B22830" i="44"/>
  <c r="B22829" i="44"/>
  <c r="B22828" i="44"/>
  <c r="B22827" i="44"/>
  <c r="B22826" i="44"/>
  <c r="B22825" i="44"/>
  <c r="B22824" i="44"/>
  <c r="B22823" i="44"/>
  <c r="B22822" i="44"/>
  <c r="B22821" i="44"/>
  <c r="B22820" i="44"/>
  <c r="B22819" i="44"/>
  <c r="B22818" i="44"/>
  <c r="B22817" i="44"/>
  <c r="B22816" i="44"/>
  <c r="B22815" i="44"/>
  <c r="B22814" i="44"/>
  <c r="B22813" i="44"/>
  <c r="B22812" i="44"/>
  <c r="B22811" i="44"/>
  <c r="B22810" i="44"/>
  <c r="B22809" i="44"/>
  <c r="B22808" i="44"/>
  <c r="B22807" i="44"/>
  <c r="B22806" i="44"/>
  <c r="B22805" i="44"/>
  <c r="B22804" i="44"/>
  <c r="B22803" i="44"/>
  <c r="B22802" i="44"/>
  <c r="B22801" i="44"/>
  <c r="B22800" i="44"/>
  <c r="B22799" i="44"/>
  <c r="B22798" i="44"/>
  <c r="B22797" i="44"/>
  <c r="B22796" i="44"/>
  <c r="B22795" i="44"/>
  <c r="B22794" i="44"/>
  <c r="B22793" i="44"/>
  <c r="B22792" i="44"/>
  <c r="B22791" i="44"/>
  <c r="B22790" i="44"/>
  <c r="B22789" i="44"/>
  <c r="B22788" i="44"/>
  <c r="B22787" i="44"/>
  <c r="B22786" i="44"/>
  <c r="B22785" i="44"/>
  <c r="B22784" i="44"/>
  <c r="B22783" i="44"/>
  <c r="B22782" i="44"/>
  <c r="B22781" i="44"/>
  <c r="B22780" i="44"/>
  <c r="B22779" i="44"/>
  <c r="B22778" i="44"/>
  <c r="B22777" i="44"/>
  <c r="B22776" i="44"/>
  <c r="B22775" i="44"/>
  <c r="B22774" i="44"/>
  <c r="B22773" i="44"/>
  <c r="B22772" i="44"/>
  <c r="B22771" i="44"/>
  <c r="B22770" i="44"/>
  <c r="B22769" i="44"/>
  <c r="B22768" i="44"/>
  <c r="B22767" i="44"/>
  <c r="B22766" i="44"/>
  <c r="B22765" i="44"/>
  <c r="B22764" i="44"/>
  <c r="B22763" i="44"/>
  <c r="B22762" i="44"/>
  <c r="B22761" i="44"/>
  <c r="B22760" i="44"/>
  <c r="B22759" i="44"/>
  <c r="B22758" i="44"/>
  <c r="B22757" i="44"/>
  <c r="B22756" i="44"/>
  <c r="B22755" i="44"/>
  <c r="B22754" i="44"/>
  <c r="B22753" i="44"/>
  <c r="B22752" i="44"/>
  <c r="B22751" i="44"/>
  <c r="B22750" i="44"/>
  <c r="B22749" i="44"/>
  <c r="B22748" i="44"/>
  <c r="B22747" i="44"/>
  <c r="B22746" i="44"/>
  <c r="B22745" i="44"/>
  <c r="B22744" i="44"/>
  <c r="B22743" i="44"/>
  <c r="B22742" i="44"/>
  <c r="B22741" i="44"/>
  <c r="B22740" i="44"/>
  <c r="B22739" i="44"/>
  <c r="B22738" i="44"/>
  <c r="B22737" i="44"/>
  <c r="B22736" i="44"/>
  <c r="B22735" i="44"/>
  <c r="B22734" i="44"/>
  <c r="B22733" i="44"/>
  <c r="B22732" i="44"/>
  <c r="B22731" i="44"/>
  <c r="B22730" i="44"/>
  <c r="B22729" i="44"/>
  <c r="B22728" i="44"/>
  <c r="B22727" i="44"/>
  <c r="B22726" i="44"/>
  <c r="B22725" i="44"/>
  <c r="B22724" i="44"/>
  <c r="B22723" i="44"/>
  <c r="B22722" i="44"/>
  <c r="B22721" i="44"/>
  <c r="B22720" i="44"/>
  <c r="B22719" i="44"/>
  <c r="B22718" i="44"/>
  <c r="B22717" i="44"/>
  <c r="B22716" i="44"/>
  <c r="B22715" i="44"/>
  <c r="B22714" i="44"/>
  <c r="B22713" i="44"/>
  <c r="B22712" i="44"/>
  <c r="B22711" i="44"/>
  <c r="B22710" i="44"/>
  <c r="B22709" i="44"/>
  <c r="B22708" i="44"/>
  <c r="B22707" i="44"/>
  <c r="B22706" i="44"/>
  <c r="B22705" i="44"/>
  <c r="B22704" i="44"/>
  <c r="B22703" i="44"/>
  <c r="B22702" i="44"/>
  <c r="B22701" i="44"/>
  <c r="B22700" i="44"/>
  <c r="B22699" i="44"/>
  <c r="B22698" i="44"/>
  <c r="B22697" i="44"/>
  <c r="B22696" i="44"/>
  <c r="B22695" i="44"/>
  <c r="B22694" i="44"/>
  <c r="B22693" i="44"/>
  <c r="B22692" i="44"/>
  <c r="B22691" i="44"/>
  <c r="B22690" i="44"/>
  <c r="B22689" i="44"/>
  <c r="B22688" i="44"/>
  <c r="B22687" i="44"/>
  <c r="B22686" i="44"/>
  <c r="B22685" i="44"/>
  <c r="B22684" i="44"/>
  <c r="B22683" i="44"/>
  <c r="B22682" i="44"/>
  <c r="B22681" i="44"/>
  <c r="B22680" i="44"/>
  <c r="B22679" i="44"/>
  <c r="B22678" i="44"/>
  <c r="B22677" i="44"/>
  <c r="B22676" i="44"/>
  <c r="B22675" i="44"/>
  <c r="B22674" i="44"/>
  <c r="B22673" i="44"/>
  <c r="B22672" i="44"/>
  <c r="B22671" i="44"/>
  <c r="B22670" i="44"/>
  <c r="B22669" i="44"/>
  <c r="B22668" i="44"/>
  <c r="B22667" i="44"/>
  <c r="B22666" i="44"/>
  <c r="B22665" i="44"/>
  <c r="B22664" i="44"/>
  <c r="B22663" i="44"/>
  <c r="B22662" i="44"/>
  <c r="B22661" i="44"/>
  <c r="B22660" i="44"/>
  <c r="B22659" i="44"/>
  <c r="B22658" i="44"/>
  <c r="B22657" i="44"/>
  <c r="B22656" i="44"/>
  <c r="B22655" i="44"/>
  <c r="B22654" i="44"/>
  <c r="B22653" i="44"/>
  <c r="B22652" i="44"/>
  <c r="B22651" i="44"/>
  <c r="B22650" i="44"/>
  <c r="B22649" i="44"/>
  <c r="B22648" i="44"/>
  <c r="B22647" i="44"/>
  <c r="B22646" i="44"/>
  <c r="B22645" i="44"/>
  <c r="B22644" i="44"/>
  <c r="B22643" i="44"/>
  <c r="B22642" i="44"/>
  <c r="B22641" i="44"/>
  <c r="B22640" i="44"/>
  <c r="B22639" i="44"/>
  <c r="B22638" i="44"/>
  <c r="B22637" i="44"/>
  <c r="B22636" i="44"/>
  <c r="B22635" i="44"/>
  <c r="B22634" i="44"/>
  <c r="B22633" i="44"/>
  <c r="B22632" i="44"/>
  <c r="B22631" i="44"/>
  <c r="B22630" i="44"/>
  <c r="B22629" i="44"/>
  <c r="B22628" i="44"/>
  <c r="B22627" i="44"/>
  <c r="B22626" i="44"/>
  <c r="B22625" i="44"/>
  <c r="B22624" i="44"/>
  <c r="B22623" i="44"/>
  <c r="B22622" i="44"/>
  <c r="B22621" i="44"/>
  <c r="B22620" i="44"/>
  <c r="B22619" i="44"/>
  <c r="B22618" i="44"/>
  <c r="B22617" i="44"/>
  <c r="B22616" i="44"/>
  <c r="B22615" i="44"/>
  <c r="B22614" i="44"/>
  <c r="B22613" i="44"/>
  <c r="B22612" i="44"/>
  <c r="B22611" i="44"/>
  <c r="B22610" i="44"/>
  <c r="B22609" i="44"/>
  <c r="B22608" i="44"/>
  <c r="B22607" i="44"/>
  <c r="B22606" i="44"/>
  <c r="B22605" i="44"/>
  <c r="B22604" i="44"/>
  <c r="B22603" i="44"/>
  <c r="B22602" i="44"/>
  <c r="B22601" i="44"/>
  <c r="B22600" i="44"/>
  <c r="B22599" i="44"/>
  <c r="B22598" i="44"/>
  <c r="B22597" i="44"/>
  <c r="B22596" i="44"/>
  <c r="B22595" i="44"/>
  <c r="B22594" i="44"/>
  <c r="B22593" i="44"/>
  <c r="B22592" i="44"/>
  <c r="B22591" i="44"/>
  <c r="B22590" i="44"/>
  <c r="B22589" i="44"/>
  <c r="B22588" i="44"/>
  <c r="B22587" i="44"/>
  <c r="B22586" i="44"/>
  <c r="B22585" i="44"/>
  <c r="B22584" i="44"/>
  <c r="B22583" i="44"/>
  <c r="B22582" i="44"/>
  <c r="B22581" i="44"/>
  <c r="B22580" i="44"/>
  <c r="B22579" i="44"/>
  <c r="B22578" i="44"/>
  <c r="B22577" i="44"/>
  <c r="B22576" i="44"/>
  <c r="B22575" i="44"/>
  <c r="B22574" i="44"/>
  <c r="B22573" i="44"/>
  <c r="B22572" i="44"/>
  <c r="B22571" i="44"/>
  <c r="B22570" i="44"/>
  <c r="B22569" i="44"/>
  <c r="B22568" i="44"/>
  <c r="B22567" i="44"/>
  <c r="B22566" i="44"/>
  <c r="B22565" i="44"/>
  <c r="B22564" i="44"/>
  <c r="B22563" i="44"/>
  <c r="B22562" i="44"/>
  <c r="B22561" i="44"/>
  <c r="B22560" i="44"/>
  <c r="B22559" i="44"/>
  <c r="B22558" i="44"/>
  <c r="B22557" i="44"/>
  <c r="B22556" i="44"/>
  <c r="B22555" i="44"/>
  <c r="B22554" i="44"/>
  <c r="B22553" i="44"/>
  <c r="B22552" i="44"/>
  <c r="B22551" i="44"/>
  <c r="B22550" i="44"/>
  <c r="B22549" i="44"/>
  <c r="B22548" i="44"/>
  <c r="B22547" i="44"/>
  <c r="B22546" i="44"/>
  <c r="B22545" i="44"/>
  <c r="B22544" i="44"/>
  <c r="B22543" i="44"/>
  <c r="B22542" i="44"/>
  <c r="B22541" i="44"/>
  <c r="B22540" i="44"/>
  <c r="B22539" i="44"/>
  <c r="B22538" i="44"/>
  <c r="B22537" i="44"/>
  <c r="B22536" i="44"/>
  <c r="B22535" i="44"/>
  <c r="B22534" i="44"/>
  <c r="B22533" i="44"/>
  <c r="B22532" i="44"/>
  <c r="B22531" i="44"/>
  <c r="B22530" i="44"/>
  <c r="B22529" i="44"/>
  <c r="B22528" i="44"/>
  <c r="B22527" i="44"/>
  <c r="B22526" i="44"/>
  <c r="B22525" i="44"/>
  <c r="B22524" i="44"/>
  <c r="B22523" i="44"/>
  <c r="B22522" i="44"/>
  <c r="B22521" i="44"/>
  <c r="B22520" i="44"/>
  <c r="B22519" i="44"/>
  <c r="B22518" i="44"/>
  <c r="B22517" i="44"/>
  <c r="B22516" i="44"/>
  <c r="B22515" i="44"/>
  <c r="B22514" i="44"/>
  <c r="B22513" i="44"/>
  <c r="B22512" i="44"/>
  <c r="B22511" i="44"/>
  <c r="B22510" i="44"/>
  <c r="B22509" i="44"/>
  <c r="B22508" i="44"/>
  <c r="B22507" i="44"/>
  <c r="B22506" i="44"/>
  <c r="B22505" i="44"/>
  <c r="B22504" i="44"/>
  <c r="B22503" i="44"/>
  <c r="B22502" i="44"/>
  <c r="B22501" i="44"/>
  <c r="B22500" i="44"/>
  <c r="B22499" i="44"/>
  <c r="B22498" i="44"/>
  <c r="B22497" i="44"/>
  <c r="B22496" i="44"/>
  <c r="B22495" i="44"/>
  <c r="B22494" i="44"/>
  <c r="B22493" i="44"/>
  <c r="B22492" i="44"/>
  <c r="B22491" i="44"/>
  <c r="B22490" i="44"/>
  <c r="B22489" i="44"/>
  <c r="B22488" i="44"/>
  <c r="B22487" i="44"/>
  <c r="B22486" i="44"/>
  <c r="B22485" i="44"/>
  <c r="B22484" i="44"/>
  <c r="B22483" i="44"/>
  <c r="B22482" i="44"/>
  <c r="B22481" i="44"/>
  <c r="B22480" i="44"/>
  <c r="B22479" i="44"/>
  <c r="B22478" i="44"/>
  <c r="B22477" i="44"/>
  <c r="B22476" i="44"/>
  <c r="B22475" i="44"/>
  <c r="B22474" i="44"/>
  <c r="B22473" i="44"/>
  <c r="B22472" i="44"/>
  <c r="B22471" i="44"/>
  <c r="B22470" i="44"/>
  <c r="B22469" i="44"/>
  <c r="B22468" i="44"/>
  <c r="B22467" i="44"/>
  <c r="B22466" i="44"/>
  <c r="B22465" i="44"/>
  <c r="B22464" i="44"/>
  <c r="B22463" i="44"/>
  <c r="B22462" i="44"/>
  <c r="B22461" i="44"/>
  <c r="B22460" i="44"/>
  <c r="B22459" i="44"/>
  <c r="B22458" i="44"/>
  <c r="B22457" i="44"/>
  <c r="B22456" i="44"/>
  <c r="B22455" i="44"/>
  <c r="B22454" i="44"/>
  <c r="B22453" i="44"/>
  <c r="B22452" i="44"/>
  <c r="B22451" i="44"/>
  <c r="B22450" i="44"/>
  <c r="B22449" i="44"/>
  <c r="B22448" i="44"/>
  <c r="B22447" i="44"/>
  <c r="B22446" i="44"/>
  <c r="B22445" i="44"/>
  <c r="B22444" i="44"/>
  <c r="B22443" i="44"/>
  <c r="B22442" i="44"/>
  <c r="B22441" i="44"/>
  <c r="B22440" i="44"/>
  <c r="B22439" i="44"/>
  <c r="B22438" i="44"/>
  <c r="B22437" i="44"/>
  <c r="B22436" i="44"/>
  <c r="B22435" i="44"/>
  <c r="B22434" i="44"/>
  <c r="B22433" i="44"/>
  <c r="B22432" i="44"/>
  <c r="B22431" i="44"/>
  <c r="B22430" i="44"/>
  <c r="B22429" i="44"/>
  <c r="B22428" i="44"/>
  <c r="B22427" i="44"/>
  <c r="B22426" i="44"/>
  <c r="B22425" i="44"/>
  <c r="B22424" i="44"/>
  <c r="B22423" i="44"/>
  <c r="B22422" i="44"/>
  <c r="B22421" i="44"/>
  <c r="B22420" i="44"/>
  <c r="B22419" i="44"/>
  <c r="B22418" i="44"/>
  <c r="B22417" i="44"/>
  <c r="B22416" i="44"/>
  <c r="B22415" i="44"/>
  <c r="B22414" i="44"/>
  <c r="B22413" i="44"/>
  <c r="B22412" i="44"/>
  <c r="B22411" i="44"/>
  <c r="B22410" i="44"/>
  <c r="B22409" i="44"/>
  <c r="B22408" i="44"/>
  <c r="B22407" i="44"/>
  <c r="B22406" i="44"/>
  <c r="B22405" i="44"/>
  <c r="B22404" i="44"/>
  <c r="B22403" i="44"/>
  <c r="B22402" i="44"/>
  <c r="B22401" i="44"/>
  <c r="B22400" i="44"/>
  <c r="B22399" i="44"/>
  <c r="B22398" i="44"/>
  <c r="B22397" i="44"/>
  <c r="B22396" i="44"/>
  <c r="B22395" i="44"/>
  <c r="B22394" i="44"/>
  <c r="B22393" i="44"/>
  <c r="B22392" i="44"/>
  <c r="B22391" i="44"/>
  <c r="B22390" i="44"/>
  <c r="B22389" i="44"/>
  <c r="B22388" i="44"/>
  <c r="B22387" i="44"/>
  <c r="B22386" i="44"/>
  <c r="B22385" i="44"/>
  <c r="B22384" i="44"/>
  <c r="B22383" i="44"/>
  <c r="B22382" i="44"/>
  <c r="B22381" i="44"/>
  <c r="B22380" i="44"/>
  <c r="B22379" i="44"/>
  <c r="B22378" i="44"/>
  <c r="B22377" i="44"/>
  <c r="B22376" i="44"/>
  <c r="B22375" i="44"/>
  <c r="B22374" i="44"/>
  <c r="B22373" i="44"/>
  <c r="B22372" i="44"/>
  <c r="B22371" i="44"/>
  <c r="B22370" i="44"/>
  <c r="B22369" i="44"/>
  <c r="B22368" i="44"/>
  <c r="B22367" i="44"/>
  <c r="B22366" i="44"/>
  <c r="B22365" i="44"/>
  <c r="B22364" i="44"/>
  <c r="B22363" i="44"/>
  <c r="B22362" i="44"/>
  <c r="B22361" i="44"/>
  <c r="B22360" i="44"/>
  <c r="B22359" i="44"/>
  <c r="B22358" i="44"/>
  <c r="B22357" i="44"/>
  <c r="B22356" i="44"/>
  <c r="B22355" i="44"/>
  <c r="B22354" i="44"/>
  <c r="B22353" i="44"/>
  <c r="B22352" i="44"/>
  <c r="B22351" i="44"/>
  <c r="B22350" i="44"/>
  <c r="B22349" i="44"/>
  <c r="B22348" i="44"/>
  <c r="B22347" i="44"/>
  <c r="B22346" i="44"/>
  <c r="B22345" i="44"/>
  <c r="B22344" i="44"/>
  <c r="B22343" i="44"/>
  <c r="B22342" i="44"/>
  <c r="B22341" i="44"/>
  <c r="B22340" i="44"/>
  <c r="B22339" i="44"/>
  <c r="B22338" i="44"/>
  <c r="B22337" i="44"/>
  <c r="B22336" i="44"/>
  <c r="B22335" i="44"/>
  <c r="B22334" i="44"/>
  <c r="B22333" i="44"/>
  <c r="B22332" i="44"/>
  <c r="B22331" i="44"/>
  <c r="B22330" i="44"/>
  <c r="B22329" i="44"/>
  <c r="B22328" i="44"/>
  <c r="B22327" i="44"/>
  <c r="B22326" i="44"/>
  <c r="B22325" i="44"/>
  <c r="B22324" i="44"/>
  <c r="B22323" i="44"/>
  <c r="B22322" i="44"/>
  <c r="B22321" i="44"/>
  <c r="B22320" i="44"/>
  <c r="B22319" i="44"/>
  <c r="B22318" i="44"/>
  <c r="B22317" i="44"/>
  <c r="B22316" i="44"/>
  <c r="B22315" i="44"/>
  <c r="B22314" i="44"/>
  <c r="B22313" i="44"/>
  <c r="B22312" i="44"/>
  <c r="B22311" i="44"/>
  <c r="B22310" i="44"/>
  <c r="B22309" i="44"/>
  <c r="B22308" i="44"/>
  <c r="B22307" i="44"/>
  <c r="B22306" i="44"/>
  <c r="B22305" i="44"/>
  <c r="B22304" i="44"/>
  <c r="B22303" i="44"/>
  <c r="B22302" i="44"/>
  <c r="B22301" i="44"/>
  <c r="B22300" i="44"/>
  <c r="B22299" i="44"/>
  <c r="B22298" i="44"/>
  <c r="B22297" i="44"/>
  <c r="B22296" i="44"/>
  <c r="B22295" i="44"/>
  <c r="B22294" i="44"/>
  <c r="B22293" i="44"/>
  <c r="B22292" i="44"/>
  <c r="B22291" i="44"/>
  <c r="B22290" i="44"/>
  <c r="B22289" i="44"/>
  <c r="B22288" i="44"/>
  <c r="B22287" i="44"/>
  <c r="B22286" i="44"/>
  <c r="B22285" i="44"/>
  <c r="B22284" i="44"/>
  <c r="B22283" i="44"/>
  <c r="B22282" i="44"/>
  <c r="B22281" i="44"/>
  <c r="B22280" i="44"/>
  <c r="B22279" i="44"/>
  <c r="B22278" i="44"/>
  <c r="B22277" i="44"/>
  <c r="B22276" i="44"/>
  <c r="B22275" i="44"/>
  <c r="B22274" i="44"/>
  <c r="B22273" i="44"/>
  <c r="B22272" i="44"/>
  <c r="B22271" i="44"/>
  <c r="B22270" i="44"/>
  <c r="B22269" i="44"/>
  <c r="B22268" i="44"/>
  <c r="B22267" i="44"/>
  <c r="B22266" i="44"/>
  <c r="B22265" i="44"/>
  <c r="B22264" i="44"/>
  <c r="B22263" i="44"/>
  <c r="B22262" i="44"/>
  <c r="B22261" i="44"/>
  <c r="B22260" i="44"/>
  <c r="B22259" i="44"/>
  <c r="B22258" i="44"/>
  <c r="B22257" i="44"/>
  <c r="B22256" i="44"/>
  <c r="B22255" i="44"/>
  <c r="B22254" i="44"/>
  <c r="B22253" i="44"/>
  <c r="B22252" i="44"/>
  <c r="B22251" i="44"/>
  <c r="B22250" i="44"/>
  <c r="B22249" i="44"/>
  <c r="B22248" i="44"/>
  <c r="B22247" i="44"/>
  <c r="B22246" i="44"/>
  <c r="B22245" i="44"/>
  <c r="B22244" i="44"/>
  <c r="B22243" i="44"/>
  <c r="B22242" i="44"/>
  <c r="B22241" i="44"/>
  <c r="B22240" i="44"/>
  <c r="B22239" i="44"/>
  <c r="B22238" i="44"/>
  <c r="B22237" i="44"/>
  <c r="B22236" i="44"/>
  <c r="B22235" i="44"/>
  <c r="B22234" i="44"/>
  <c r="B22233" i="44"/>
  <c r="B22232" i="44"/>
  <c r="B22231" i="44"/>
  <c r="B22230" i="44"/>
  <c r="B22229" i="44"/>
  <c r="B22228" i="44"/>
  <c r="B22227" i="44"/>
  <c r="B22226" i="44"/>
  <c r="B22225" i="44"/>
  <c r="B22224" i="44"/>
  <c r="B22223" i="44"/>
  <c r="B22222" i="44"/>
  <c r="B22221" i="44"/>
  <c r="B22220" i="44"/>
  <c r="B22219" i="44"/>
  <c r="B22218" i="44"/>
  <c r="B22217" i="44"/>
  <c r="B22216" i="44"/>
  <c r="B22215" i="44"/>
  <c r="B22214" i="44"/>
  <c r="B22213" i="44"/>
  <c r="B22212" i="44"/>
  <c r="B22211" i="44"/>
  <c r="B22210" i="44"/>
  <c r="B22209" i="44"/>
  <c r="B22208" i="44"/>
  <c r="B22207" i="44"/>
  <c r="B22206" i="44"/>
  <c r="B22205" i="44"/>
  <c r="B22204" i="44"/>
  <c r="B22203" i="44"/>
  <c r="B22202" i="44"/>
  <c r="B22201" i="44"/>
  <c r="B22200" i="44"/>
  <c r="B22199" i="44"/>
  <c r="B22198" i="44"/>
  <c r="B22197" i="44"/>
  <c r="B22196" i="44"/>
  <c r="B22195" i="44"/>
  <c r="B22194" i="44"/>
  <c r="B22193" i="44"/>
  <c r="B22192" i="44"/>
  <c r="B22191" i="44"/>
  <c r="B22190" i="44"/>
  <c r="B22189" i="44"/>
  <c r="B22188" i="44"/>
  <c r="B22187" i="44"/>
  <c r="B22186" i="44"/>
  <c r="B22185" i="44"/>
  <c r="B22184" i="44"/>
  <c r="B22183" i="44"/>
  <c r="B22182" i="44"/>
  <c r="B22181" i="44"/>
  <c r="B22180" i="44"/>
  <c r="B22179" i="44"/>
  <c r="B22178" i="44"/>
  <c r="B22177" i="44"/>
  <c r="B22176" i="44"/>
  <c r="B22175" i="44"/>
  <c r="B22174" i="44"/>
  <c r="B22173" i="44"/>
  <c r="B22172" i="44"/>
  <c r="B22171" i="44"/>
  <c r="B22170" i="44"/>
  <c r="B22169" i="44"/>
  <c r="B22168" i="44"/>
  <c r="B22167" i="44"/>
  <c r="B22166" i="44"/>
  <c r="B22165" i="44"/>
  <c r="B22164" i="44"/>
  <c r="B22163" i="44"/>
  <c r="B22162" i="44"/>
  <c r="B22161" i="44"/>
  <c r="B22160" i="44"/>
  <c r="B22159" i="44"/>
  <c r="B22158" i="44"/>
  <c r="B22157" i="44"/>
  <c r="B22156" i="44"/>
  <c r="B22155" i="44"/>
  <c r="B22154" i="44"/>
  <c r="B22153" i="44"/>
  <c r="B22152" i="44"/>
  <c r="B22151" i="44"/>
  <c r="B22150" i="44"/>
  <c r="B22149" i="44"/>
  <c r="B22148" i="44"/>
  <c r="B22147" i="44"/>
  <c r="B22146" i="44"/>
  <c r="B22145" i="44"/>
  <c r="B22144" i="44"/>
  <c r="B22143" i="44"/>
  <c r="B22142" i="44"/>
  <c r="B22141" i="44"/>
  <c r="B22140" i="44"/>
  <c r="B22139" i="44"/>
  <c r="B22138" i="44"/>
  <c r="B22137" i="44"/>
  <c r="B22136" i="44"/>
  <c r="B22135" i="44"/>
  <c r="B22134" i="44"/>
  <c r="B22133" i="44"/>
  <c r="B22132" i="44"/>
  <c r="B22131" i="44"/>
  <c r="B22130" i="44"/>
  <c r="B22129" i="44"/>
  <c r="B22128" i="44"/>
  <c r="B22127" i="44"/>
  <c r="B22126" i="44"/>
  <c r="B22125" i="44"/>
  <c r="B22124" i="44"/>
  <c r="B22123" i="44"/>
  <c r="B22122" i="44"/>
  <c r="B22121" i="44"/>
  <c r="B22120" i="44"/>
  <c r="B22119" i="44"/>
  <c r="B22118" i="44"/>
  <c r="B22117" i="44"/>
  <c r="B22116" i="44"/>
  <c r="B22115" i="44"/>
  <c r="B22114" i="44"/>
  <c r="B22113" i="44"/>
  <c r="B22112" i="44"/>
  <c r="B22111" i="44"/>
  <c r="B22110" i="44"/>
  <c r="B22109" i="44"/>
  <c r="B22108" i="44"/>
  <c r="B22107" i="44"/>
  <c r="B22106" i="44"/>
  <c r="B22105" i="44"/>
  <c r="B22104" i="44"/>
  <c r="B22103" i="44"/>
  <c r="B22102" i="44"/>
  <c r="B22101" i="44"/>
  <c r="B22100" i="44"/>
  <c r="B22099" i="44"/>
  <c r="B22098" i="44"/>
  <c r="B22097" i="44"/>
  <c r="B22096" i="44"/>
  <c r="B22095" i="44"/>
  <c r="B22094" i="44"/>
  <c r="B22093" i="44"/>
  <c r="B22092" i="44"/>
  <c r="B22091" i="44"/>
  <c r="B22090" i="44"/>
  <c r="B22089" i="44"/>
  <c r="B22088" i="44"/>
  <c r="B22087" i="44"/>
  <c r="B22086" i="44"/>
  <c r="B22085" i="44"/>
  <c r="B22084" i="44"/>
  <c r="B22083" i="44"/>
  <c r="B22082" i="44"/>
  <c r="B22081" i="44"/>
  <c r="B22080" i="44"/>
  <c r="B22079" i="44"/>
  <c r="B22078" i="44"/>
  <c r="B22077" i="44"/>
  <c r="B22076" i="44"/>
  <c r="B22075" i="44"/>
  <c r="B22074" i="44"/>
  <c r="B22073" i="44"/>
  <c r="B22072" i="44"/>
  <c r="B22071" i="44"/>
  <c r="B22070" i="44"/>
  <c r="B22069" i="44"/>
  <c r="B22068" i="44"/>
  <c r="B22067" i="44"/>
  <c r="B22066" i="44"/>
  <c r="B22065" i="44"/>
  <c r="B22064" i="44"/>
  <c r="B22063" i="44"/>
  <c r="B22062" i="44"/>
  <c r="B22061" i="44"/>
  <c r="B22060" i="44"/>
  <c r="B22059" i="44"/>
  <c r="B22058" i="44"/>
  <c r="B22057" i="44"/>
  <c r="B22056" i="44"/>
  <c r="B22055" i="44"/>
  <c r="B22054" i="44"/>
  <c r="B22053" i="44"/>
  <c r="B22052" i="44"/>
  <c r="B22051" i="44"/>
  <c r="B22050" i="44"/>
  <c r="B22049" i="44"/>
  <c r="B22048" i="44"/>
  <c r="B22047" i="44"/>
  <c r="B22046" i="44"/>
  <c r="B22045" i="44"/>
  <c r="B22044" i="44"/>
  <c r="B22043" i="44"/>
  <c r="B22042" i="44"/>
  <c r="B22041" i="44"/>
  <c r="B22040" i="44"/>
  <c r="B22039" i="44"/>
  <c r="B22038" i="44"/>
  <c r="B22037" i="44"/>
  <c r="B22036" i="44"/>
  <c r="B22035" i="44"/>
  <c r="B22034" i="44"/>
  <c r="B22033" i="44"/>
  <c r="B22032" i="44"/>
  <c r="B22031" i="44"/>
  <c r="B22030" i="44"/>
  <c r="B22029" i="44"/>
  <c r="B22028" i="44"/>
  <c r="B22027" i="44"/>
  <c r="B22026" i="44"/>
  <c r="B22025" i="44"/>
  <c r="B22024" i="44"/>
  <c r="B22023" i="44"/>
  <c r="B22022" i="44"/>
  <c r="B22021" i="44"/>
  <c r="B22020" i="44"/>
  <c r="B22019" i="44"/>
  <c r="B22018" i="44"/>
  <c r="B22017" i="44"/>
  <c r="B22016" i="44"/>
  <c r="B22015" i="44"/>
  <c r="B22014" i="44"/>
  <c r="B22013" i="44"/>
  <c r="B22012" i="44"/>
  <c r="B22011" i="44"/>
  <c r="B22010" i="44"/>
  <c r="B22009" i="44"/>
  <c r="B22008" i="44"/>
  <c r="B22007" i="44"/>
  <c r="B22006" i="44"/>
  <c r="B22005" i="44"/>
  <c r="B22004" i="44"/>
  <c r="B22003" i="44"/>
  <c r="B22002" i="44"/>
  <c r="B22001" i="44"/>
  <c r="B22000" i="44"/>
  <c r="B21999" i="44"/>
  <c r="B21998" i="44"/>
  <c r="B21997" i="44"/>
  <c r="B21996" i="44"/>
  <c r="B21995" i="44"/>
  <c r="B21994" i="44"/>
  <c r="B21993" i="44"/>
  <c r="B21992" i="44"/>
  <c r="B21991" i="44"/>
  <c r="B21990" i="44"/>
  <c r="B21989" i="44"/>
  <c r="B21988" i="44"/>
  <c r="B21987" i="44"/>
  <c r="B21986" i="44"/>
  <c r="B21985" i="44"/>
  <c r="B21984" i="44"/>
  <c r="B21983" i="44"/>
  <c r="B21982" i="44"/>
  <c r="B21981" i="44"/>
  <c r="B21980" i="44"/>
  <c r="B21979" i="44"/>
  <c r="B21978" i="44"/>
  <c r="B21977" i="44"/>
  <c r="B21976" i="44"/>
  <c r="B21975" i="44"/>
  <c r="B21974" i="44"/>
  <c r="B21973" i="44"/>
  <c r="B21972" i="44"/>
  <c r="B21971" i="44"/>
  <c r="B21970" i="44"/>
  <c r="B21969" i="44"/>
  <c r="B21968" i="44"/>
  <c r="B21967" i="44"/>
  <c r="B21966" i="44"/>
  <c r="B21965" i="44"/>
  <c r="B21964" i="44"/>
  <c r="B21963" i="44"/>
  <c r="B21962" i="44"/>
  <c r="B21961" i="44"/>
  <c r="B21960" i="44"/>
  <c r="B21959" i="44"/>
  <c r="B21958" i="44"/>
  <c r="B21957" i="44"/>
  <c r="B21956" i="44"/>
  <c r="B21955" i="44"/>
  <c r="B21954" i="44"/>
  <c r="B21953" i="44"/>
  <c r="B21952" i="44"/>
  <c r="B21951" i="44"/>
  <c r="B21950" i="44"/>
  <c r="B21949" i="44"/>
  <c r="B21948" i="44"/>
  <c r="B21947" i="44"/>
  <c r="B21946" i="44"/>
  <c r="B21945" i="44"/>
  <c r="B21944" i="44"/>
  <c r="B21943" i="44"/>
  <c r="B21942" i="44"/>
  <c r="B21941" i="44"/>
  <c r="B21940" i="44"/>
  <c r="B21939" i="44"/>
  <c r="B21938" i="44"/>
  <c r="B21937" i="44"/>
  <c r="B21936" i="44"/>
  <c r="B21935" i="44"/>
  <c r="B21934" i="44"/>
  <c r="B21933" i="44"/>
  <c r="B21932" i="44"/>
  <c r="B21931" i="44"/>
  <c r="B21930" i="44"/>
  <c r="B21929" i="44"/>
  <c r="B21928" i="44"/>
  <c r="B21927" i="44"/>
  <c r="B21926" i="44"/>
  <c r="B21925" i="44"/>
  <c r="B21924" i="44"/>
  <c r="B21923" i="44"/>
  <c r="B21922" i="44"/>
  <c r="B21921" i="44"/>
  <c r="B21920" i="44"/>
  <c r="B21919" i="44"/>
  <c r="B21918" i="44"/>
  <c r="B21917" i="44"/>
  <c r="B21916" i="44"/>
  <c r="B21915" i="44"/>
  <c r="B21914" i="44"/>
  <c r="B21913" i="44"/>
  <c r="B21912" i="44"/>
  <c r="B21911" i="44"/>
  <c r="B21910" i="44"/>
  <c r="B21909" i="44"/>
  <c r="B21908" i="44"/>
  <c r="B21907" i="44"/>
  <c r="B21906" i="44"/>
  <c r="B21905" i="44"/>
  <c r="B21904" i="44"/>
  <c r="B21903" i="44"/>
  <c r="B21902" i="44"/>
  <c r="B21901" i="44"/>
  <c r="B21900" i="44"/>
  <c r="B21899" i="44"/>
  <c r="B21898" i="44"/>
  <c r="B21897" i="44"/>
  <c r="B21896" i="44"/>
  <c r="B21895" i="44"/>
  <c r="B21894" i="44"/>
  <c r="B21893" i="44"/>
  <c r="B21892" i="44"/>
  <c r="B21891" i="44"/>
  <c r="B21890" i="44"/>
  <c r="B21889" i="44"/>
  <c r="B21888" i="44"/>
  <c r="B21887" i="44"/>
  <c r="B21886" i="44"/>
  <c r="B21885" i="44"/>
  <c r="B21884" i="44"/>
  <c r="B21883" i="44"/>
  <c r="B21882" i="44"/>
  <c r="B21881" i="44"/>
  <c r="B21880" i="44"/>
  <c r="B21879" i="44"/>
  <c r="B21878" i="44"/>
  <c r="B21877" i="44"/>
  <c r="B21876" i="44"/>
  <c r="B21875" i="44"/>
  <c r="B21874" i="44"/>
  <c r="B21873" i="44"/>
  <c r="B21872" i="44"/>
  <c r="B21871" i="44"/>
  <c r="B21870" i="44"/>
  <c r="B21869" i="44"/>
  <c r="B21868" i="44"/>
  <c r="B21867" i="44"/>
  <c r="B21866" i="44"/>
  <c r="B21865" i="44"/>
  <c r="B21864" i="44"/>
  <c r="B21863" i="44"/>
  <c r="B21862" i="44"/>
  <c r="B21861" i="44"/>
  <c r="B21860" i="44"/>
  <c r="B21859" i="44"/>
  <c r="B21858" i="44"/>
  <c r="B21857" i="44"/>
  <c r="B21856" i="44"/>
  <c r="B21855" i="44"/>
  <c r="B21854" i="44"/>
  <c r="B21853" i="44"/>
  <c r="B21852" i="44"/>
  <c r="B21851" i="44"/>
  <c r="B21850" i="44"/>
  <c r="B21849" i="44"/>
  <c r="B21848" i="44"/>
  <c r="B21847" i="44"/>
  <c r="B21846" i="44"/>
  <c r="B21845" i="44"/>
  <c r="B21844" i="44"/>
  <c r="B21843" i="44"/>
  <c r="B21842" i="44"/>
  <c r="B21841" i="44"/>
  <c r="B21840" i="44"/>
  <c r="B21839" i="44"/>
  <c r="B21838" i="44"/>
  <c r="B21837" i="44"/>
  <c r="B21836" i="44"/>
  <c r="B21835" i="44"/>
  <c r="B21834" i="44"/>
  <c r="B21833" i="44"/>
  <c r="B21832" i="44"/>
  <c r="B21831" i="44"/>
  <c r="B21830" i="44"/>
  <c r="B21829" i="44"/>
  <c r="B21828" i="44"/>
  <c r="B21827" i="44"/>
  <c r="B21826" i="44"/>
  <c r="B21825" i="44"/>
  <c r="B21824" i="44"/>
  <c r="B21823" i="44"/>
  <c r="B21822" i="44"/>
  <c r="B21821" i="44"/>
  <c r="B21820" i="44"/>
  <c r="B21819" i="44"/>
  <c r="B21818" i="44"/>
  <c r="B21817" i="44"/>
  <c r="B21816" i="44"/>
  <c r="B21815" i="44"/>
  <c r="B21814" i="44"/>
  <c r="B21813" i="44"/>
  <c r="B21812" i="44"/>
  <c r="B21811" i="44"/>
  <c r="B21810" i="44"/>
  <c r="B21809" i="44"/>
  <c r="B21808" i="44"/>
  <c r="B21807" i="44"/>
  <c r="B21806" i="44"/>
  <c r="B21805" i="44"/>
  <c r="B21804" i="44"/>
  <c r="B21803" i="44"/>
  <c r="B21802" i="44"/>
  <c r="B21801" i="44"/>
  <c r="B21800" i="44"/>
  <c r="B21799" i="44"/>
  <c r="B21798" i="44"/>
  <c r="B21797" i="44"/>
  <c r="B21796" i="44"/>
  <c r="B21795" i="44"/>
  <c r="B21794" i="44"/>
  <c r="B21793" i="44"/>
  <c r="B21792" i="44"/>
  <c r="B21791" i="44"/>
  <c r="B21790" i="44"/>
  <c r="B21789" i="44"/>
  <c r="B21788" i="44"/>
  <c r="B21787" i="44"/>
  <c r="B21786" i="44"/>
  <c r="B21785" i="44"/>
  <c r="B21784" i="44"/>
  <c r="B21783" i="44"/>
  <c r="B21782" i="44"/>
  <c r="B21781" i="44"/>
  <c r="B21780" i="44"/>
  <c r="B21779" i="44"/>
  <c r="B21778" i="44"/>
  <c r="B21777" i="44"/>
  <c r="B21776" i="44"/>
  <c r="B21775" i="44"/>
  <c r="B21774" i="44"/>
  <c r="B21773" i="44"/>
  <c r="B21772" i="44"/>
  <c r="B21771" i="44"/>
  <c r="B21770" i="44"/>
  <c r="B21769" i="44"/>
  <c r="B21768" i="44"/>
  <c r="B21767" i="44"/>
  <c r="B21766" i="44"/>
  <c r="B21765" i="44"/>
  <c r="B21764" i="44"/>
  <c r="B21763" i="44"/>
  <c r="B21762" i="44"/>
  <c r="B21761" i="44"/>
  <c r="B21760" i="44"/>
  <c r="B21759" i="44"/>
  <c r="B21758" i="44"/>
  <c r="B21757" i="44"/>
  <c r="B21756" i="44"/>
  <c r="B21755" i="44"/>
  <c r="B21754" i="44"/>
  <c r="B21753" i="44"/>
  <c r="B21752" i="44"/>
  <c r="B21751" i="44"/>
  <c r="B21750" i="44"/>
  <c r="B21749" i="44"/>
  <c r="B21748" i="44"/>
  <c r="B21747" i="44"/>
  <c r="B21746" i="44"/>
  <c r="B21745" i="44"/>
  <c r="B21744" i="44"/>
  <c r="B21743" i="44"/>
  <c r="B21742" i="44"/>
  <c r="B21741" i="44"/>
  <c r="B21740" i="44"/>
  <c r="B21739" i="44"/>
  <c r="B21738" i="44"/>
  <c r="B21737" i="44"/>
  <c r="B21736" i="44"/>
  <c r="B21735" i="44"/>
  <c r="B21734" i="44"/>
  <c r="B21733" i="44"/>
  <c r="B21732" i="44"/>
  <c r="B21731" i="44"/>
  <c r="B21730" i="44"/>
  <c r="B21729" i="44"/>
  <c r="B21728" i="44"/>
  <c r="B21727" i="44"/>
  <c r="B21726" i="44"/>
  <c r="B21725" i="44"/>
  <c r="B21724" i="44"/>
  <c r="B21723" i="44"/>
  <c r="B21722" i="44"/>
  <c r="B21721" i="44"/>
  <c r="B21720" i="44"/>
  <c r="B21719" i="44"/>
  <c r="B21718" i="44"/>
  <c r="B21717" i="44"/>
  <c r="B21716" i="44"/>
  <c r="B21715" i="44"/>
  <c r="B21714" i="44"/>
  <c r="B21713" i="44"/>
  <c r="B21712" i="44"/>
  <c r="B21711" i="44"/>
  <c r="B21710" i="44"/>
  <c r="B21709" i="44"/>
  <c r="B21708" i="44"/>
  <c r="B21707" i="44"/>
  <c r="B21706" i="44"/>
  <c r="B21705" i="44"/>
  <c r="B21704" i="44"/>
  <c r="B21703" i="44"/>
  <c r="B21702" i="44"/>
  <c r="B21701" i="44"/>
  <c r="B21700" i="44"/>
  <c r="B21699" i="44"/>
  <c r="B21698" i="44"/>
  <c r="B21697" i="44"/>
  <c r="B21696" i="44"/>
  <c r="B21695" i="44"/>
  <c r="B21694" i="44"/>
  <c r="B21693" i="44"/>
  <c r="B21692" i="44"/>
  <c r="B21691" i="44"/>
  <c r="B21690" i="44"/>
  <c r="B21689" i="44"/>
  <c r="B21688" i="44"/>
  <c r="B21687" i="44"/>
  <c r="B21686" i="44"/>
  <c r="B21685" i="44"/>
  <c r="B21684" i="44"/>
  <c r="B21683" i="44"/>
  <c r="B21682" i="44"/>
  <c r="B21681" i="44"/>
  <c r="B21680" i="44"/>
  <c r="B21679" i="44"/>
  <c r="B21678" i="44"/>
  <c r="B21677" i="44"/>
  <c r="B21676" i="44"/>
  <c r="B21675" i="44"/>
  <c r="B21674" i="44"/>
  <c r="B21673" i="44"/>
  <c r="B21672" i="44"/>
  <c r="B21671" i="44"/>
  <c r="B21670" i="44"/>
  <c r="B21669" i="44"/>
  <c r="B21668" i="44"/>
  <c r="B21667" i="44"/>
  <c r="B21666" i="44"/>
  <c r="B21665" i="44"/>
  <c r="B21664" i="44"/>
  <c r="B21663" i="44"/>
  <c r="B21662" i="44"/>
  <c r="B21661" i="44"/>
  <c r="B21660" i="44"/>
  <c r="B21659" i="44"/>
  <c r="B21658" i="44"/>
  <c r="B21657" i="44"/>
  <c r="B21656" i="44"/>
  <c r="B21655" i="44"/>
  <c r="B21654" i="44"/>
  <c r="B21653" i="44"/>
  <c r="B21652" i="44"/>
  <c r="B21651" i="44"/>
  <c r="B21650" i="44"/>
  <c r="B21649" i="44"/>
  <c r="B21648" i="44"/>
  <c r="B21647" i="44"/>
  <c r="B21646" i="44"/>
  <c r="B21645" i="44"/>
  <c r="B21644" i="44"/>
  <c r="B21643" i="44"/>
  <c r="B21642" i="44"/>
  <c r="B21641" i="44"/>
  <c r="B21640" i="44"/>
  <c r="B21639" i="44"/>
  <c r="B21638" i="44"/>
  <c r="B21637" i="44"/>
  <c r="B21636" i="44"/>
  <c r="B21635" i="44"/>
  <c r="B21634" i="44"/>
  <c r="B21633" i="44"/>
  <c r="B21632" i="44"/>
  <c r="B21631" i="44"/>
  <c r="B21630" i="44"/>
  <c r="B21629" i="44"/>
  <c r="B21628" i="44"/>
  <c r="B21627" i="44"/>
  <c r="B21626" i="44"/>
  <c r="B21625" i="44"/>
  <c r="B21624" i="44"/>
  <c r="B21623" i="44"/>
  <c r="B21622" i="44"/>
  <c r="B21621" i="44"/>
  <c r="B21620" i="44"/>
  <c r="B21619" i="44"/>
  <c r="B21618" i="44"/>
  <c r="B21617" i="44"/>
  <c r="B21616" i="44"/>
  <c r="B21615" i="44"/>
  <c r="B21614" i="44"/>
  <c r="B21613" i="44"/>
  <c r="B21612" i="44"/>
  <c r="B21611" i="44"/>
  <c r="B21610" i="44"/>
  <c r="B21609" i="44"/>
  <c r="B21608" i="44"/>
  <c r="B21607" i="44"/>
  <c r="B21606" i="44"/>
  <c r="B21605" i="44"/>
  <c r="B21604" i="44"/>
  <c r="B21603" i="44"/>
  <c r="B21602" i="44"/>
  <c r="B21601" i="44"/>
  <c r="B21600" i="44"/>
  <c r="B21599" i="44"/>
  <c r="B21598" i="44"/>
  <c r="B21597" i="44"/>
  <c r="B21596" i="44"/>
  <c r="B21595" i="44"/>
  <c r="B21594" i="44"/>
  <c r="B21593" i="44"/>
  <c r="B21592" i="44"/>
  <c r="B21591" i="44"/>
  <c r="B21590" i="44"/>
  <c r="B21589" i="44"/>
  <c r="B21588" i="44"/>
  <c r="B21587" i="44"/>
  <c r="B21586" i="44"/>
  <c r="B21585" i="44"/>
  <c r="B21584" i="44"/>
  <c r="B21583" i="44"/>
  <c r="B21582" i="44"/>
  <c r="B21581" i="44"/>
  <c r="B21580" i="44"/>
  <c r="B21579" i="44"/>
  <c r="B21578" i="44"/>
  <c r="B21577" i="44"/>
  <c r="B21576" i="44"/>
  <c r="B21575" i="44"/>
  <c r="B21574" i="44"/>
  <c r="B21573" i="44"/>
  <c r="B21572" i="44"/>
  <c r="B21571" i="44"/>
  <c r="B21570" i="44"/>
  <c r="B21569" i="44"/>
  <c r="B21568" i="44"/>
  <c r="B21567" i="44"/>
  <c r="B21566" i="44"/>
  <c r="B21565" i="44"/>
  <c r="B21564" i="44"/>
  <c r="B21563" i="44"/>
  <c r="B21562" i="44"/>
  <c r="B21561" i="44"/>
  <c r="B21560" i="44"/>
  <c r="B21559" i="44"/>
  <c r="B21558" i="44"/>
  <c r="B21557" i="44"/>
  <c r="B21556" i="44"/>
  <c r="B21555" i="44"/>
  <c r="B21554" i="44"/>
  <c r="B21553" i="44"/>
  <c r="B21552" i="44"/>
  <c r="B21551" i="44"/>
  <c r="B21550" i="44"/>
  <c r="B21549" i="44"/>
  <c r="B21548" i="44"/>
  <c r="B21547" i="44"/>
  <c r="B21546" i="44"/>
  <c r="B21545" i="44"/>
  <c r="B21544" i="44"/>
  <c r="B21543" i="44"/>
  <c r="B21542" i="44"/>
  <c r="B21541" i="44"/>
  <c r="B21540" i="44"/>
  <c r="B21539" i="44"/>
  <c r="B21538" i="44"/>
  <c r="B21537" i="44"/>
  <c r="B21536" i="44"/>
  <c r="B21535" i="44"/>
  <c r="B21534" i="44"/>
  <c r="B21533" i="44"/>
  <c r="B21532" i="44"/>
  <c r="B21531" i="44"/>
  <c r="B21530" i="44"/>
  <c r="B21529" i="44"/>
  <c r="B21528" i="44"/>
  <c r="B21527" i="44"/>
  <c r="B21526" i="44"/>
  <c r="B21525" i="44"/>
  <c r="B21524" i="44"/>
  <c r="B21523" i="44"/>
  <c r="B21522" i="44"/>
  <c r="B21521" i="44"/>
  <c r="B21520" i="44"/>
  <c r="B21519" i="44"/>
  <c r="B21518" i="44"/>
  <c r="B21517" i="44"/>
  <c r="B21516" i="44"/>
  <c r="B21515" i="44"/>
  <c r="B21514" i="44"/>
  <c r="B21513" i="44"/>
  <c r="B21512" i="44"/>
  <c r="B21511" i="44"/>
  <c r="B21510" i="44"/>
  <c r="B21509" i="44"/>
  <c r="B21508" i="44"/>
  <c r="B21507" i="44"/>
  <c r="B21506" i="44"/>
  <c r="B21505" i="44"/>
  <c r="B21504" i="44"/>
  <c r="B21503" i="44"/>
  <c r="B21502" i="44"/>
  <c r="B21501" i="44"/>
  <c r="B21500" i="44"/>
  <c r="B21499" i="44"/>
  <c r="B21498" i="44"/>
  <c r="B21497" i="44"/>
  <c r="B21496" i="44"/>
  <c r="B21495" i="44"/>
  <c r="B21494" i="44"/>
  <c r="B21493" i="44"/>
  <c r="B21492" i="44"/>
  <c r="B21491" i="44"/>
  <c r="B21490" i="44"/>
  <c r="B21489" i="44"/>
  <c r="B21488" i="44"/>
  <c r="B21487" i="44"/>
  <c r="B21486" i="44"/>
  <c r="B21485" i="44"/>
  <c r="B21484" i="44"/>
  <c r="B21483" i="44"/>
  <c r="B21482" i="44"/>
  <c r="B21481" i="44"/>
  <c r="B21480" i="44"/>
  <c r="B21479" i="44"/>
  <c r="B21478" i="44"/>
  <c r="B21477" i="44"/>
  <c r="B21476" i="44"/>
  <c r="B21475" i="44"/>
  <c r="B21474" i="44"/>
  <c r="B21473" i="44"/>
  <c r="B21472" i="44"/>
  <c r="B21471" i="44"/>
  <c r="B21470" i="44"/>
  <c r="B21469" i="44"/>
  <c r="B21468" i="44"/>
  <c r="B21467" i="44"/>
  <c r="B21466" i="44"/>
  <c r="B21465" i="44"/>
  <c r="B21464" i="44"/>
  <c r="B21463" i="44"/>
  <c r="B21462" i="44"/>
  <c r="B21461" i="44"/>
  <c r="B21460" i="44"/>
  <c r="B21459" i="44"/>
  <c r="B21458" i="44"/>
  <c r="B21457" i="44"/>
  <c r="B21456" i="44"/>
  <c r="B21455" i="44"/>
  <c r="B21454" i="44"/>
  <c r="B21453" i="44"/>
  <c r="B21452" i="44"/>
  <c r="B21451" i="44"/>
  <c r="B21450" i="44"/>
  <c r="B21449" i="44"/>
  <c r="B21448" i="44"/>
  <c r="B21447" i="44"/>
  <c r="B21446" i="44"/>
  <c r="B21445" i="44"/>
  <c r="B21444" i="44"/>
  <c r="B21443" i="44"/>
  <c r="B21442" i="44"/>
  <c r="B21441" i="44"/>
  <c r="B21440" i="44"/>
  <c r="B21439" i="44"/>
  <c r="B21438" i="44"/>
  <c r="B21437" i="44"/>
  <c r="B21436" i="44"/>
  <c r="B21435" i="44"/>
  <c r="B21434" i="44"/>
  <c r="B21433" i="44"/>
  <c r="B21432" i="44"/>
  <c r="B21431" i="44"/>
  <c r="B21430" i="44"/>
  <c r="B21429" i="44"/>
  <c r="B21428" i="44"/>
  <c r="B21427" i="44"/>
  <c r="B21426" i="44"/>
  <c r="B21425" i="44"/>
  <c r="B21424" i="44"/>
  <c r="B21423" i="44"/>
  <c r="B21422" i="44"/>
  <c r="B21421" i="44"/>
  <c r="B21420" i="44"/>
  <c r="B21419" i="44"/>
  <c r="B21418" i="44"/>
  <c r="B21417" i="44"/>
  <c r="B21416" i="44"/>
  <c r="B21415" i="44"/>
  <c r="B21414" i="44"/>
  <c r="B21413" i="44"/>
  <c r="B21412" i="44"/>
  <c r="B21411" i="44"/>
  <c r="B21410" i="44"/>
  <c r="B21409" i="44"/>
  <c r="B21408" i="44"/>
  <c r="B21407" i="44"/>
  <c r="B21406" i="44"/>
  <c r="B21405" i="44"/>
  <c r="B21404" i="44"/>
  <c r="B21403" i="44"/>
  <c r="B21402" i="44"/>
  <c r="B21401" i="44"/>
  <c r="B21400" i="44"/>
  <c r="B21399" i="44"/>
  <c r="B21398" i="44"/>
  <c r="B21397" i="44"/>
  <c r="B21396" i="44"/>
  <c r="B21395" i="44"/>
  <c r="B21394" i="44"/>
  <c r="B21393" i="44"/>
  <c r="B21392" i="44"/>
  <c r="B21391" i="44"/>
  <c r="B21390" i="44"/>
  <c r="B21389" i="44"/>
  <c r="B21388" i="44"/>
  <c r="B21387" i="44"/>
  <c r="B21386" i="44"/>
  <c r="B21385" i="44"/>
  <c r="B21384" i="44"/>
  <c r="B21383" i="44"/>
  <c r="B21382" i="44"/>
  <c r="B21381" i="44"/>
  <c r="B21380" i="44"/>
  <c r="B21379" i="44"/>
  <c r="B21378" i="44"/>
  <c r="B21377" i="44"/>
  <c r="B21376" i="44"/>
  <c r="B21375" i="44"/>
  <c r="B21374" i="44"/>
  <c r="B21373" i="44"/>
  <c r="B21372" i="44"/>
  <c r="B21371" i="44"/>
  <c r="B21370" i="44"/>
  <c r="B21369" i="44"/>
  <c r="B21368" i="44"/>
  <c r="B21367" i="44"/>
  <c r="B21366" i="44"/>
  <c r="B21365" i="44"/>
  <c r="B21364" i="44"/>
  <c r="B21363" i="44"/>
  <c r="B21362" i="44"/>
  <c r="B21361" i="44"/>
  <c r="B21360" i="44"/>
  <c r="B21359" i="44"/>
  <c r="B21358" i="44"/>
  <c r="B21357" i="44"/>
  <c r="B21356" i="44"/>
  <c r="B21355" i="44"/>
  <c r="B21354" i="44"/>
  <c r="B21353" i="44"/>
  <c r="B21352" i="44"/>
  <c r="B21351" i="44"/>
  <c r="B21350" i="44"/>
  <c r="B21349" i="44"/>
  <c r="B21348" i="44"/>
  <c r="B21347" i="44"/>
  <c r="B21346" i="44"/>
  <c r="B21345" i="44"/>
  <c r="B21344" i="44"/>
  <c r="B21343" i="44"/>
  <c r="B21342" i="44"/>
  <c r="B21341" i="44"/>
  <c r="B21340" i="44"/>
  <c r="B21339" i="44"/>
  <c r="B21338" i="44"/>
  <c r="B21337" i="44"/>
  <c r="B21336" i="44"/>
  <c r="B21335" i="44"/>
  <c r="B21334" i="44"/>
  <c r="B21333" i="44"/>
  <c r="B21332" i="44"/>
  <c r="B21331" i="44"/>
  <c r="B21330" i="44"/>
  <c r="B21329" i="44"/>
  <c r="B21328" i="44"/>
  <c r="B21327" i="44"/>
  <c r="B21326" i="44"/>
  <c r="B21325" i="44"/>
  <c r="B21324" i="44"/>
  <c r="B21323" i="44"/>
  <c r="B21322" i="44"/>
  <c r="B21321" i="44"/>
  <c r="B21320" i="44"/>
  <c r="B21319" i="44"/>
  <c r="B21318" i="44"/>
  <c r="B21317" i="44"/>
  <c r="B21316" i="44"/>
  <c r="B21315" i="44"/>
  <c r="B21314" i="44"/>
  <c r="B21313" i="44"/>
  <c r="B21312" i="44"/>
  <c r="B21311" i="44"/>
  <c r="B21310" i="44"/>
  <c r="B21309" i="44"/>
  <c r="B21308" i="44"/>
  <c r="B21307" i="44"/>
  <c r="B21306" i="44"/>
  <c r="B21305" i="44"/>
  <c r="B21304" i="44"/>
  <c r="B21303" i="44"/>
  <c r="B21302" i="44"/>
  <c r="B21301" i="44"/>
  <c r="B21300" i="44"/>
  <c r="B21299" i="44"/>
  <c r="B21298" i="44"/>
  <c r="B21297" i="44"/>
  <c r="B21296" i="44"/>
  <c r="B21295" i="44"/>
  <c r="B21294" i="44"/>
  <c r="B21293" i="44"/>
  <c r="B21292" i="44"/>
  <c r="B21291" i="44"/>
  <c r="B21290" i="44"/>
  <c r="B21289" i="44"/>
  <c r="B21288" i="44"/>
  <c r="B21287" i="44"/>
  <c r="B21286" i="44"/>
  <c r="B21285" i="44"/>
  <c r="B21284" i="44"/>
  <c r="B21283" i="44"/>
  <c r="B21282" i="44"/>
  <c r="B21281" i="44"/>
  <c r="B21280" i="44"/>
  <c r="B21279" i="44"/>
  <c r="B21278" i="44"/>
  <c r="B21277" i="44"/>
  <c r="B21276" i="44"/>
  <c r="B21275" i="44"/>
  <c r="B21274" i="44"/>
  <c r="B21273" i="44"/>
  <c r="B21272" i="44"/>
  <c r="B21271" i="44"/>
  <c r="B21270" i="44"/>
  <c r="B21269" i="44"/>
  <c r="B21268" i="44"/>
  <c r="B21267" i="44"/>
  <c r="B21266" i="44"/>
  <c r="B21265" i="44"/>
  <c r="B21264" i="44"/>
  <c r="B21263" i="44"/>
  <c r="B21262" i="44"/>
  <c r="B21261" i="44"/>
  <c r="B21260" i="44"/>
  <c r="B21259" i="44"/>
  <c r="B21258" i="44"/>
  <c r="B21257" i="44"/>
  <c r="B21256" i="44"/>
  <c r="B21255" i="44"/>
  <c r="B21254" i="44"/>
  <c r="B21253" i="44"/>
  <c r="B21252" i="44"/>
  <c r="B21251" i="44"/>
  <c r="B21250" i="44"/>
  <c r="B21249" i="44"/>
  <c r="B21248" i="44"/>
  <c r="B21247" i="44"/>
  <c r="B21246" i="44"/>
  <c r="B21245" i="44"/>
  <c r="B21244" i="44"/>
  <c r="B21243" i="44"/>
  <c r="B21242" i="44"/>
  <c r="B21241" i="44"/>
  <c r="B21240" i="44"/>
  <c r="B21239" i="44"/>
  <c r="B21238" i="44"/>
  <c r="B21237" i="44"/>
  <c r="B21236" i="44"/>
  <c r="B21235" i="44"/>
  <c r="B21234" i="44"/>
  <c r="B21233" i="44"/>
  <c r="B21232" i="44"/>
  <c r="B21231" i="44"/>
  <c r="B21230" i="44"/>
  <c r="B21229" i="44"/>
  <c r="B21228" i="44"/>
  <c r="B21227" i="44"/>
  <c r="B21226" i="44"/>
  <c r="B21225" i="44"/>
  <c r="B21224" i="44"/>
  <c r="B21223" i="44"/>
  <c r="B21222" i="44"/>
  <c r="B21221" i="44"/>
  <c r="B21220" i="44"/>
  <c r="B21219" i="44"/>
  <c r="B21218" i="44"/>
  <c r="B21217" i="44"/>
  <c r="B21216" i="44"/>
  <c r="B21215" i="44"/>
  <c r="B21214" i="44"/>
  <c r="B21213" i="44"/>
  <c r="B21212" i="44"/>
  <c r="B21211" i="44"/>
  <c r="B21210" i="44"/>
  <c r="B21209" i="44"/>
  <c r="B21208" i="44"/>
  <c r="B21207" i="44"/>
  <c r="B21206" i="44"/>
  <c r="B21205" i="44"/>
  <c r="B21204" i="44"/>
  <c r="B21203" i="44"/>
  <c r="B21202" i="44"/>
  <c r="B21201" i="44"/>
  <c r="B21200" i="44"/>
  <c r="B21199" i="44"/>
  <c r="B21198" i="44"/>
  <c r="B21197" i="44"/>
  <c r="B21196" i="44"/>
  <c r="B21195" i="44"/>
  <c r="B21194" i="44"/>
  <c r="B21193" i="44"/>
  <c r="B21192" i="44"/>
  <c r="B21191" i="44"/>
  <c r="B21190" i="44"/>
  <c r="B21189" i="44"/>
  <c r="B21188" i="44"/>
  <c r="B21187" i="44"/>
  <c r="B21186" i="44"/>
  <c r="B21185" i="44"/>
  <c r="B21184" i="44"/>
  <c r="B21183" i="44"/>
  <c r="B21182" i="44"/>
  <c r="B21181" i="44"/>
  <c r="B21180" i="44"/>
  <c r="B21179" i="44"/>
  <c r="B21178" i="44"/>
  <c r="B21177" i="44"/>
  <c r="B21176" i="44"/>
  <c r="B21175" i="44"/>
  <c r="B21174" i="44"/>
  <c r="B21173" i="44"/>
  <c r="B21172" i="44"/>
  <c r="B21171" i="44"/>
  <c r="B21170" i="44"/>
  <c r="B21169" i="44"/>
  <c r="B21168" i="44"/>
  <c r="B21167" i="44"/>
  <c r="B21166" i="44"/>
  <c r="B21165" i="44"/>
  <c r="B21164" i="44"/>
  <c r="B21163" i="44"/>
  <c r="B21162" i="44"/>
  <c r="B21161" i="44"/>
  <c r="B21160" i="44"/>
  <c r="B21159" i="44"/>
  <c r="B21158" i="44"/>
  <c r="B21157" i="44"/>
  <c r="B21156" i="44"/>
  <c r="B21155" i="44"/>
  <c r="B21154" i="44"/>
  <c r="B21153" i="44"/>
  <c r="B21152" i="44"/>
  <c r="B21151" i="44"/>
  <c r="B21150" i="44"/>
  <c r="B21149" i="44"/>
  <c r="B21148" i="44"/>
  <c r="B21147" i="44"/>
  <c r="B21146" i="44"/>
  <c r="B21145" i="44"/>
  <c r="B21144" i="44"/>
  <c r="B21143" i="44"/>
  <c r="B21142" i="44"/>
  <c r="B21141" i="44"/>
  <c r="B21140" i="44"/>
  <c r="B21139" i="44"/>
  <c r="B21138" i="44"/>
  <c r="B21137" i="44"/>
  <c r="B21136" i="44"/>
  <c r="B21135" i="44"/>
  <c r="B21134" i="44"/>
  <c r="B21133" i="44"/>
  <c r="B21132" i="44"/>
  <c r="B21131" i="44"/>
  <c r="B21130" i="44"/>
  <c r="B21129" i="44"/>
  <c r="B21128" i="44"/>
  <c r="B21127" i="44"/>
  <c r="B21126" i="44"/>
  <c r="B21125" i="44"/>
  <c r="B21124" i="44"/>
  <c r="B21123" i="44"/>
  <c r="B21122" i="44"/>
  <c r="B21121" i="44"/>
  <c r="B21120" i="44"/>
  <c r="B21119" i="44"/>
  <c r="B21118" i="44"/>
  <c r="B21117" i="44"/>
  <c r="B21116" i="44"/>
  <c r="B21115" i="44"/>
  <c r="B21114" i="44"/>
  <c r="B21113" i="44"/>
  <c r="B21112" i="44"/>
  <c r="B21111" i="44"/>
  <c r="B21110" i="44"/>
  <c r="B21109" i="44"/>
  <c r="B21108" i="44"/>
  <c r="B21107" i="44"/>
  <c r="B21106" i="44"/>
  <c r="B21105" i="44"/>
  <c r="B21104" i="44"/>
  <c r="B21103" i="44"/>
  <c r="B21102" i="44"/>
  <c r="B21101" i="44"/>
  <c r="B21100" i="44"/>
  <c r="B21099" i="44"/>
  <c r="B21098" i="44"/>
  <c r="B21097" i="44"/>
  <c r="B21096" i="44"/>
  <c r="B21095" i="44"/>
  <c r="B21094" i="44"/>
  <c r="B21093" i="44"/>
  <c r="B21092" i="44"/>
  <c r="B21091" i="44"/>
  <c r="B21090" i="44"/>
  <c r="B21089" i="44"/>
  <c r="B21088" i="44"/>
  <c r="B21087" i="44"/>
  <c r="B21086" i="44"/>
  <c r="B21085" i="44"/>
  <c r="B21084" i="44"/>
  <c r="B21083" i="44"/>
  <c r="B21082" i="44"/>
  <c r="B21081" i="44"/>
  <c r="B21080" i="44"/>
  <c r="B21079" i="44"/>
  <c r="B21078" i="44"/>
  <c r="B21077" i="44"/>
  <c r="B21076" i="44"/>
  <c r="B21075" i="44"/>
  <c r="B21074" i="44"/>
  <c r="B21073" i="44"/>
  <c r="B21072" i="44"/>
  <c r="B21071" i="44"/>
  <c r="B21070" i="44"/>
  <c r="B21069" i="44"/>
  <c r="B21068" i="44"/>
  <c r="B21067" i="44"/>
  <c r="B21066" i="44"/>
  <c r="B21065" i="44"/>
  <c r="B21064" i="44"/>
  <c r="B21063" i="44"/>
  <c r="B21062" i="44"/>
  <c r="B21061" i="44"/>
  <c r="B21060" i="44"/>
  <c r="B21059" i="44"/>
  <c r="B21058" i="44"/>
  <c r="B21057" i="44"/>
  <c r="B21056" i="44"/>
  <c r="B21055" i="44"/>
  <c r="B21054" i="44"/>
  <c r="B21053" i="44"/>
  <c r="B21052" i="44"/>
  <c r="B21051" i="44"/>
  <c r="B21050" i="44"/>
  <c r="B21049" i="44"/>
  <c r="B21048" i="44"/>
  <c r="B21047" i="44"/>
  <c r="B21046" i="44"/>
  <c r="B21045" i="44"/>
  <c r="B21044" i="44"/>
  <c r="B21043" i="44"/>
  <c r="B21042" i="44"/>
  <c r="B21041" i="44"/>
  <c r="B21040" i="44"/>
  <c r="B21039" i="44"/>
  <c r="B21038" i="44"/>
  <c r="B21037" i="44"/>
  <c r="B21036" i="44"/>
  <c r="B21035" i="44"/>
  <c r="B21034" i="44"/>
  <c r="B21033" i="44"/>
  <c r="B21032" i="44"/>
  <c r="B21031" i="44"/>
  <c r="B21030" i="44"/>
  <c r="B21029" i="44"/>
  <c r="B21028" i="44"/>
  <c r="B21027" i="44"/>
  <c r="B21026" i="44"/>
  <c r="B21025" i="44"/>
  <c r="B21024" i="44"/>
  <c r="B21023" i="44"/>
  <c r="B21022" i="44"/>
  <c r="B21021" i="44"/>
  <c r="B21020" i="44"/>
  <c r="B21019" i="44"/>
  <c r="B21018" i="44"/>
  <c r="B21017" i="44"/>
  <c r="B21016" i="44"/>
  <c r="B21015" i="44"/>
  <c r="B21014" i="44"/>
  <c r="B21013" i="44"/>
  <c r="B21012" i="44"/>
  <c r="B21011" i="44"/>
  <c r="B21010" i="44"/>
  <c r="B21009" i="44"/>
  <c r="B21008" i="44"/>
  <c r="B21007" i="44"/>
  <c r="B21006" i="44"/>
  <c r="B21005" i="44"/>
  <c r="B21004" i="44"/>
  <c r="B21003" i="44"/>
  <c r="B21002" i="44"/>
  <c r="B21001" i="44"/>
  <c r="B21000" i="44"/>
  <c r="B20999" i="44"/>
  <c r="B20998" i="44"/>
  <c r="B20997" i="44"/>
  <c r="B20996" i="44"/>
  <c r="B20995" i="44"/>
  <c r="B20994" i="44"/>
  <c r="B20993" i="44"/>
  <c r="B20992" i="44"/>
  <c r="B20991" i="44"/>
  <c r="B20990" i="44"/>
  <c r="B20989" i="44"/>
  <c r="B20988" i="44"/>
  <c r="B20987" i="44"/>
  <c r="B20986" i="44"/>
  <c r="B20985" i="44"/>
  <c r="B20984" i="44"/>
  <c r="B20983" i="44"/>
  <c r="B20982" i="44"/>
  <c r="B20981" i="44"/>
  <c r="B20980" i="44"/>
  <c r="B20979" i="44"/>
  <c r="B20978" i="44"/>
  <c r="B20977" i="44"/>
  <c r="B20976" i="44"/>
  <c r="B20975" i="44"/>
  <c r="B20974" i="44"/>
  <c r="B20973" i="44"/>
  <c r="B20972" i="44"/>
  <c r="B20971" i="44"/>
  <c r="B20970" i="44"/>
  <c r="B20969" i="44"/>
  <c r="B20968" i="44"/>
  <c r="B20967" i="44"/>
  <c r="B20966" i="44"/>
  <c r="B20965" i="44"/>
  <c r="B20964" i="44"/>
  <c r="B20963" i="44"/>
  <c r="B20962" i="44"/>
  <c r="B20961" i="44"/>
  <c r="B20960" i="44"/>
  <c r="B20959" i="44"/>
  <c r="B20958" i="44"/>
  <c r="B20957" i="44"/>
  <c r="B20956" i="44"/>
  <c r="B20955" i="44"/>
  <c r="B20954" i="44"/>
  <c r="B20953" i="44"/>
  <c r="B20952" i="44"/>
  <c r="B20951" i="44"/>
  <c r="B20950" i="44"/>
  <c r="B20949" i="44"/>
  <c r="B20948" i="44"/>
  <c r="B20947" i="44"/>
  <c r="B20946" i="44"/>
  <c r="B20945" i="44"/>
  <c r="B20944" i="44"/>
  <c r="B20943" i="44"/>
  <c r="B20942" i="44"/>
  <c r="B20941" i="44"/>
  <c r="B20940" i="44"/>
  <c r="B20939" i="44"/>
  <c r="B20938" i="44"/>
  <c r="B20937" i="44"/>
  <c r="B20936" i="44"/>
  <c r="B20935" i="44"/>
  <c r="B20934" i="44"/>
  <c r="B20933" i="44"/>
  <c r="B20932" i="44"/>
  <c r="B20931" i="44"/>
  <c r="B20930" i="44"/>
  <c r="B20929" i="44"/>
  <c r="B20928" i="44"/>
  <c r="B20927" i="44"/>
  <c r="B20926" i="44"/>
  <c r="B20925" i="44"/>
  <c r="B20924" i="44"/>
  <c r="B20923" i="44"/>
  <c r="B20922" i="44"/>
  <c r="B20921" i="44"/>
  <c r="B20920" i="44"/>
  <c r="B20919" i="44"/>
  <c r="B20918" i="44"/>
  <c r="B20917" i="44"/>
  <c r="B20916" i="44"/>
  <c r="B20915" i="44"/>
  <c r="B20914" i="44"/>
  <c r="B20913" i="44"/>
  <c r="B20912" i="44"/>
  <c r="B20911" i="44"/>
  <c r="B20910" i="44"/>
  <c r="B20909" i="44"/>
  <c r="B20908" i="44"/>
  <c r="B20907" i="44"/>
  <c r="B20906" i="44"/>
  <c r="B20905" i="44"/>
  <c r="B20904" i="44"/>
  <c r="B20903" i="44"/>
  <c r="B20902" i="44"/>
  <c r="B20901" i="44"/>
  <c r="B20900" i="44"/>
  <c r="B20899" i="44"/>
  <c r="B20898" i="44"/>
  <c r="B20897" i="44"/>
  <c r="B20896" i="44"/>
  <c r="B20895" i="44"/>
  <c r="B20894" i="44"/>
  <c r="B20893" i="44"/>
  <c r="B20892" i="44"/>
  <c r="B20891" i="44"/>
  <c r="B20890" i="44"/>
  <c r="B20889" i="44"/>
  <c r="B20888" i="44"/>
  <c r="B20887" i="44"/>
  <c r="B20886" i="44"/>
  <c r="B20885" i="44"/>
  <c r="B20884" i="44"/>
  <c r="B20883" i="44"/>
  <c r="B20882" i="44"/>
  <c r="B20881" i="44"/>
  <c r="B20880" i="44"/>
  <c r="B20879" i="44"/>
  <c r="B20878" i="44"/>
  <c r="B20877" i="44"/>
  <c r="B20876" i="44"/>
  <c r="B20875" i="44"/>
  <c r="B20874" i="44"/>
  <c r="B20873" i="44"/>
  <c r="B20872" i="44"/>
  <c r="B20871" i="44"/>
  <c r="B20870" i="44"/>
  <c r="B20869" i="44"/>
  <c r="B20868" i="44"/>
  <c r="B20867" i="44"/>
  <c r="B20866" i="44"/>
  <c r="B20865" i="44"/>
  <c r="B20864" i="44"/>
  <c r="B20863" i="44"/>
  <c r="B20862" i="44"/>
  <c r="B20861" i="44"/>
  <c r="B20860" i="44"/>
  <c r="B20859" i="44"/>
  <c r="B20858" i="44"/>
  <c r="B20857" i="44"/>
  <c r="B20856" i="44"/>
  <c r="B20855" i="44"/>
  <c r="B20854" i="44"/>
  <c r="B20853" i="44"/>
  <c r="B20852" i="44"/>
  <c r="B20851" i="44"/>
  <c r="B20850" i="44"/>
  <c r="B20849" i="44"/>
  <c r="B20848" i="44"/>
  <c r="B20847" i="44"/>
  <c r="B20846" i="44"/>
  <c r="B20845" i="44"/>
  <c r="B20844" i="44"/>
  <c r="B20843" i="44"/>
  <c r="B20842" i="44"/>
  <c r="B20841" i="44"/>
  <c r="B20840" i="44"/>
  <c r="B20839" i="44"/>
  <c r="B20838" i="44"/>
  <c r="B20837" i="44"/>
  <c r="B20836" i="44"/>
  <c r="B20835" i="44"/>
  <c r="B20834" i="44"/>
  <c r="B20833" i="44"/>
  <c r="B20832" i="44"/>
  <c r="B20831" i="44"/>
  <c r="B20830" i="44"/>
  <c r="B20829" i="44"/>
  <c r="B20828" i="44"/>
  <c r="B20827" i="44"/>
  <c r="B20826" i="44"/>
  <c r="B20825" i="44"/>
  <c r="B20824" i="44"/>
  <c r="B20823" i="44"/>
  <c r="B20822" i="44"/>
  <c r="B20821" i="44"/>
  <c r="B20820" i="44"/>
  <c r="B20819" i="44"/>
  <c r="B20818" i="44"/>
  <c r="B20817" i="44"/>
  <c r="B20816" i="44"/>
  <c r="B20815" i="44"/>
  <c r="B20814" i="44"/>
  <c r="B20813" i="44"/>
  <c r="B20812" i="44"/>
  <c r="B20811" i="44"/>
  <c r="B20810" i="44"/>
  <c r="B20809" i="44"/>
  <c r="B20808" i="44"/>
  <c r="B20807" i="44"/>
  <c r="B20806" i="44"/>
  <c r="B20805" i="44"/>
  <c r="B20804" i="44"/>
  <c r="B20803" i="44"/>
  <c r="B20802" i="44"/>
  <c r="B20801" i="44"/>
  <c r="B20800" i="44"/>
  <c r="B20799" i="44"/>
  <c r="B20798" i="44"/>
  <c r="B20797" i="44"/>
  <c r="B20796" i="44"/>
  <c r="B20795" i="44"/>
  <c r="B20794" i="44"/>
  <c r="B20793" i="44"/>
  <c r="B20792" i="44"/>
  <c r="B20791" i="44"/>
  <c r="B20790" i="44"/>
  <c r="B20789" i="44"/>
  <c r="B20788" i="44"/>
  <c r="B20787" i="44"/>
  <c r="B20786" i="44"/>
  <c r="B20785" i="44"/>
  <c r="B20784" i="44"/>
  <c r="B20783" i="44"/>
  <c r="B20782" i="44"/>
  <c r="B20781" i="44"/>
  <c r="B20780" i="44"/>
  <c r="B20779" i="44"/>
  <c r="B20778" i="44"/>
  <c r="B20777" i="44"/>
  <c r="B20776" i="44"/>
  <c r="B20775" i="44"/>
  <c r="B20774" i="44"/>
  <c r="B20773" i="44"/>
  <c r="B20772" i="44"/>
  <c r="B20771" i="44"/>
  <c r="B20770" i="44"/>
  <c r="B20769" i="44"/>
  <c r="B20768" i="44"/>
  <c r="B20767" i="44"/>
  <c r="B20766" i="44"/>
  <c r="B20765" i="44"/>
  <c r="B20764" i="44"/>
  <c r="B20763" i="44"/>
  <c r="B20762" i="44"/>
  <c r="B20761" i="44"/>
  <c r="B20760" i="44"/>
  <c r="B20759" i="44"/>
  <c r="B20758" i="44"/>
  <c r="B20757" i="44"/>
  <c r="B20756" i="44"/>
  <c r="B20755" i="44"/>
  <c r="B20754" i="44"/>
  <c r="B20753" i="44"/>
  <c r="B20752" i="44"/>
  <c r="B20751" i="44"/>
  <c r="B20750" i="44"/>
  <c r="B20749" i="44"/>
  <c r="B20748" i="44"/>
  <c r="B20747" i="44"/>
  <c r="B20746" i="44"/>
  <c r="B20745" i="44"/>
  <c r="B20744" i="44"/>
  <c r="B20743" i="44"/>
  <c r="B20742" i="44"/>
  <c r="B20741" i="44"/>
  <c r="B20740" i="44"/>
  <c r="B20739" i="44"/>
  <c r="B20738" i="44"/>
  <c r="B20737" i="44"/>
  <c r="B20736" i="44"/>
  <c r="B20735" i="44"/>
  <c r="B20734" i="44"/>
  <c r="B20733" i="44"/>
  <c r="B20732" i="44"/>
  <c r="B20731" i="44"/>
  <c r="B20730" i="44"/>
  <c r="B20729" i="44"/>
  <c r="B20728" i="44"/>
  <c r="B20727" i="44"/>
  <c r="B20726" i="44"/>
  <c r="B20725" i="44"/>
  <c r="B20724" i="44"/>
  <c r="B20723" i="44"/>
  <c r="B20722" i="44"/>
  <c r="B20721" i="44"/>
  <c r="B20720" i="44"/>
  <c r="B20719" i="44"/>
  <c r="B20718" i="44"/>
  <c r="B20717" i="44"/>
  <c r="B20716" i="44"/>
  <c r="B20715" i="44"/>
  <c r="B20714" i="44"/>
  <c r="B20713" i="44"/>
  <c r="B20712" i="44"/>
  <c r="B20711" i="44"/>
  <c r="B20710" i="44"/>
  <c r="B20709" i="44"/>
  <c r="B20708" i="44"/>
  <c r="B20707" i="44"/>
  <c r="B20706" i="44"/>
  <c r="B20705" i="44"/>
  <c r="B20704" i="44"/>
  <c r="B20703" i="44"/>
  <c r="B20702" i="44"/>
  <c r="B20701" i="44"/>
  <c r="B20700" i="44"/>
  <c r="B20699" i="44"/>
  <c r="B20698" i="44"/>
  <c r="B20697" i="44"/>
  <c r="B20696" i="44"/>
  <c r="B20695" i="44"/>
  <c r="B20694" i="44"/>
  <c r="B20693" i="44"/>
  <c r="B20692" i="44"/>
  <c r="B20691" i="44"/>
  <c r="B20690" i="44"/>
  <c r="B20689" i="44"/>
  <c r="B20688" i="44"/>
  <c r="B20687" i="44"/>
  <c r="B20686" i="44"/>
  <c r="B20685" i="44"/>
  <c r="B20684" i="44"/>
  <c r="B20683" i="44"/>
  <c r="B20682" i="44"/>
  <c r="B20681" i="44"/>
  <c r="B20680" i="44"/>
  <c r="B20679" i="44"/>
  <c r="B20678" i="44"/>
  <c r="B20677" i="44"/>
  <c r="B20676" i="44"/>
  <c r="B20675" i="44"/>
  <c r="B20674" i="44"/>
  <c r="B20673" i="44"/>
  <c r="B20672" i="44"/>
  <c r="B20671" i="44"/>
  <c r="B20670" i="44"/>
  <c r="B20669" i="44"/>
  <c r="B20668" i="44"/>
  <c r="B20667" i="44"/>
  <c r="B20666" i="44"/>
  <c r="B20665" i="44"/>
  <c r="B20664" i="44"/>
  <c r="B20663" i="44"/>
  <c r="B20662" i="44"/>
  <c r="B20661" i="44"/>
  <c r="B20660" i="44"/>
  <c r="B20659" i="44"/>
  <c r="B20658" i="44"/>
  <c r="B20657" i="44"/>
  <c r="B20656" i="44"/>
  <c r="B20655" i="44"/>
  <c r="B20654" i="44"/>
  <c r="B20653" i="44"/>
  <c r="B20652" i="44"/>
  <c r="B20651" i="44"/>
  <c r="B20650" i="44"/>
  <c r="B20649" i="44"/>
  <c r="B20648" i="44"/>
  <c r="B20647" i="44"/>
  <c r="B20646" i="44"/>
  <c r="B20645" i="44"/>
  <c r="B20644" i="44"/>
  <c r="B20643" i="44"/>
  <c r="B20642" i="44"/>
  <c r="B20641" i="44"/>
  <c r="B20640" i="44"/>
  <c r="B20639" i="44"/>
  <c r="B20638" i="44"/>
  <c r="B20637" i="44"/>
  <c r="B20636" i="44"/>
  <c r="B20635" i="44"/>
  <c r="B20634" i="44"/>
  <c r="B20633" i="44"/>
  <c r="B20632" i="44"/>
  <c r="B20631" i="44"/>
  <c r="B20630" i="44"/>
  <c r="B20629" i="44"/>
  <c r="B20628" i="44"/>
  <c r="B20627" i="44"/>
  <c r="B20626" i="44"/>
  <c r="B20625" i="44"/>
  <c r="B20624" i="44"/>
  <c r="B20623" i="44"/>
  <c r="B20622" i="44"/>
  <c r="B20621" i="44"/>
  <c r="B20620" i="44"/>
  <c r="B20619" i="44"/>
  <c r="B20618" i="44"/>
  <c r="B20617" i="44"/>
  <c r="B20616" i="44"/>
  <c r="B20615" i="44"/>
  <c r="B20614" i="44"/>
  <c r="B20613" i="44"/>
  <c r="B20612" i="44"/>
  <c r="B20611" i="44"/>
  <c r="B20610" i="44"/>
  <c r="B20609" i="44"/>
  <c r="B20608" i="44"/>
  <c r="B20607" i="44"/>
  <c r="B20606" i="44"/>
  <c r="B20605" i="44"/>
  <c r="B20604" i="44"/>
  <c r="B20603" i="44"/>
  <c r="B20602" i="44"/>
  <c r="B20601" i="44"/>
  <c r="B20600" i="44"/>
  <c r="B20599" i="44"/>
  <c r="B20598" i="44"/>
  <c r="B20597" i="44"/>
  <c r="B20596" i="44"/>
  <c r="B20595" i="44"/>
  <c r="B20594" i="44"/>
  <c r="B20593" i="44"/>
  <c r="B20592" i="44"/>
  <c r="B20591" i="44"/>
  <c r="B20590" i="44"/>
  <c r="B20589" i="44"/>
  <c r="B20588" i="44"/>
  <c r="B20587" i="44"/>
  <c r="B20586" i="44"/>
  <c r="B20585" i="44"/>
  <c r="B20584" i="44"/>
  <c r="B20583" i="44"/>
  <c r="B20582" i="44"/>
  <c r="B20581" i="44"/>
  <c r="B20580" i="44"/>
  <c r="B20579" i="44"/>
  <c r="B20578" i="44"/>
  <c r="B20577" i="44"/>
  <c r="B20576" i="44"/>
  <c r="B20575" i="44"/>
  <c r="B20574" i="44"/>
  <c r="B20573" i="44"/>
  <c r="B20572" i="44"/>
  <c r="B20571" i="44"/>
  <c r="B20570" i="44"/>
  <c r="B20569" i="44"/>
  <c r="B20568" i="44"/>
  <c r="B20567" i="44"/>
  <c r="B20566" i="44"/>
  <c r="B20565" i="44"/>
  <c r="B20564" i="44"/>
  <c r="B20563" i="44"/>
  <c r="B20562" i="44"/>
  <c r="B20561" i="44"/>
  <c r="B20560" i="44"/>
  <c r="B20559" i="44"/>
  <c r="B20558" i="44"/>
  <c r="B20557" i="44"/>
  <c r="B20556" i="44"/>
  <c r="B20555" i="44"/>
  <c r="B20554" i="44"/>
  <c r="B20553" i="44"/>
  <c r="B20552" i="44"/>
  <c r="B20551" i="44"/>
  <c r="B20550" i="44"/>
  <c r="B20549" i="44"/>
  <c r="B20548" i="44"/>
  <c r="B20547" i="44"/>
  <c r="B20546" i="44"/>
  <c r="B20545" i="44"/>
  <c r="B20544" i="44"/>
  <c r="B20543" i="44"/>
  <c r="B20542" i="44"/>
  <c r="B20541" i="44"/>
  <c r="B20540" i="44"/>
  <c r="B20539" i="44"/>
  <c r="B20538" i="44"/>
  <c r="B20537" i="44"/>
  <c r="B20536" i="44"/>
  <c r="B20535" i="44"/>
  <c r="B20534" i="44"/>
  <c r="B20533" i="44"/>
  <c r="B20532" i="44"/>
  <c r="B20531" i="44"/>
  <c r="B20530" i="44"/>
  <c r="B20529" i="44"/>
  <c r="B20528" i="44"/>
  <c r="B20527" i="44"/>
  <c r="B20526" i="44"/>
  <c r="B20525" i="44"/>
  <c r="B20524" i="44"/>
  <c r="B20523" i="44"/>
  <c r="B20522" i="44"/>
  <c r="B20521" i="44"/>
  <c r="B20520" i="44"/>
  <c r="B20519" i="44"/>
  <c r="B20518" i="44"/>
  <c r="B20517" i="44"/>
  <c r="B20516" i="44"/>
  <c r="B20515" i="44"/>
  <c r="B20514" i="44"/>
  <c r="B20513" i="44"/>
  <c r="B20512" i="44"/>
  <c r="B20511" i="44"/>
  <c r="B20510" i="44"/>
  <c r="B20509" i="44"/>
  <c r="B20508" i="44"/>
  <c r="B20507" i="44"/>
  <c r="B20506" i="44"/>
  <c r="B20505" i="44"/>
  <c r="B20504" i="44"/>
  <c r="B20503" i="44"/>
  <c r="B20502" i="44"/>
  <c r="B20501" i="44"/>
  <c r="B20500" i="44"/>
  <c r="B20499" i="44"/>
  <c r="B20498" i="44"/>
  <c r="B20497" i="44"/>
  <c r="B20496" i="44"/>
  <c r="B20495" i="44"/>
  <c r="B20494" i="44"/>
  <c r="B20493" i="44"/>
  <c r="B20492" i="44"/>
  <c r="B20491" i="44"/>
  <c r="B20490" i="44"/>
  <c r="B20489" i="44"/>
  <c r="B20488" i="44"/>
  <c r="B20487" i="44"/>
  <c r="B20486" i="44"/>
  <c r="B20485" i="44"/>
  <c r="B20484" i="44"/>
  <c r="B20483" i="44"/>
  <c r="B20482" i="44"/>
  <c r="B20481" i="44"/>
  <c r="B20480" i="44"/>
  <c r="B20479" i="44"/>
  <c r="B20478" i="44"/>
  <c r="B20477" i="44"/>
  <c r="B20476" i="44"/>
  <c r="B20475" i="44"/>
  <c r="B20474" i="44"/>
  <c r="B20473" i="44"/>
  <c r="B20472" i="44"/>
  <c r="B20471" i="44"/>
  <c r="B20470" i="44"/>
  <c r="B20469" i="44"/>
  <c r="B20468" i="44"/>
  <c r="B20467" i="44"/>
  <c r="B20466" i="44"/>
  <c r="B20465" i="44"/>
  <c r="B20464" i="44"/>
  <c r="B20463" i="44"/>
  <c r="B20462" i="44"/>
  <c r="B20461" i="44"/>
  <c r="B20460" i="44"/>
  <c r="B20459" i="44"/>
  <c r="B20458" i="44"/>
  <c r="B20457" i="44"/>
  <c r="B20456" i="44"/>
  <c r="B20455" i="44"/>
  <c r="B20454" i="44"/>
  <c r="B20453" i="44"/>
  <c r="B20452" i="44"/>
  <c r="B20451" i="44"/>
  <c r="B20450" i="44"/>
  <c r="B20449" i="44"/>
  <c r="B20448" i="44"/>
  <c r="B20447" i="44"/>
  <c r="B20446" i="44"/>
  <c r="B20445" i="44"/>
  <c r="B20444" i="44"/>
  <c r="B20443" i="44"/>
  <c r="B20442" i="44"/>
  <c r="B20441" i="44"/>
  <c r="B20440" i="44"/>
  <c r="B20439" i="44"/>
  <c r="B20438" i="44"/>
  <c r="B20437" i="44"/>
  <c r="B20436" i="44"/>
  <c r="B20435" i="44"/>
  <c r="B20434" i="44"/>
  <c r="B20433" i="44"/>
  <c r="B20432" i="44"/>
  <c r="B20431" i="44"/>
  <c r="B20430" i="44"/>
  <c r="B20429" i="44"/>
  <c r="B20428" i="44"/>
  <c r="B20427" i="44"/>
  <c r="B20426" i="44"/>
  <c r="B20425" i="44"/>
  <c r="B20424" i="44"/>
  <c r="B20423" i="44"/>
  <c r="B20422" i="44"/>
  <c r="B20421" i="44"/>
  <c r="B20420" i="44"/>
  <c r="B20419" i="44"/>
  <c r="B20418" i="44"/>
  <c r="B20417" i="44"/>
  <c r="B20416" i="44"/>
  <c r="B20415" i="44"/>
  <c r="B20414" i="44"/>
  <c r="B20413" i="44"/>
  <c r="B20412" i="44"/>
  <c r="B20411" i="44"/>
  <c r="B20410" i="44"/>
  <c r="B20409" i="44"/>
  <c r="B20408" i="44"/>
  <c r="B20407" i="44"/>
  <c r="B20406" i="44"/>
  <c r="B20405" i="44"/>
  <c r="B20404" i="44"/>
  <c r="B20403" i="44"/>
  <c r="B20402" i="44"/>
  <c r="B20401" i="44"/>
  <c r="B20400" i="44"/>
  <c r="B20399" i="44"/>
  <c r="B20398" i="44"/>
  <c r="B20397" i="44"/>
  <c r="B20396" i="44"/>
  <c r="B20395" i="44"/>
  <c r="B20394" i="44"/>
  <c r="B20393" i="44"/>
  <c r="B20392" i="44"/>
  <c r="B20391" i="44"/>
  <c r="B20390" i="44"/>
  <c r="B20389" i="44"/>
  <c r="B20388" i="44"/>
  <c r="B20387" i="44"/>
  <c r="B20386" i="44"/>
  <c r="B20385" i="44"/>
  <c r="B20384" i="44"/>
  <c r="B20383" i="44"/>
  <c r="B20382" i="44"/>
  <c r="B20381" i="44"/>
  <c r="B20380" i="44"/>
  <c r="B20379" i="44"/>
  <c r="B20378" i="44"/>
  <c r="B20377" i="44"/>
  <c r="B20376" i="44"/>
  <c r="B20375" i="44"/>
  <c r="B20374" i="44"/>
  <c r="B20373" i="44"/>
  <c r="B20372" i="44"/>
  <c r="B20371" i="44"/>
  <c r="B20370" i="44"/>
  <c r="B20369" i="44"/>
  <c r="B20368" i="44"/>
  <c r="B20367" i="44"/>
  <c r="B20366" i="44"/>
  <c r="B20365" i="44"/>
  <c r="B20364" i="44"/>
  <c r="B20363" i="44"/>
  <c r="B20362" i="44"/>
  <c r="B20361" i="44"/>
  <c r="B20360" i="44"/>
  <c r="B20359" i="44"/>
  <c r="B20358" i="44"/>
  <c r="B20357" i="44"/>
  <c r="B20356" i="44"/>
  <c r="B20355" i="44"/>
  <c r="B20354" i="44"/>
  <c r="B20353" i="44"/>
  <c r="B20352" i="44"/>
  <c r="B20351" i="44"/>
  <c r="B20350" i="44"/>
  <c r="B20349" i="44"/>
  <c r="B20348" i="44"/>
  <c r="B20347" i="44"/>
  <c r="B20346" i="44"/>
  <c r="B20345" i="44"/>
  <c r="B20344" i="44"/>
  <c r="B20343" i="44"/>
  <c r="B20342" i="44"/>
  <c r="B20341" i="44"/>
  <c r="B20340" i="44"/>
  <c r="B20339" i="44"/>
  <c r="B20338" i="44"/>
  <c r="B20337" i="44"/>
  <c r="B20336" i="44"/>
  <c r="B20335" i="44"/>
  <c r="B20334" i="44"/>
  <c r="B20333" i="44"/>
  <c r="B20332" i="44"/>
  <c r="B20331" i="44"/>
  <c r="B20330" i="44"/>
  <c r="B20329" i="44"/>
  <c r="B20328" i="44"/>
  <c r="B20327" i="44"/>
  <c r="B20326" i="44"/>
  <c r="B20325" i="44"/>
  <c r="B20324" i="44"/>
  <c r="B20323" i="44"/>
  <c r="B20322" i="44"/>
  <c r="B20321" i="44"/>
  <c r="B20320" i="44"/>
  <c r="B20319" i="44"/>
  <c r="B20318" i="44"/>
  <c r="B20317" i="44"/>
  <c r="B20316" i="44"/>
  <c r="B20315" i="44"/>
  <c r="B20314" i="44"/>
  <c r="B20313" i="44"/>
  <c r="B20312" i="44"/>
  <c r="B20311" i="44"/>
  <c r="B20310" i="44"/>
  <c r="B20309" i="44"/>
  <c r="B20308" i="44"/>
  <c r="B20307" i="44"/>
  <c r="B20306" i="44"/>
  <c r="B20305" i="44"/>
  <c r="B20304" i="44"/>
  <c r="B20303" i="44"/>
  <c r="B20302" i="44"/>
  <c r="B20301" i="44"/>
  <c r="B20300" i="44"/>
  <c r="B20299" i="44"/>
  <c r="B20298" i="44"/>
  <c r="B20297" i="44"/>
  <c r="B20296" i="44"/>
  <c r="B20295" i="44"/>
  <c r="B20294" i="44"/>
  <c r="B20293" i="44"/>
  <c r="B20292" i="44"/>
  <c r="B20291" i="44"/>
  <c r="B20290" i="44"/>
  <c r="B20289" i="44"/>
  <c r="B20288" i="44"/>
  <c r="B20287" i="44"/>
  <c r="B20286" i="44"/>
  <c r="B20285" i="44"/>
  <c r="B20284" i="44"/>
  <c r="B20283" i="44"/>
  <c r="B20282" i="44"/>
  <c r="B20281" i="44"/>
  <c r="B20280" i="44"/>
  <c r="B20279" i="44"/>
  <c r="B20278" i="44"/>
  <c r="B20277" i="44"/>
  <c r="B20276" i="44"/>
  <c r="B20275" i="44"/>
  <c r="B20274" i="44"/>
  <c r="B20273" i="44"/>
  <c r="B20272" i="44"/>
  <c r="B20271" i="44"/>
  <c r="B20270" i="44"/>
  <c r="B20269" i="44"/>
  <c r="B20268" i="44"/>
  <c r="B20267" i="44"/>
  <c r="B20266" i="44"/>
  <c r="B20265" i="44"/>
  <c r="B20264" i="44"/>
  <c r="B20263" i="44"/>
  <c r="B20262" i="44"/>
  <c r="B20261" i="44"/>
  <c r="B20260" i="44"/>
  <c r="B20259" i="44"/>
  <c r="B20258" i="44"/>
  <c r="B20257" i="44"/>
  <c r="B20256" i="44"/>
  <c r="B20255" i="44"/>
  <c r="B20254" i="44"/>
  <c r="B20253" i="44"/>
  <c r="B20252" i="44"/>
  <c r="B20251" i="44"/>
  <c r="B20250" i="44"/>
  <c r="B20249" i="44"/>
  <c r="B20248" i="44"/>
  <c r="B20247" i="44"/>
  <c r="B20246" i="44"/>
  <c r="B20245" i="44"/>
  <c r="B20244" i="44"/>
  <c r="B20243" i="44"/>
  <c r="B20242" i="44"/>
  <c r="B20241" i="44"/>
  <c r="B20240" i="44"/>
  <c r="B20239" i="44"/>
  <c r="B20238" i="44"/>
  <c r="B20237" i="44"/>
  <c r="B20236" i="44"/>
  <c r="B20235" i="44"/>
  <c r="B20234" i="44"/>
  <c r="B20233" i="44"/>
  <c r="B20232" i="44"/>
  <c r="B20231" i="44"/>
  <c r="B20230" i="44"/>
  <c r="B20229" i="44"/>
  <c r="B20228" i="44"/>
  <c r="B20227" i="44"/>
  <c r="B20226" i="44"/>
  <c r="B20225" i="44"/>
  <c r="B20224" i="44"/>
  <c r="B20223" i="44"/>
  <c r="B20222" i="44"/>
  <c r="B20221" i="44"/>
  <c r="B20220" i="44"/>
  <c r="B20219" i="44"/>
  <c r="B20218" i="44"/>
  <c r="B20217" i="44"/>
  <c r="B20216" i="44"/>
  <c r="B20215" i="44"/>
  <c r="B20214" i="44"/>
  <c r="B20213" i="44"/>
  <c r="B20212" i="44"/>
  <c r="B20211" i="44"/>
  <c r="B20210" i="44"/>
  <c r="B20209" i="44"/>
  <c r="B20208" i="44"/>
  <c r="B20207" i="44"/>
  <c r="B20206" i="44"/>
  <c r="B20205" i="44"/>
  <c r="B20204" i="44"/>
  <c r="B20203" i="44"/>
  <c r="B20202" i="44"/>
  <c r="B20201" i="44"/>
  <c r="B20200" i="44"/>
  <c r="B20199" i="44"/>
  <c r="B20198" i="44"/>
  <c r="B20197" i="44"/>
  <c r="B20196" i="44"/>
  <c r="B20195" i="44"/>
  <c r="B20194" i="44"/>
  <c r="B20193" i="44"/>
  <c r="B20192" i="44"/>
  <c r="B20191" i="44"/>
  <c r="B20190" i="44"/>
  <c r="B20189" i="44"/>
  <c r="B20188" i="44"/>
  <c r="B20187" i="44"/>
  <c r="B20186" i="44"/>
  <c r="B20185" i="44"/>
  <c r="B20184" i="44"/>
  <c r="B20183" i="44"/>
  <c r="B20182" i="44"/>
  <c r="B20181" i="44"/>
  <c r="B20180" i="44"/>
  <c r="B20179" i="44"/>
  <c r="B20178" i="44"/>
  <c r="B20177" i="44"/>
  <c r="B20176" i="44"/>
  <c r="B20175" i="44"/>
  <c r="B20174" i="44"/>
  <c r="B20173" i="44"/>
  <c r="B20172" i="44"/>
  <c r="B20171" i="44"/>
  <c r="B20170" i="44"/>
  <c r="B20169" i="44"/>
  <c r="B20168" i="44"/>
  <c r="B20167" i="44"/>
  <c r="B20166" i="44"/>
  <c r="B20165" i="44"/>
  <c r="B20164" i="44"/>
  <c r="B20163" i="44"/>
  <c r="B20162" i="44"/>
  <c r="B20161" i="44"/>
  <c r="B20160" i="44"/>
  <c r="B20159" i="44"/>
  <c r="B20158" i="44"/>
  <c r="B20157" i="44"/>
  <c r="B20156" i="44"/>
  <c r="B20155" i="44"/>
  <c r="B20154" i="44"/>
  <c r="B20153" i="44"/>
  <c r="B20152" i="44"/>
  <c r="B20151" i="44"/>
  <c r="B20150" i="44"/>
  <c r="B20149" i="44"/>
  <c r="B20148" i="44"/>
  <c r="B20147" i="44"/>
  <c r="B20146" i="44"/>
  <c r="B20145" i="44"/>
  <c r="B20144" i="44"/>
  <c r="B20143" i="44"/>
  <c r="B20142" i="44"/>
  <c r="B20141" i="44"/>
  <c r="B20140" i="44"/>
  <c r="B20139" i="44"/>
  <c r="B20138" i="44"/>
  <c r="B20137" i="44"/>
  <c r="B20136" i="44"/>
  <c r="B20135" i="44"/>
  <c r="B20134" i="44"/>
  <c r="B20133" i="44"/>
  <c r="B20132" i="44"/>
  <c r="B20131" i="44"/>
  <c r="B20130" i="44"/>
  <c r="B20129" i="44"/>
  <c r="B20128" i="44"/>
  <c r="B20127" i="44"/>
  <c r="B20126" i="44"/>
  <c r="B20125" i="44"/>
  <c r="B20124" i="44"/>
  <c r="B20123" i="44"/>
  <c r="B20122" i="44"/>
  <c r="B20121" i="44"/>
  <c r="B20120" i="44"/>
  <c r="B20119" i="44"/>
  <c r="B20118" i="44"/>
  <c r="B20117" i="44"/>
  <c r="B20116" i="44"/>
  <c r="B20115" i="44"/>
  <c r="B20114" i="44"/>
  <c r="B20113" i="44"/>
  <c r="B20112" i="44"/>
  <c r="B20111" i="44"/>
  <c r="B20110" i="44"/>
  <c r="B20109" i="44"/>
  <c r="B20108" i="44"/>
  <c r="B20107" i="44"/>
  <c r="B20106" i="44"/>
  <c r="B20105" i="44"/>
  <c r="B20104" i="44"/>
  <c r="B20103" i="44"/>
  <c r="B20102" i="44"/>
  <c r="B20101" i="44"/>
  <c r="B20100" i="44"/>
  <c r="B20099" i="44"/>
  <c r="B20098" i="44"/>
  <c r="B20097" i="44"/>
  <c r="B20096" i="44"/>
  <c r="B20095" i="44"/>
  <c r="B20094" i="44"/>
  <c r="B20093" i="44"/>
  <c r="B20092" i="44"/>
  <c r="B20091" i="44"/>
  <c r="B20090" i="44"/>
  <c r="B20089" i="44"/>
  <c r="B20088" i="44"/>
  <c r="B20087" i="44"/>
  <c r="B20086" i="44"/>
  <c r="B20085" i="44"/>
  <c r="B20084" i="44"/>
  <c r="B20083" i="44"/>
  <c r="B20082" i="44"/>
  <c r="B20081" i="44"/>
  <c r="B20080" i="44"/>
  <c r="B20079" i="44"/>
  <c r="B20078" i="44"/>
  <c r="B20077" i="44"/>
  <c r="B20076" i="44"/>
  <c r="B20075" i="44"/>
  <c r="B20074" i="44"/>
  <c r="B20073" i="44"/>
  <c r="B20072" i="44"/>
  <c r="B20071" i="44"/>
  <c r="B20070" i="44"/>
  <c r="B20069" i="44"/>
  <c r="B20068" i="44"/>
  <c r="B20067" i="44"/>
  <c r="B20066" i="44"/>
  <c r="B20065" i="44"/>
  <c r="B20064" i="44"/>
  <c r="B20063" i="44"/>
  <c r="B20062" i="44"/>
  <c r="B20061" i="44"/>
  <c r="B20060" i="44"/>
  <c r="B20059" i="44"/>
  <c r="B20058" i="44"/>
  <c r="B20057" i="44"/>
  <c r="B20056" i="44"/>
  <c r="B20055" i="44"/>
  <c r="B20054" i="44"/>
  <c r="B20053" i="44"/>
  <c r="B20052" i="44"/>
  <c r="B20051" i="44"/>
  <c r="B20050" i="44"/>
  <c r="B20049" i="44"/>
  <c r="B20048" i="44"/>
  <c r="B20047" i="44"/>
  <c r="B20046" i="44"/>
  <c r="B20045" i="44"/>
  <c r="B20044" i="44"/>
  <c r="B20043" i="44"/>
  <c r="B20042" i="44"/>
  <c r="B20041" i="44"/>
  <c r="B20040" i="44"/>
  <c r="B20039" i="44"/>
  <c r="B20038" i="44"/>
  <c r="B20037" i="44"/>
  <c r="B20036" i="44"/>
  <c r="B20035" i="44"/>
  <c r="B20034" i="44"/>
  <c r="B20033" i="44"/>
  <c r="B20032" i="44"/>
  <c r="B20031" i="44"/>
  <c r="B20030" i="44"/>
  <c r="B20029" i="44"/>
  <c r="B20028" i="44"/>
  <c r="B20027" i="44"/>
  <c r="B20026" i="44"/>
  <c r="B20025" i="44"/>
  <c r="B20024" i="44"/>
  <c r="B20023" i="44"/>
  <c r="B20022" i="44"/>
  <c r="B20021" i="44"/>
  <c r="B20020" i="44"/>
  <c r="B20019" i="44"/>
  <c r="B20018" i="44"/>
  <c r="B20017" i="44"/>
  <c r="B20016" i="44"/>
  <c r="B20015" i="44"/>
  <c r="B20014" i="44"/>
  <c r="B20013" i="44"/>
  <c r="B20012" i="44"/>
  <c r="B20011" i="44"/>
  <c r="B20010" i="44"/>
  <c r="B20009" i="44"/>
  <c r="B20008" i="44"/>
  <c r="B20007" i="44"/>
  <c r="B20006" i="44"/>
  <c r="B20005" i="44"/>
  <c r="B20004" i="44"/>
  <c r="B20003" i="44"/>
  <c r="B20002" i="44"/>
  <c r="B20001" i="44"/>
  <c r="B20000" i="44"/>
  <c r="B19999" i="44"/>
  <c r="B19998" i="44"/>
  <c r="B19997" i="44"/>
  <c r="B19996" i="44"/>
  <c r="B19995" i="44"/>
  <c r="B19994" i="44"/>
  <c r="B19993" i="44"/>
  <c r="B19992" i="44"/>
  <c r="B19991" i="44"/>
  <c r="B19990" i="44"/>
  <c r="B19989" i="44"/>
  <c r="B19988" i="44"/>
  <c r="B19987" i="44"/>
  <c r="B19986" i="44"/>
  <c r="B19985" i="44"/>
  <c r="B19984" i="44"/>
  <c r="B19983" i="44"/>
  <c r="B19982" i="44"/>
  <c r="B19981" i="44"/>
  <c r="B19980" i="44"/>
  <c r="B19979" i="44"/>
  <c r="B19978" i="44"/>
  <c r="B19977" i="44"/>
  <c r="B19976" i="44"/>
  <c r="B19975" i="44"/>
  <c r="B19974" i="44"/>
  <c r="B19973" i="44"/>
  <c r="B19972" i="44"/>
  <c r="B19971" i="44"/>
  <c r="B19970" i="44"/>
  <c r="B19969" i="44"/>
  <c r="B19968" i="44"/>
  <c r="B19967" i="44"/>
  <c r="B19966" i="44"/>
  <c r="B19965" i="44"/>
  <c r="B19964" i="44"/>
  <c r="B19963" i="44"/>
  <c r="B19962" i="44"/>
  <c r="B19961" i="44"/>
  <c r="B19960" i="44"/>
  <c r="B19959" i="44"/>
  <c r="B19958" i="44"/>
  <c r="B19957" i="44"/>
  <c r="B19956" i="44"/>
  <c r="B19955" i="44"/>
  <c r="B19954" i="44"/>
  <c r="B19953" i="44"/>
  <c r="B19952" i="44"/>
  <c r="B19951" i="44"/>
  <c r="B19950" i="44"/>
  <c r="B19949" i="44"/>
  <c r="B19948" i="44"/>
  <c r="B19947" i="44"/>
  <c r="B19946" i="44"/>
  <c r="B19945" i="44"/>
  <c r="B19944" i="44"/>
  <c r="B19943" i="44"/>
  <c r="B19942" i="44"/>
  <c r="B19941" i="44"/>
  <c r="B19940" i="44"/>
  <c r="B19939" i="44"/>
  <c r="B19938" i="44"/>
  <c r="B19937" i="44"/>
  <c r="B19936" i="44"/>
  <c r="B19935" i="44"/>
  <c r="B19934" i="44"/>
  <c r="B19933" i="44"/>
  <c r="B19932" i="44"/>
  <c r="B19931" i="44"/>
  <c r="B19930" i="44"/>
  <c r="B19929" i="44"/>
  <c r="B19928" i="44"/>
  <c r="B19927" i="44"/>
  <c r="B19926" i="44"/>
  <c r="B19925" i="44"/>
  <c r="B19924" i="44"/>
  <c r="B19923" i="44"/>
  <c r="B19922" i="44"/>
  <c r="B19921" i="44"/>
  <c r="B19920" i="44"/>
  <c r="B19919" i="44"/>
  <c r="B19918" i="44"/>
  <c r="B19917" i="44"/>
  <c r="B19916" i="44"/>
  <c r="B19915" i="44"/>
  <c r="B19914" i="44"/>
  <c r="B19913" i="44"/>
  <c r="B19912" i="44"/>
  <c r="B19911" i="44"/>
  <c r="B19910" i="44"/>
  <c r="B19909" i="44"/>
  <c r="B19908" i="44"/>
  <c r="B19907" i="44"/>
  <c r="B19906" i="44"/>
  <c r="B19905" i="44"/>
  <c r="B19904" i="44"/>
  <c r="B19903" i="44"/>
  <c r="B19902" i="44"/>
  <c r="B19901" i="44"/>
  <c r="B19900" i="44"/>
  <c r="B19899" i="44"/>
  <c r="B19898" i="44"/>
  <c r="B19897" i="44"/>
  <c r="B19896" i="44"/>
  <c r="B19895" i="44"/>
  <c r="B19894" i="44"/>
  <c r="B19893" i="44"/>
  <c r="B19892" i="44"/>
  <c r="B19891" i="44"/>
  <c r="B19890" i="44"/>
  <c r="B19889" i="44"/>
  <c r="B19888" i="44"/>
  <c r="B19887" i="44"/>
  <c r="B19886" i="44"/>
  <c r="B19885" i="44"/>
  <c r="B19884" i="44"/>
  <c r="B19883" i="44"/>
  <c r="B19882" i="44"/>
  <c r="B19881" i="44"/>
  <c r="B19880" i="44"/>
  <c r="B19879" i="44"/>
  <c r="B19878" i="44"/>
  <c r="B19877" i="44"/>
  <c r="B19876" i="44"/>
  <c r="B19875" i="44"/>
  <c r="B19874" i="44"/>
  <c r="B19873" i="44"/>
  <c r="B19872" i="44"/>
  <c r="B19871" i="44"/>
  <c r="B19870" i="44"/>
  <c r="B19869" i="44"/>
  <c r="B19868" i="44"/>
  <c r="B19867" i="44"/>
  <c r="B19866" i="44"/>
  <c r="B19865" i="44"/>
  <c r="B19864" i="44"/>
  <c r="B19863" i="44"/>
  <c r="B19862" i="44"/>
  <c r="B19861" i="44"/>
  <c r="B19860" i="44"/>
  <c r="B19859" i="44"/>
  <c r="B19858" i="44"/>
  <c r="B19857" i="44"/>
  <c r="B19856" i="44"/>
  <c r="B19855" i="44"/>
  <c r="B19854" i="44"/>
  <c r="B19853" i="44"/>
  <c r="B19852" i="44"/>
  <c r="B19851" i="44"/>
  <c r="B19850" i="44"/>
  <c r="B19849" i="44"/>
  <c r="B19848" i="44"/>
  <c r="B19847" i="44"/>
  <c r="B19846" i="44"/>
  <c r="B19845" i="44"/>
  <c r="B19844" i="44"/>
  <c r="B19843" i="44"/>
  <c r="B19842" i="44"/>
  <c r="B19841" i="44"/>
  <c r="B19840" i="44"/>
  <c r="B19839" i="44"/>
  <c r="B19838" i="44"/>
  <c r="B19837" i="44"/>
  <c r="B19836" i="44"/>
  <c r="B19835" i="44"/>
  <c r="B19834" i="44"/>
  <c r="B19833" i="44"/>
  <c r="B19832" i="44"/>
  <c r="B19831" i="44"/>
  <c r="B19830" i="44"/>
  <c r="B19829" i="44"/>
  <c r="B19828" i="44"/>
  <c r="B19827" i="44"/>
  <c r="B19826" i="44"/>
  <c r="B19825" i="44"/>
  <c r="B19824" i="44"/>
  <c r="B19823" i="44"/>
  <c r="B19822" i="44"/>
  <c r="B19821" i="44"/>
  <c r="B19820" i="44"/>
  <c r="B19819" i="44"/>
  <c r="B19818" i="44"/>
  <c r="B19817" i="44"/>
  <c r="B19816" i="44"/>
  <c r="B19815" i="44"/>
  <c r="B19814" i="44"/>
  <c r="B19813" i="44"/>
  <c r="B19812" i="44"/>
  <c r="B19811" i="44"/>
  <c r="B19810" i="44"/>
  <c r="B19809" i="44"/>
  <c r="B19808" i="44"/>
  <c r="B19807" i="44"/>
  <c r="B19806" i="44"/>
  <c r="B19805" i="44"/>
  <c r="B19804" i="44"/>
  <c r="B19803" i="44"/>
  <c r="B19802" i="44"/>
  <c r="B19801" i="44"/>
  <c r="B19800" i="44"/>
  <c r="B19799" i="44"/>
  <c r="B19798" i="44"/>
  <c r="B19797" i="44"/>
  <c r="B19796" i="44"/>
  <c r="B19795" i="44"/>
  <c r="B19794" i="44"/>
  <c r="B19793" i="44"/>
  <c r="B19792" i="44"/>
  <c r="B19791" i="44"/>
  <c r="B19790" i="44"/>
  <c r="B19789" i="44"/>
  <c r="B19788" i="44"/>
  <c r="B19787" i="44"/>
  <c r="B19786" i="44"/>
  <c r="B19785" i="44"/>
  <c r="B19784" i="44"/>
  <c r="B19783" i="44"/>
  <c r="B19782" i="44"/>
  <c r="B19781" i="44"/>
  <c r="B19780" i="44"/>
  <c r="B19779" i="44"/>
  <c r="B19778" i="44"/>
  <c r="B19777" i="44"/>
  <c r="B19776" i="44"/>
  <c r="B19775" i="44"/>
  <c r="B19774" i="44"/>
  <c r="B19773" i="44"/>
  <c r="B19772" i="44"/>
  <c r="B19771" i="44"/>
  <c r="B19770" i="44"/>
  <c r="B19769" i="44"/>
  <c r="B19768" i="44"/>
  <c r="B19767" i="44"/>
  <c r="B19766" i="44"/>
  <c r="B19765" i="44"/>
  <c r="B19764" i="44"/>
  <c r="B19763" i="44"/>
  <c r="B19762" i="44"/>
  <c r="B19761" i="44"/>
  <c r="B19760" i="44"/>
  <c r="B19759" i="44"/>
  <c r="B19758" i="44"/>
  <c r="B19757" i="44"/>
  <c r="B19756" i="44"/>
  <c r="B19755" i="44"/>
  <c r="B19754" i="44"/>
  <c r="B19753" i="44"/>
  <c r="B19752" i="44"/>
  <c r="B19751" i="44"/>
  <c r="B19750" i="44"/>
  <c r="B19749" i="44"/>
  <c r="B19748" i="44"/>
  <c r="B19747" i="44"/>
  <c r="B19746" i="44"/>
  <c r="B19745" i="44"/>
  <c r="B19744" i="44"/>
  <c r="B19743" i="44"/>
  <c r="B19742" i="44"/>
  <c r="B19741" i="44"/>
  <c r="B19740" i="44"/>
  <c r="B19739" i="44"/>
  <c r="B19738" i="44"/>
  <c r="B19737" i="44"/>
  <c r="B19736" i="44"/>
  <c r="B19735" i="44"/>
  <c r="B19734" i="44"/>
  <c r="B19733" i="44"/>
  <c r="B19732" i="44"/>
  <c r="B19731" i="44"/>
  <c r="B19730" i="44"/>
  <c r="B19729" i="44"/>
  <c r="B19728" i="44"/>
  <c r="B19727" i="44"/>
  <c r="B19726" i="44"/>
  <c r="B19725" i="44"/>
  <c r="B19724" i="44"/>
  <c r="B19723" i="44"/>
  <c r="B19722" i="44"/>
  <c r="B19721" i="44"/>
  <c r="B19720" i="44"/>
  <c r="B19719" i="44"/>
  <c r="B19718" i="44"/>
  <c r="B19717" i="44"/>
  <c r="B19716" i="44"/>
  <c r="B19715" i="44"/>
  <c r="B19714" i="44"/>
  <c r="B19713" i="44"/>
  <c r="B19712" i="44"/>
  <c r="B19711" i="44"/>
  <c r="B19710" i="44"/>
  <c r="B19709" i="44"/>
  <c r="B19708" i="44"/>
  <c r="B19707" i="44"/>
  <c r="B19706" i="44"/>
  <c r="B19705" i="44"/>
  <c r="B19704" i="44"/>
  <c r="B19703" i="44"/>
  <c r="B19702" i="44"/>
  <c r="B19701" i="44"/>
  <c r="B19700" i="44"/>
  <c r="B19699" i="44"/>
  <c r="B19698" i="44"/>
  <c r="B19697" i="44"/>
  <c r="B19696" i="44"/>
  <c r="B19695" i="44"/>
  <c r="B19694" i="44"/>
  <c r="B19693" i="44"/>
  <c r="B19692" i="44"/>
  <c r="B19691" i="44"/>
  <c r="B19690" i="44"/>
  <c r="B19689" i="44"/>
  <c r="B19688" i="44"/>
  <c r="B19687" i="44"/>
  <c r="B19686" i="44"/>
  <c r="B19685" i="44"/>
  <c r="B19684" i="44"/>
  <c r="B19683" i="44"/>
  <c r="B19682" i="44"/>
  <c r="B19681" i="44"/>
  <c r="B19680" i="44"/>
  <c r="B19679" i="44"/>
  <c r="B19678" i="44"/>
  <c r="B19677" i="44"/>
  <c r="B19676" i="44"/>
  <c r="B19675" i="44"/>
  <c r="B19674" i="44"/>
  <c r="B19673" i="44"/>
  <c r="B19672" i="44"/>
  <c r="B19671" i="44"/>
  <c r="B19670" i="44"/>
  <c r="B19669" i="44"/>
  <c r="B19668" i="44"/>
  <c r="B19667" i="44"/>
  <c r="B19666" i="44"/>
  <c r="B19665" i="44"/>
  <c r="B19664" i="44"/>
  <c r="B19663" i="44"/>
  <c r="B19662" i="44"/>
  <c r="B19661" i="44"/>
  <c r="B19660" i="44"/>
  <c r="B19659" i="44"/>
  <c r="B19658" i="44"/>
  <c r="B19657" i="44"/>
  <c r="B19656" i="44"/>
  <c r="B19655" i="44"/>
  <c r="B19654" i="44"/>
  <c r="B19653" i="44"/>
  <c r="B19652" i="44"/>
  <c r="B19651" i="44"/>
  <c r="B19650" i="44"/>
  <c r="B19649" i="44"/>
  <c r="B19648" i="44"/>
  <c r="B19647" i="44"/>
  <c r="B19646" i="44"/>
  <c r="B19645" i="44"/>
  <c r="B19644" i="44"/>
  <c r="B19643" i="44"/>
  <c r="B19642" i="44"/>
  <c r="B19641" i="44"/>
  <c r="B19640" i="44"/>
  <c r="B19639" i="44"/>
  <c r="B19638" i="44"/>
  <c r="B19637" i="44"/>
  <c r="B19636" i="44"/>
  <c r="B19635" i="44"/>
  <c r="B19634" i="44"/>
  <c r="B19633" i="44"/>
  <c r="B19632" i="44"/>
  <c r="B19631" i="44"/>
  <c r="B19630" i="44"/>
  <c r="B19629" i="44"/>
  <c r="B19628" i="44"/>
  <c r="B19627" i="44"/>
  <c r="B19626" i="44"/>
  <c r="B19625" i="44"/>
  <c r="B19624" i="44"/>
  <c r="B19623" i="44"/>
  <c r="B19622" i="44"/>
  <c r="B19621" i="44"/>
  <c r="B19620" i="44"/>
  <c r="B19619" i="44"/>
  <c r="B19618" i="44"/>
  <c r="B19617" i="44"/>
  <c r="B19616" i="44"/>
  <c r="B19615" i="44"/>
  <c r="B19614" i="44"/>
  <c r="B19613" i="44"/>
  <c r="B19612" i="44"/>
  <c r="B19611" i="44"/>
  <c r="B19610" i="44"/>
  <c r="B19609" i="44"/>
  <c r="B19608" i="44"/>
  <c r="B19607" i="44"/>
  <c r="B19606" i="44"/>
  <c r="B19605" i="44"/>
  <c r="B19604" i="44"/>
  <c r="B19603" i="44"/>
  <c r="B19602" i="44"/>
  <c r="B19601" i="44"/>
  <c r="B19600" i="44"/>
  <c r="B19599" i="44"/>
  <c r="B19598" i="44"/>
  <c r="B19597" i="44"/>
  <c r="B19596" i="44"/>
  <c r="B19595" i="44"/>
  <c r="B19594" i="44"/>
  <c r="B19593" i="44"/>
  <c r="B19592" i="44"/>
  <c r="B19591" i="44"/>
  <c r="B19590" i="44"/>
  <c r="B19589" i="44"/>
  <c r="B19588" i="44"/>
  <c r="B19587" i="44"/>
  <c r="B19586" i="44"/>
  <c r="B19585" i="44"/>
  <c r="B19584" i="44"/>
  <c r="B19583" i="44"/>
  <c r="B19582" i="44"/>
  <c r="B19581" i="44"/>
  <c r="B19580" i="44"/>
  <c r="B19579" i="44"/>
  <c r="B19578" i="44"/>
  <c r="B19577" i="44"/>
  <c r="B19576" i="44"/>
  <c r="B19575" i="44"/>
  <c r="B19574" i="44"/>
  <c r="B19573" i="44"/>
  <c r="B19572" i="44"/>
  <c r="B19571" i="44"/>
  <c r="B19570" i="44"/>
  <c r="B19569" i="44"/>
  <c r="B19568" i="44"/>
  <c r="B19567" i="44"/>
  <c r="B19566" i="44"/>
  <c r="B19565" i="44"/>
  <c r="B19564" i="44"/>
  <c r="B19563" i="44"/>
  <c r="B19562" i="44"/>
  <c r="B19561" i="44"/>
  <c r="B19560" i="44"/>
  <c r="B19559" i="44"/>
  <c r="B19558" i="44"/>
  <c r="B19557" i="44"/>
  <c r="B19556" i="44"/>
  <c r="B19555" i="44"/>
  <c r="B19554" i="44"/>
  <c r="B19553" i="44"/>
  <c r="B19552" i="44"/>
  <c r="B19551" i="44"/>
  <c r="B19550" i="44"/>
  <c r="B19549" i="44"/>
  <c r="B19548" i="44"/>
  <c r="B19547" i="44"/>
  <c r="B19546" i="44"/>
  <c r="B19545" i="44"/>
  <c r="B19544" i="44"/>
  <c r="B19543" i="44"/>
  <c r="B19542" i="44"/>
  <c r="B19541" i="44"/>
  <c r="B19540" i="44"/>
  <c r="B19539" i="44"/>
  <c r="B19538" i="44"/>
  <c r="B19537" i="44"/>
  <c r="B19536" i="44"/>
  <c r="B19535" i="44"/>
  <c r="B19534" i="44"/>
  <c r="B19533" i="44"/>
  <c r="B19532" i="44"/>
  <c r="B19531" i="44"/>
  <c r="B19530" i="44"/>
  <c r="B19529" i="44"/>
  <c r="B19528" i="44"/>
  <c r="B19527" i="44"/>
  <c r="B19526" i="44"/>
  <c r="B19525" i="44"/>
  <c r="B19524" i="44"/>
  <c r="B19523" i="44"/>
  <c r="B19522" i="44"/>
  <c r="B19521" i="44"/>
  <c r="B19520" i="44"/>
  <c r="B19519" i="44"/>
  <c r="B19518" i="44"/>
  <c r="B19517" i="44"/>
  <c r="B19516" i="44"/>
  <c r="B19515" i="44"/>
  <c r="B19514" i="44"/>
  <c r="B19513" i="44"/>
  <c r="B19512" i="44"/>
  <c r="B19511" i="44"/>
  <c r="B19510" i="44"/>
  <c r="B19509" i="44"/>
  <c r="B19508" i="44"/>
  <c r="B19507" i="44"/>
  <c r="B19506" i="44"/>
  <c r="B19505" i="44"/>
  <c r="B19504" i="44"/>
  <c r="B19503" i="44"/>
  <c r="B19502" i="44"/>
  <c r="B19501" i="44"/>
  <c r="B19500" i="44"/>
  <c r="B19499" i="44"/>
  <c r="B19498" i="44"/>
  <c r="B19497" i="44"/>
  <c r="B19496" i="44"/>
  <c r="B19495" i="44"/>
  <c r="B19494" i="44"/>
  <c r="B19493" i="44"/>
  <c r="B19492" i="44"/>
  <c r="B19491" i="44"/>
  <c r="B19490" i="44"/>
  <c r="B19489" i="44"/>
  <c r="B19488" i="44"/>
  <c r="B19487" i="44"/>
  <c r="B19486" i="44"/>
  <c r="B19485" i="44"/>
  <c r="B19484" i="44"/>
  <c r="B19483" i="44"/>
  <c r="B19482" i="44"/>
  <c r="B19481" i="44"/>
  <c r="B19480" i="44"/>
  <c r="B19479" i="44"/>
  <c r="B19478" i="44"/>
  <c r="B19477" i="44"/>
  <c r="B19476" i="44"/>
  <c r="B19475" i="44"/>
  <c r="B19474" i="44"/>
  <c r="B19473" i="44"/>
  <c r="B19472" i="44"/>
  <c r="B19471" i="44"/>
  <c r="B19470" i="44"/>
  <c r="B19469" i="44"/>
  <c r="B19468" i="44"/>
  <c r="B19467" i="44"/>
  <c r="B19466" i="44"/>
  <c r="B19465" i="44"/>
  <c r="B19464" i="44"/>
  <c r="B19463" i="44"/>
  <c r="B19462" i="44"/>
  <c r="B19461" i="44"/>
  <c r="B19460" i="44"/>
  <c r="B19459" i="44"/>
  <c r="B19458" i="44"/>
  <c r="B19457" i="44"/>
  <c r="B19456" i="44"/>
  <c r="B19455" i="44"/>
  <c r="B19454" i="44"/>
  <c r="B19453" i="44"/>
  <c r="B19452" i="44"/>
  <c r="B19451" i="44"/>
  <c r="B19450" i="44"/>
  <c r="B19449" i="44"/>
  <c r="B19448" i="44"/>
  <c r="B19447" i="44"/>
  <c r="B19446" i="44"/>
  <c r="B19445" i="44"/>
  <c r="B19444" i="44"/>
  <c r="B19443" i="44"/>
  <c r="B19442" i="44"/>
  <c r="B19441" i="44"/>
  <c r="B19440" i="44"/>
  <c r="B19439" i="44"/>
  <c r="B19438" i="44"/>
  <c r="B19437" i="44"/>
  <c r="B19436" i="44"/>
  <c r="B19435" i="44"/>
  <c r="B19434" i="44"/>
  <c r="B19433" i="44"/>
  <c r="B19432" i="44"/>
  <c r="B19431" i="44"/>
  <c r="B19430" i="44"/>
  <c r="B19429" i="44"/>
  <c r="B19428" i="44"/>
  <c r="B19427" i="44"/>
  <c r="B19426" i="44"/>
  <c r="B19425" i="44"/>
  <c r="B19424" i="44"/>
  <c r="B19423" i="44"/>
  <c r="B19422" i="44"/>
  <c r="B19421" i="44"/>
  <c r="B19420" i="44"/>
  <c r="B19419" i="44"/>
  <c r="B19418" i="44"/>
  <c r="B19417" i="44"/>
  <c r="B19416" i="44"/>
  <c r="B19415" i="44"/>
  <c r="B19414" i="44"/>
  <c r="B19413" i="44"/>
  <c r="B19412" i="44"/>
  <c r="B19411" i="44"/>
  <c r="B19410" i="44"/>
  <c r="B19409" i="44"/>
  <c r="B19408" i="44"/>
  <c r="B19407" i="44"/>
  <c r="B19406" i="44"/>
  <c r="B19405" i="44"/>
  <c r="B19404" i="44"/>
  <c r="B19403" i="44"/>
  <c r="B19402" i="44"/>
  <c r="B19401" i="44"/>
  <c r="B19400" i="44"/>
  <c r="B19399" i="44"/>
  <c r="B19398" i="44"/>
  <c r="B19397" i="44"/>
  <c r="B19396" i="44"/>
  <c r="B19395" i="44"/>
  <c r="B19394" i="44"/>
  <c r="B19393" i="44"/>
  <c r="B19392" i="44"/>
  <c r="B19391" i="44"/>
  <c r="B19390" i="44"/>
  <c r="B19389" i="44"/>
  <c r="B19388" i="44"/>
  <c r="B19387" i="44"/>
  <c r="B19386" i="44"/>
  <c r="B19385" i="44"/>
  <c r="B19384" i="44"/>
  <c r="B19383" i="44"/>
  <c r="B19382" i="44"/>
  <c r="B19381" i="44"/>
  <c r="B19380" i="44"/>
  <c r="B19379" i="44"/>
  <c r="B19378" i="44"/>
  <c r="B19377" i="44"/>
  <c r="B19376" i="44"/>
  <c r="B19375" i="44"/>
  <c r="B19374" i="44"/>
  <c r="B19373" i="44"/>
  <c r="B19372" i="44"/>
  <c r="B19371" i="44"/>
  <c r="B19370" i="44"/>
  <c r="B19369" i="44"/>
  <c r="B19368" i="44"/>
  <c r="B19367" i="44"/>
  <c r="B19366" i="44"/>
  <c r="B19365" i="44"/>
  <c r="B19364" i="44"/>
  <c r="B19363" i="44"/>
  <c r="B19362" i="44"/>
  <c r="B19361" i="44"/>
  <c r="B19360" i="44"/>
  <c r="B19359" i="44"/>
  <c r="B19358" i="44"/>
  <c r="B19357" i="44"/>
  <c r="B19356" i="44"/>
  <c r="B19355" i="44"/>
  <c r="B19354" i="44"/>
  <c r="B19353" i="44"/>
  <c r="B19352" i="44"/>
  <c r="B19351" i="44"/>
  <c r="B19350" i="44"/>
  <c r="B19349" i="44"/>
  <c r="B19348" i="44"/>
  <c r="B19347" i="44"/>
  <c r="B19346" i="44"/>
  <c r="B19345" i="44"/>
  <c r="B19344" i="44"/>
  <c r="B19343" i="44"/>
  <c r="B19342" i="44"/>
  <c r="B19341" i="44"/>
  <c r="B19340" i="44"/>
  <c r="B19339" i="44"/>
  <c r="B19338" i="44"/>
  <c r="B19337" i="44"/>
  <c r="B19336" i="44"/>
  <c r="B19335" i="44"/>
  <c r="B19334" i="44"/>
  <c r="B19333" i="44"/>
  <c r="B19332" i="44"/>
  <c r="B19331" i="44"/>
  <c r="B19330" i="44"/>
  <c r="B19329" i="44"/>
  <c r="B19328" i="44"/>
  <c r="B19327" i="44"/>
  <c r="B19326" i="44"/>
  <c r="B19325" i="44"/>
  <c r="B19324" i="44"/>
  <c r="B19323" i="44"/>
  <c r="B19322" i="44"/>
  <c r="B19321" i="44"/>
  <c r="B19320" i="44"/>
  <c r="B19319" i="44"/>
  <c r="B19318" i="44"/>
  <c r="B19317" i="44"/>
  <c r="B19316" i="44"/>
  <c r="B19315" i="44"/>
  <c r="B19314" i="44"/>
  <c r="B19313" i="44"/>
  <c r="B19312" i="44"/>
  <c r="B19311" i="44"/>
  <c r="B19310" i="44"/>
  <c r="B19309" i="44"/>
  <c r="B19308" i="44"/>
  <c r="B19307" i="44"/>
  <c r="B19306" i="44"/>
  <c r="B19305" i="44"/>
  <c r="B19304" i="44"/>
  <c r="B19303" i="44"/>
  <c r="B19302" i="44"/>
  <c r="B19301" i="44"/>
  <c r="B19300" i="44"/>
  <c r="B19299" i="44"/>
  <c r="B19298" i="44"/>
  <c r="B19297" i="44"/>
  <c r="B19296" i="44"/>
  <c r="B19295" i="44"/>
  <c r="B19294" i="44"/>
  <c r="B19293" i="44"/>
  <c r="B19292" i="44"/>
  <c r="B19291" i="44"/>
  <c r="B19290" i="44"/>
  <c r="B19289" i="44"/>
  <c r="B19288" i="44"/>
  <c r="B19287" i="44"/>
  <c r="B19286" i="44"/>
  <c r="B19285" i="44"/>
  <c r="B19284" i="44"/>
  <c r="B19283" i="44"/>
  <c r="B19282" i="44"/>
  <c r="B19281" i="44"/>
  <c r="B19280" i="44"/>
  <c r="B19279" i="44"/>
  <c r="B19278" i="44"/>
  <c r="B19277" i="44"/>
  <c r="B19276" i="44"/>
  <c r="B19275" i="44"/>
  <c r="B19274" i="44"/>
  <c r="B19273" i="44"/>
  <c r="B19272" i="44"/>
  <c r="B19271" i="44"/>
  <c r="B19270" i="44"/>
  <c r="B19269" i="44"/>
  <c r="B19268" i="44"/>
  <c r="B19267" i="44"/>
  <c r="B19266" i="44"/>
  <c r="B19265" i="44"/>
  <c r="B19264" i="44"/>
  <c r="B19263" i="44"/>
  <c r="B19262" i="44"/>
  <c r="B19261" i="44"/>
  <c r="B19260" i="44"/>
  <c r="B19259" i="44"/>
  <c r="B19258" i="44"/>
  <c r="B19257" i="44"/>
  <c r="B19256" i="44"/>
  <c r="B19255" i="44"/>
  <c r="B19254" i="44"/>
  <c r="B19253" i="44"/>
  <c r="B19252" i="44"/>
  <c r="B19251" i="44"/>
  <c r="B19250" i="44"/>
  <c r="B19249" i="44"/>
  <c r="B19248" i="44"/>
  <c r="B19247" i="44"/>
  <c r="B19246" i="44"/>
  <c r="B19245" i="44"/>
  <c r="B19244" i="44"/>
  <c r="B19243" i="44"/>
  <c r="B19242" i="44"/>
  <c r="B19241" i="44"/>
  <c r="B19240" i="44"/>
  <c r="B19239" i="44"/>
  <c r="B19238" i="44"/>
  <c r="B19237" i="44"/>
  <c r="B19236" i="44"/>
  <c r="B19235" i="44"/>
  <c r="B19234" i="44"/>
  <c r="B19233" i="44"/>
  <c r="B19232" i="44"/>
  <c r="B19231" i="44"/>
  <c r="B19230" i="44"/>
  <c r="B19229" i="44"/>
  <c r="B19228" i="44"/>
  <c r="B19227" i="44"/>
  <c r="B19226" i="44"/>
  <c r="B19225" i="44"/>
  <c r="B19224" i="44"/>
  <c r="B19223" i="44"/>
  <c r="B19222" i="44"/>
  <c r="B19221" i="44"/>
  <c r="B19220" i="44"/>
  <c r="B19219" i="44"/>
  <c r="B19218" i="44"/>
  <c r="B19217" i="44"/>
  <c r="B19216" i="44"/>
  <c r="B19215" i="44"/>
  <c r="B19214" i="44"/>
  <c r="B19213" i="44"/>
  <c r="B19212" i="44"/>
  <c r="B19211" i="44"/>
  <c r="B19210" i="44"/>
  <c r="B19209" i="44"/>
  <c r="B19208" i="44"/>
  <c r="B19207" i="44"/>
  <c r="B19206" i="44"/>
  <c r="B19205" i="44"/>
  <c r="B19204" i="44"/>
  <c r="B19203" i="44"/>
  <c r="B19202" i="44"/>
  <c r="B19201" i="44"/>
  <c r="B19200" i="44"/>
  <c r="B19199" i="44"/>
  <c r="B19198" i="44"/>
  <c r="B19197" i="44"/>
  <c r="B19196" i="44"/>
  <c r="B19195" i="44"/>
  <c r="B19194" i="44"/>
  <c r="B19193" i="44"/>
  <c r="B19192" i="44"/>
  <c r="B19191" i="44"/>
  <c r="B19190" i="44"/>
  <c r="B19189" i="44"/>
  <c r="B19188" i="44"/>
  <c r="B19187" i="44"/>
  <c r="B19186" i="44"/>
  <c r="B19185" i="44"/>
  <c r="B19184" i="44"/>
  <c r="B19183" i="44"/>
  <c r="B19182" i="44"/>
  <c r="B19181" i="44"/>
  <c r="B19180" i="44"/>
  <c r="B19179" i="44"/>
  <c r="B19178" i="44"/>
  <c r="B19177" i="44"/>
  <c r="B19176" i="44"/>
  <c r="B19175" i="44"/>
  <c r="B19174" i="44"/>
  <c r="B19173" i="44"/>
  <c r="B19172" i="44"/>
  <c r="B19171" i="44"/>
  <c r="B19170" i="44"/>
  <c r="B19169" i="44"/>
  <c r="B19168" i="44"/>
  <c r="B19167" i="44"/>
  <c r="B19166" i="44"/>
  <c r="B19165" i="44"/>
  <c r="B19164" i="44"/>
  <c r="B19163" i="44"/>
  <c r="B19162" i="44"/>
  <c r="B19161" i="44"/>
  <c r="B19160" i="44"/>
  <c r="B19159" i="44"/>
  <c r="B19158" i="44"/>
  <c r="B19157" i="44"/>
  <c r="B19156" i="44"/>
  <c r="B19155" i="44"/>
  <c r="B19154" i="44"/>
  <c r="B19153" i="44"/>
  <c r="B19152" i="44"/>
  <c r="B19151" i="44"/>
  <c r="B19150" i="44"/>
  <c r="B19149" i="44"/>
  <c r="B19148" i="44"/>
  <c r="B19147" i="44"/>
  <c r="B19146" i="44"/>
  <c r="B19145" i="44"/>
  <c r="B19144" i="44"/>
  <c r="B19143" i="44"/>
  <c r="B19142" i="44"/>
  <c r="B19141" i="44"/>
  <c r="B19140" i="44"/>
  <c r="B19139" i="44"/>
  <c r="B19138" i="44"/>
  <c r="B19137" i="44"/>
  <c r="B19136" i="44"/>
  <c r="B19135" i="44"/>
  <c r="B19134" i="44"/>
  <c r="B19133" i="44"/>
  <c r="B19132" i="44"/>
  <c r="B19131" i="44"/>
  <c r="B19130" i="44"/>
  <c r="B19129" i="44"/>
  <c r="B19128" i="44"/>
  <c r="B19127" i="44"/>
  <c r="B19126" i="44"/>
  <c r="B19125" i="44"/>
  <c r="B19124" i="44"/>
  <c r="B19123" i="44"/>
  <c r="B19122" i="44"/>
  <c r="B19121" i="44"/>
  <c r="B19120" i="44"/>
  <c r="B19119" i="44"/>
  <c r="B19118" i="44"/>
  <c r="B19117" i="44"/>
  <c r="B19116" i="44"/>
  <c r="B19115" i="44"/>
  <c r="B19114" i="44"/>
  <c r="B19113" i="44"/>
  <c r="B19112" i="44"/>
  <c r="B19111" i="44"/>
  <c r="B19110" i="44"/>
  <c r="B19109" i="44"/>
  <c r="B19108" i="44"/>
  <c r="B19107" i="44"/>
  <c r="B19106" i="44"/>
  <c r="B19105" i="44"/>
  <c r="B19104" i="44"/>
  <c r="B19103" i="44"/>
  <c r="B19102" i="44"/>
  <c r="B19101" i="44"/>
  <c r="B19100" i="44"/>
  <c r="B19099" i="44"/>
  <c r="B19098" i="44"/>
  <c r="B19097" i="44"/>
  <c r="B19096" i="44"/>
  <c r="B19095" i="44"/>
  <c r="B19094" i="44"/>
  <c r="B19093" i="44"/>
  <c r="B19092" i="44"/>
  <c r="B19091" i="44"/>
  <c r="B19090" i="44"/>
  <c r="B19089" i="44"/>
  <c r="B19088" i="44"/>
  <c r="B19087" i="44"/>
  <c r="B19086" i="44"/>
  <c r="B19085" i="44"/>
  <c r="B19084" i="44"/>
  <c r="B19083" i="44"/>
  <c r="B19082" i="44"/>
  <c r="B19081" i="44"/>
  <c r="B19080" i="44"/>
  <c r="B19079" i="44"/>
  <c r="B19078" i="44"/>
  <c r="B19077" i="44"/>
  <c r="B19076" i="44"/>
  <c r="B19075" i="44"/>
  <c r="B19074" i="44"/>
  <c r="B19073" i="44"/>
  <c r="B19072" i="44"/>
  <c r="B19071" i="44"/>
  <c r="B19070" i="44"/>
  <c r="B19069" i="44"/>
  <c r="B19068" i="44"/>
  <c r="B19067" i="44"/>
  <c r="B19066" i="44"/>
  <c r="B19065" i="44"/>
  <c r="B19064" i="44"/>
  <c r="B19063" i="44"/>
  <c r="B19062" i="44"/>
  <c r="B19061" i="44"/>
  <c r="B19060" i="44"/>
  <c r="B19059" i="44"/>
  <c r="B19058" i="44"/>
  <c r="B19057" i="44"/>
  <c r="B19056" i="44"/>
  <c r="B19055" i="44"/>
  <c r="B19054" i="44"/>
  <c r="B19053" i="44"/>
  <c r="B19052" i="44"/>
  <c r="B19051" i="44"/>
  <c r="B19050" i="44"/>
  <c r="B19049" i="44"/>
  <c r="B19048" i="44"/>
  <c r="B19047" i="44"/>
  <c r="B19046" i="44"/>
  <c r="B19045" i="44"/>
  <c r="B19044" i="44"/>
  <c r="B19043" i="44"/>
  <c r="B19042" i="44"/>
  <c r="B19041" i="44"/>
  <c r="B19040" i="44"/>
  <c r="B19039" i="44"/>
  <c r="B19038" i="44"/>
  <c r="B19037" i="44"/>
  <c r="B19036" i="44"/>
  <c r="B19035" i="44"/>
  <c r="B19034" i="44"/>
  <c r="B19033" i="44"/>
  <c r="B19032" i="44"/>
  <c r="B19031" i="44"/>
  <c r="B19030" i="44"/>
  <c r="B19029" i="44"/>
  <c r="B19028" i="44"/>
  <c r="B19027" i="44"/>
  <c r="B19026" i="44"/>
  <c r="B19025" i="44"/>
  <c r="B19024" i="44"/>
  <c r="B19023" i="44"/>
  <c r="B19022" i="44"/>
  <c r="B19021" i="44"/>
  <c r="B19020" i="44"/>
  <c r="B19019" i="44"/>
  <c r="B19018" i="44"/>
  <c r="B19017" i="44"/>
  <c r="B19016" i="44"/>
  <c r="B19015" i="44"/>
  <c r="B19014" i="44"/>
  <c r="B19013" i="44"/>
  <c r="B19012" i="44"/>
  <c r="B19011" i="44"/>
  <c r="B19010" i="44"/>
  <c r="B19009" i="44"/>
  <c r="B19008" i="44"/>
  <c r="B19007" i="44"/>
  <c r="B19006" i="44"/>
  <c r="B19005" i="44"/>
  <c r="B19004" i="44"/>
  <c r="B19003" i="44"/>
  <c r="B19002" i="44"/>
  <c r="B19001" i="44"/>
  <c r="B19000" i="44"/>
  <c r="B18999" i="44"/>
  <c r="B18998" i="44"/>
  <c r="B18997" i="44"/>
  <c r="B18996" i="44"/>
  <c r="B18995" i="44"/>
  <c r="B18994" i="44"/>
  <c r="B18993" i="44"/>
  <c r="B18992" i="44"/>
  <c r="B18991" i="44"/>
  <c r="B18990" i="44"/>
  <c r="B18989" i="44"/>
  <c r="B18988" i="44"/>
  <c r="B18987" i="44"/>
  <c r="B18986" i="44"/>
  <c r="B18985" i="44"/>
  <c r="B18984" i="44"/>
  <c r="B18983" i="44"/>
  <c r="B18982" i="44"/>
  <c r="B18981" i="44"/>
  <c r="B18980" i="44"/>
  <c r="B18979" i="44"/>
  <c r="B18978" i="44"/>
  <c r="B18977" i="44"/>
  <c r="B18976" i="44"/>
  <c r="B18975" i="44"/>
  <c r="B18974" i="44"/>
  <c r="B18973" i="44"/>
  <c r="B18972" i="44"/>
  <c r="B18971" i="44"/>
  <c r="B18970" i="44"/>
  <c r="B18969" i="44"/>
  <c r="B18968" i="44"/>
  <c r="B18967" i="44"/>
  <c r="B18966" i="44"/>
  <c r="B18965" i="44"/>
  <c r="B18964" i="44"/>
  <c r="B18963" i="44"/>
  <c r="B18962" i="44"/>
  <c r="B18961" i="44"/>
  <c r="B18960" i="44"/>
  <c r="B18959" i="44"/>
  <c r="B18958" i="44"/>
  <c r="B18957" i="44"/>
  <c r="B18956" i="44"/>
  <c r="B18955" i="44"/>
  <c r="B18954" i="44"/>
  <c r="B18953" i="44"/>
  <c r="B18952" i="44"/>
  <c r="B18951" i="44"/>
  <c r="B18950" i="44"/>
  <c r="B18949" i="44"/>
  <c r="B18948" i="44"/>
  <c r="B18947" i="44"/>
  <c r="B18946" i="44"/>
  <c r="B18945" i="44"/>
  <c r="B18944" i="44"/>
  <c r="B18943" i="44"/>
  <c r="B18942" i="44"/>
  <c r="B18941" i="44"/>
  <c r="B18940" i="44"/>
  <c r="B18939" i="44"/>
  <c r="B18938" i="44"/>
  <c r="B18937" i="44"/>
  <c r="B18936" i="44"/>
  <c r="B18935" i="44"/>
  <c r="B18934" i="44"/>
  <c r="B18933" i="44"/>
  <c r="B18932" i="44"/>
  <c r="B18931" i="44"/>
  <c r="B18930" i="44"/>
  <c r="B18929" i="44"/>
  <c r="B18928" i="44"/>
  <c r="B18927" i="44"/>
  <c r="B18926" i="44"/>
  <c r="B18925" i="44"/>
  <c r="B18924" i="44"/>
  <c r="B18923" i="44"/>
  <c r="B18922" i="44"/>
  <c r="B18921" i="44"/>
  <c r="B18920" i="44"/>
  <c r="B18919" i="44"/>
  <c r="B18918" i="44"/>
  <c r="B18917" i="44"/>
  <c r="B18916" i="44"/>
  <c r="B18915" i="44"/>
  <c r="B18914" i="44"/>
  <c r="B18913" i="44"/>
  <c r="B18912" i="44"/>
  <c r="B18911" i="44"/>
  <c r="B18910" i="44"/>
  <c r="B18909" i="44"/>
  <c r="B18908" i="44"/>
  <c r="B18907" i="44"/>
  <c r="B18906" i="44"/>
  <c r="B18905" i="44"/>
  <c r="B18904" i="44"/>
  <c r="B18903" i="44"/>
  <c r="B18902" i="44"/>
  <c r="B18901" i="44"/>
  <c r="B18900" i="44"/>
  <c r="B18899" i="44"/>
  <c r="B18898" i="44"/>
  <c r="B18897" i="44"/>
  <c r="B18896" i="44"/>
  <c r="B18895" i="44"/>
  <c r="B18894" i="44"/>
  <c r="B18893" i="44"/>
  <c r="B18892" i="44"/>
  <c r="B18891" i="44"/>
  <c r="B18890" i="44"/>
  <c r="B18889" i="44"/>
  <c r="B18888" i="44"/>
  <c r="B18887" i="44"/>
  <c r="B18886" i="44"/>
  <c r="B18885" i="44"/>
  <c r="B18884" i="44"/>
  <c r="B18883" i="44"/>
  <c r="B18882" i="44"/>
  <c r="B18881" i="44"/>
  <c r="B18880" i="44"/>
  <c r="B18879" i="44"/>
  <c r="B18878" i="44"/>
  <c r="B18877" i="44"/>
  <c r="B18876" i="44"/>
  <c r="B18875" i="44"/>
  <c r="B18874" i="44"/>
  <c r="B18873" i="44"/>
  <c r="B18872" i="44"/>
  <c r="B18871" i="44"/>
  <c r="B18870" i="44"/>
  <c r="B18869" i="44"/>
  <c r="B18868" i="44"/>
  <c r="B18867" i="44"/>
  <c r="B18866" i="44"/>
  <c r="B18865" i="44"/>
  <c r="B18864" i="44"/>
  <c r="B18863" i="44"/>
  <c r="B18862" i="44"/>
  <c r="B18861" i="44"/>
  <c r="B18860" i="44"/>
  <c r="B18859" i="44"/>
  <c r="B18858" i="44"/>
  <c r="B18857" i="44"/>
  <c r="B18856" i="44"/>
  <c r="B18855" i="44"/>
  <c r="B18854" i="44"/>
  <c r="B18853" i="44"/>
  <c r="B18852" i="44"/>
  <c r="B18851" i="44"/>
  <c r="B18850" i="44"/>
  <c r="B18849" i="44"/>
  <c r="B18848" i="44"/>
  <c r="B18847" i="44"/>
  <c r="B18846" i="44"/>
  <c r="B18845" i="44"/>
  <c r="B18844" i="44"/>
  <c r="B18843" i="44"/>
  <c r="B18842" i="44"/>
  <c r="B18841" i="44"/>
  <c r="B18840" i="44"/>
  <c r="B18839" i="44"/>
  <c r="B18838" i="44"/>
  <c r="B18837" i="44"/>
  <c r="B18836" i="44"/>
  <c r="B18835" i="44"/>
  <c r="B18834" i="44"/>
  <c r="B18833" i="44"/>
  <c r="B18832" i="44"/>
  <c r="B18831" i="44"/>
  <c r="B18830" i="44"/>
  <c r="B18829" i="44"/>
  <c r="B18828" i="44"/>
  <c r="B18827" i="44"/>
  <c r="B18826" i="44"/>
  <c r="B18825" i="44"/>
  <c r="B18824" i="44"/>
  <c r="B18823" i="44"/>
  <c r="B18822" i="44"/>
  <c r="B18821" i="44"/>
  <c r="B18820" i="44"/>
  <c r="B18819" i="44"/>
  <c r="B18818" i="44"/>
  <c r="B18817" i="44"/>
  <c r="B18816" i="44"/>
  <c r="B18815" i="44"/>
  <c r="B18814" i="44"/>
  <c r="B18813" i="44"/>
  <c r="B18812" i="44"/>
  <c r="B18811" i="44"/>
  <c r="B18810" i="44"/>
  <c r="B18809" i="44"/>
  <c r="B18808" i="44"/>
  <c r="B18807" i="44"/>
  <c r="B18806" i="44"/>
  <c r="B18805" i="44"/>
  <c r="B18804" i="44"/>
  <c r="B18803" i="44"/>
  <c r="B18802" i="44"/>
  <c r="B18801" i="44"/>
  <c r="B18800" i="44"/>
  <c r="B18799" i="44"/>
  <c r="B18798" i="44"/>
  <c r="B18797" i="44"/>
  <c r="B18796" i="44"/>
  <c r="B18795" i="44"/>
  <c r="B18794" i="44"/>
  <c r="B18793" i="44"/>
  <c r="B18792" i="44"/>
  <c r="B18791" i="44"/>
  <c r="B18790" i="44"/>
  <c r="B18789" i="44"/>
  <c r="B18788" i="44"/>
  <c r="B18787" i="44"/>
  <c r="B18786" i="44"/>
  <c r="B18785" i="44"/>
  <c r="B18784" i="44"/>
  <c r="B18783" i="44"/>
  <c r="B18782" i="44"/>
  <c r="B18781" i="44"/>
  <c r="B18780" i="44"/>
  <c r="B18779" i="44"/>
  <c r="B18778" i="44"/>
  <c r="B18777" i="44"/>
  <c r="B18776" i="44"/>
  <c r="B18775" i="44"/>
  <c r="B18774" i="44"/>
  <c r="B18773" i="44"/>
  <c r="B18772" i="44"/>
  <c r="B18771" i="44"/>
  <c r="B18770" i="44"/>
  <c r="B18769" i="44"/>
  <c r="B18768" i="44"/>
  <c r="B18767" i="44"/>
  <c r="B18766" i="44"/>
  <c r="B18765" i="44"/>
  <c r="B18764" i="44"/>
  <c r="B18763" i="44"/>
  <c r="B18762" i="44"/>
  <c r="B18761" i="44"/>
  <c r="B18760" i="44"/>
  <c r="B18759" i="44"/>
  <c r="B18758" i="44"/>
  <c r="B18757" i="44"/>
  <c r="B18756" i="44"/>
  <c r="B18755" i="44"/>
  <c r="B18754" i="44"/>
  <c r="B18753" i="44"/>
  <c r="B18752" i="44"/>
  <c r="B18751" i="44"/>
  <c r="B18750" i="44"/>
  <c r="B18749" i="44"/>
  <c r="B18748" i="44"/>
  <c r="B18747" i="44"/>
  <c r="B18746" i="44"/>
  <c r="B18745" i="44"/>
  <c r="B18744" i="44"/>
  <c r="B18743" i="44"/>
  <c r="B18742" i="44"/>
  <c r="B18741" i="44"/>
  <c r="B18740" i="44"/>
  <c r="B18739" i="44"/>
  <c r="B18738" i="44"/>
  <c r="B18737" i="44"/>
  <c r="B18736" i="44"/>
  <c r="B18735" i="44"/>
  <c r="B18734" i="44"/>
  <c r="B18733" i="44"/>
  <c r="B18732" i="44"/>
  <c r="B18731" i="44"/>
  <c r="B18730" i="44"/>
  <c r="B18729" i="44"/>
  <c r="B18728" i="44"/>
  <c r="B18727" i="44"/>
  <c r="B18726" i="44"/>
  <c r="B18725" i="44"/>
  <c r="B18724" i="44"/>
  <c r="B18723" i="44"/>
  <c r="B18722" i="44"/>
  <c r="B18721" i="44"/>
  <c r="B18720" i="44"/>
  <c r="B18719" i="44"/>
  <c r="B18718" i="44"/>
  <c r="B18717" i="44"/>
  <c r="B18716" i="44"/>
  <c r="B18715" i="44"/>
  <c r="B18714" i="44"/>
  <c r="B18713" i="44"/>
  <c r="B18712" i="44"/>
  <c r="B18711" i="44"/>
  <c r="B18710" i="44"/>
  <c r="B18709" i="44"/>
  <c r="B18708" i="44"/>
  <c r="B18707" i="44"/>
  <c r="B18706" i="44"/>
  <c r="B18705" i="44"/>
  <c r="B18704" i="44"/>
  <c r="B18703" i="44"/>
  <c r="B18702" i="44"/>
  <c r="B18701" i="44"/>
  <c r="B18700" i="44"/>
  <c r="B18699" i="44"/>
  <c r="B18698" i="44"/>
  <c r="B18697" i="44"/>
  <c r="B18696" i="44"/>
  <c r="B18695" i="44"/>
  <c r="B18694" i="44"/>
  <c r="B18693" i="44"/>
  <c r="B18692" i="44"/>
  <c r="B18691" i="44"/>
  <c r="B18690" i="44"/>
  <c r="B18689" i="44"/>
  <c r="B18688" i="44"/>
  <c r="B18687" i="44"/>
  <c r="B18686" i="44"/>
  <c r="B18685" i="44"/>
  <c r="B18684" i="44"/>
  <c r="B18683" i="44"/>
  <c r="B18682" i="44"/>
  <c r="B18681" i="44"/>
  <c r="B18680" i="44"/>
  <c r="B18679" i="44"/>
  <c r="B18678" i="44"/>
  <c r="B18677" i="44"/>
  <c r="B18676" i="44"/>
  <c r="B18675" i="44"/>
  <c r="B18674" i="44"/>
  <c r="B18673" i="44"/>
  <c r="B18672" i="44"/>
  <c r="B18671" i="44"/>
  <c r="B18670" i="44"/>
  <c r="B18669" i="44"/>
  <c r="B18668" i="44"/>
  <c r="B18667" i="44"/>
  <c r="B18666" i="44"/>
  <c r="B18665" i="44"/>
  <c r="B18664" i="44"/>
  <c r="B18663" i="44"/>
  <c r="B18662" i="44"/>
  <c r="B18661" i="44"/>
  <c r="B18660" i="44"/>
  <c r="B18659" i="44"/>
  <c r="B18658" i="44"/>
  <c r="B18657" i="44"/>
  <c r="B18656" i="44"/>
  <c r="B18655" i="44"/>
  <c r="B18654" i="44"/>
  <c r="B18653" i="44"/>
  <c r="B18652" i="44"/>
  <c r="B18651" i="44"/>
  <c r="B18650" i="44"/>
  <c r="B18649" i="44"/>
  <c r="B18648" i="44"/>
  <c r="B18647" i="44"/>
  <c r="B18646" i="44"/>
  <c r="B18645" i="44"/>
  <c r="B18644" i="44"/>
  <c r="B18643" i="44"/>
  <c r="B18642" i="44"/>
  <c r="B18641" i="44"/>
  <c r="B18640" i="44"/>
  <c r="B18639" i="44"/>
  <c r="B18638" i="44"/>
  <c r="B18637" i="44"/>
  <c r="B18636" i="44"/>
  <c r="B18635" i="44"/>
  <c r="B18634" i="44"/>
  <c r="B18633" i="44"/>
  <c r="B18632" i="44"/>
  <c r="B18631" i="44"/>
  <c r="B18630" i="44"/>
  <c r="B18629" i="44"/>
  <c r="B18628" i="44"/>
  <c r="B18627" i="44"/>
  <c r="B18626" i="44"/>
  <c r="B18625" i="44"/>
  <c r="B18624" i="44"/>
  <c r="B18623" i="44"/>
  <c r="B18622" i="44"/>
  <c r="B18621" i="44"/>
  <c r="B18620" i="44"/>
  <c r="B18619" i="44"/>
  <c r="B18618" i="44"/>
  <c r="B18617" i="44"/>
  <c r="B18616" i="44"/>
  <c r="B18615" i="44"/>
  <c r="B18614" i="44"/>
  <c r="B18613" i="44"/>
  <c r="B18612" i="44"/>
  <c r="B18611" i="44"/>
  <c r="B18610" i="44"/>
  <c r="B18609" i="44"/>
  <c r="B18608" i="44"/>
  <c r="B18607" i="44"/>
  <c r="B18606" i="44"/>
  <c r="B18605" i="44"/>
  <c r="B18604" i="44"/>
  <c r="B18603" i="44"/>
  <c r="B18602" i="44"/>
  <c r="B18601" i="44"/>
  <c r="B18600" i="44"/>
  <c r="B18599" i="44"/>
  <c r="B18598" i="44"/>
  <c r="B18597" i="44"/>
  <c r="B18596" i="44"/>
  <c r="B18595" i="44"/>
  <c r="B18594" i="44"/>
  <c r="B18593" i="44"/>
  <c r="B18592" i="44"/>
  <c r="B18591" i="44"/>
  <c r="B18590" i="44"/>
  <c r="B18589" i="44"/>
  <c r="B18588" i="44"/>
  <c r="B18587" i="44"/>
  <c r="B18586" i="44"/>
  <c r="B18585" i="44"/>
  <c r="B18584" i="44"/>
  <c r="B18583" i="44"/>
  <c r="B18582" i="44"/>
  <c r="B18581" i="44"/>
  <c r="B18580" i="44"/>
  <c r="B18579" i="44"/>
  <c r="B18578" i="44"/>
  <c r="B18577" i="44"/>
  <c r="B18576" i="44"/>
  <c r="B18575" i="44"/>
  <c r="B18574" i="44"/>
  <c r="B18573" i="44"/>
  <c r="B18572" i="44"/>
  <c r="B18571" i="44"/>
  <c r="B18570" i="44"/>
  <c r="B18569" i="44"/>
  <c r="B18568" i="44"/>
  <c r="B18567" i="44"/>
  <c r="B18566" i="44"/>
  <c r="B18565" i="44"/>
  <c r="B18564" i="44"/>
  <c r="B18563" i="44"/>
  <c r="B18562" i="44"/>
  <c r="B18561" i="44"/>
  <c r="B18560" i="44"/>
  <c r="B18559" i="44"/>
  <c r="B18558" i="44"/>
  <c r="B18557" i="44"/>
  <c r="B18556" i="44"/>
  <c r="B18555" i="44"/>
  <c r="B18554" i="44"/>
  <c r="B18553" i="44"/>
  <c r="B18552" i="44"/>
  <c r="B18551" i="44"/>
  <c r="B18550" i="44"/>
  <c r="B18549" i="44"/>
  <c r="B18548" i="44"/>
  <c r="B18547" i="44"/>
  <c r="B18546" i="44"/>
  <c r="B18545" i="44"/>
  <c r="B18544" i="44"/>
  <c r="B18543" i="44"/>
  <c r="B18542" i="44"/>
  <c r="B18541" i="44"/>
  <c r="B18540" i="44"/>
  <c r="B18539" i="44"/>
  <c r="B18538" i="44"/>
  <c r="B18537" i="44"/>
  <c r="B18536" i="44"/>
  <c r="B18535" i="44"/>
  <c r="B18534" i="44"/>
  <c r="B18533" i="44"/>
  <c r="B18532" i="44"/>
  <c r="B18531" i="44"/>
  <c r="B18530" i="44"/>
  <c r="B18529" i="44"/>
  <c r="B18528" i="44"/>
  <c r="B18527" i="44"/>
  <c r="B18526" i="44"/>
  <c r="B18525" i="44"/>
  <c r="B18524" i="44"/>
  <c r="B18523" i="44"/>
  <c r="B18522" i="44"/>
  <c r="B18521" i="44"/>
  <c r="B18520" i="44"/>
  <c r="B18519" i="44"/>
  <c r="B18518" i="44"/>
  <c r="B18517" i="44"/>
  <c r="B18516" i="44"/>
  <c r="B18515" i="44"/>
  <c r="B18514" i="44"/>
  <c r="B18513" i="44"/>
  <c r="B18512" i="44"/>
  <c r="B18511" i="44"/>
  <c r="B18510" i="44"/>
  <c r="B18509" i="44"/>
  <c r="B18508" i="44"/>
  <c r="B18507" i="44"/>
  <c r="B18506" i="44"/>
  <c r="B18505" i="44"/>
  <c r="B18504" i="44"/>
  <c r="B18503" i="44"/>
  <c r="B18502" i="44"/>
  <c r="B18501" i="44"/>
  <c r="B18500" i="44"/>
  <c r="B18499" i="44"/>
  <c r="B18498" i="44"/>
  <c r="B18497" i="44"/>
  <c r="B18496" i="44"/>
  <c r="B18495" i="44"/>
  <c r="B18494" i="44"/>
  <c r="B18493" i="44"/>
  <c r="B18492" i="44"/>
  <c r="B18491" i="44"/>
  <c r="B18490" i="44"/>
  <c r="B18489" i="44"/>
  <c r="B18488" i="44"/>
  <c r="B18487" i="44"/>
  <c r="B18486" i="44"/>
  <c r="B18485" i="44"/>
  <c r="B18484" i="44"/>
  <c r="B18483" i="44"/>
  <c r="B18482" i="44"/>
  <c r="B18481" i="44"/>
  <c r="B18480" i="44"/>
  <c r="B18479" i="44"/>
  <c r="B18478" i="44"/>
  <c r="B18477" i="44"/>
  <c r="B18476" i="44"/>
  <c r="B18475" i="44"/>
  <c r="B18474" i="44"/>
  <c r="B18473" i="44"/>
  <c r="B18472" i="44"/>
  <c r="B18471" i="44"/>
  <c r="B18470" i="44"/>
  <c r="B18469" i="44"/>
  <c r="B18468" i="44"/>
  <c r="B18467" i="44"/>
  <c r="B18466" i="44"/>
  <c r="B18465" i="44"/>
  <c r="B18464" i="44"/>
  <c r="B18463" i="44"/>
  <c r="B18462" i="44"/>
  <c r="B18461" i="44"/>
  <c r="B18460" i="44"/>
  <c r="B18459" i="44"/>
  <c r="B18458" i="44"/>
  <c r="B18457" i="44"/>
  <c r="B18456" i="44"/>
  <c r="B18455" i="44"/>
  <c r="B18454" i="44"/>
  <c r="B18453" i="44"/>
  <c r="B18452" i="44"/>
  <c r="B18451" i="44"/>
  <c r="B18450" i="44"/>
  <c r="B18449" i="44"/>
  <c r="B18448" i="44"/>
  <c r="B18447" i="44"/>
  <c r="B18446" i="44"/>
  <c r="B18445" i="44"/>
  <c r="B18444" i="44"/>
  <c r="B18443" i="44"/>
  <c r="B18442" i="44"/>
  <c r="B18441" i="44"/>
  <c r="B18440" i="44"/>
  <c r="B18439" i="44"/>
  <c r="B18438" i="44"/>
  <c r="B18437" i="44"/>
  <c r="B18436" i="44"/>
  <c r="B18435" i="44"/>
  <c r="B18434" i="44"/>
  <c r="B18433" i="44"/>
  <c r="B18432" i="44"/>
  <c r="B18431" i="44"/>
  <c r="B18430" i="44"/>
  <c r="B18429" i="44"/>
  <c r="B18428" i="44"/>
  <c r="B18427" i="44"/>
  <c r="B18426" i="44"/>
  <c r="B18425" i="44"/>
  <c r="B18424" i="44"/>
  <c r="B18423" i="44"/>
  <c r="B18422" i="44"/>
  <c r="B18421" i="44"/>
  <c r="B18420" i="44"/>
  <c r="B18419" i="44"/>
  <c r="B18418" i="44"/>
  <c r="B18417" i="44"/>
  <c r="B18416" i="44"/>
  <c r="B18415" i="44"/>
  <c r="B18414" i="44"/>
  <c r="B18413" i="44"/>
  <c r="B18412" i="44"/>
  <c r="B18411" i="44"/>
  <c r="B18410" i="44"/>
  <c r="B18409" i="44"/>
  <c r="B18408" i="44"/>
  <c r="B18407" i="44"/>
  <c r="B18406" i="44"/>
  <c r="B18405" i="44"/>
  <c r="B18404" i="44"/>
  <c r="B18403" i="44"/>
  <c r="B18402" i="44"/>
  <c r="B18401" i="44"/>
  <c r="B18400" i="44"/>
  <c r="B18399" i="44"/>
  <c r="B18398" i="44"/>
  <c r="B18397" i="44"/>
  <c r="B18396" i="44"/>
  <c r="B18395" i="44"/>
  <c r="B18394" i="44"/>
  <c r="B18393" i="44"/>
  <c r="B18392" i="44"/>
  <c r="B18391" i="44"/>
  <c r="B18390" i="44"/>
  <c r="B18389" i="44"/>
  <c r="B18388" i="44"/>
  <c r="B18387" i="44"/>
  <c r="B18386" i="44"/>
  <c r="B18385" i="44"/>
  <c r="B18384" i="44"/>
  <c r="B18383" i="44"/>
  <c r="B18382" i="44"/>
  <c r="B18381" i="44"/>
  <c r="B18380" i="44"/>
  <c r="B18379" i="44"/>
  <c r="B18378" i="44"/>
  <c r="B18377" i="44"/>
  <c r="B18376" i="44"/>
  <c r="B18375" i="44"/>
  <c r="B18374" i="44"/>
  <c r="B18373" i="44"/>
  <c r="B18372" i="44"/>
  <c r="B18371" i="44"/>
  <c r="B18370" i="44"/>
  <c r="B18369" i="44"/>
  <c r="B18368" i="44"/>
  <c r="B18367" i="44"/>
  <c r="B18366" i="44"/>
  <c r="B18365" i="44"/>
  <c r="B18364" i="44"/>
  <c r="B18363" i="44"/>
  <c r="B18362" i="44"/>
  <c r="B18361" i="44"/>
  <c r="B18360" i="44"/>
  <c r="B18359" i="44"/>
  <c r="B18358" i="44"/>
  <c r="B18357" i="44"/>
  <c r="B18356" i="44"/>
  <c r="B18355" i="44"/>
  <c r="B18354" i="44"/>
  <c r="B18353" i="44"/>
  <c r="B18352" i="44"/>
  <c r="B18351" i="44"/>
  <c r="B18350" i="44"/>
  <c r="B18349" i="44"/>
  <c r="B18348" i="44"/>
  <c r="B18347" i="44"/>
  <c r="B18346" i="44"/>
  <c r="B18345" i="44"/>
  <c r="B18344" i="44"/>
  <c r="B18343" i="44"/>
  <c r="B18342" i="44"/>
  <c r="B18341" i="44"/>
  <c r="B18340" i="44"/>
  <c r="B18339" i="44"/>
  <c r="B18338" i="44"/>
  <c r="B18337" i="44"/>
  <c r="B18336" i="44"/>
  <c r="B18335" i="44"/>
  <c r="B18334" i="44"/>
  <c r="B18333" i="44"/>
  <c r="B18332" i="44"/>
  <c r="B18331" i="44"/>
  <c r="B18330" i="44"/>
  <c r="B18329" i="44"/>
  <c r="B18328" i="44"/>
  <c r="B18327" i="44"/>
  <c r="B18326" i="44"/>
  <c r="B18325" i="44"/>
  <c r="B18324" i="44"/>
  <c r="B18323" i="44"/>
  <c r="B18322" i="44"/>
  <c r="B18321" i="44"/>
  <c r="B18320" i="44"/>
  <c r="B18319" i="44"/>
  <c r="B18318" i="44"/>
  <c r="B18317" i="44"/>
  <c r="B18316" i="44"/>
  <c r="B18315" i="44"/>
  <c r="B18314" i="44"/>
  <c r="B18313" i="44"/>
  <c r="B18312" i="44"/>
  <c r="B18311" i="44"/>
  <c r="B18310" i="44"/>
  <c r="B18309" i="44"/>
  <c r="B18308" i="44"/>
  <c r="B18307" i="44"/>
  <c r="B18306" i="44"/>
  <c r="B18305" i="44"/>
  <c r="B18304" i="44"/>
  <c r="B18303" i="44"/>
  <c r="B18302" i="44"/>
  <c r="B18301" i="44"/>
  <c r="B18300" i="44"/>
  <c r="B18299" i="44"/>
  <c r="B18298" i="44"/>
  <c r="B18297" i="44"/>
  <c r="B18296" i="44"/>
  <c r="B18295" i="44"/>
  <c r="B18294" i="44"/>
  <c r="B18293" i="44"/>
  <c r="B18292" i="44"/>
  <c r="B18291" i="44"/>
  <c r="B18290" i="44"/>
  <c r="B18289" i="44"/>
  <c r="B18288" i="44"/>
  <c r="B18287" i="44"/>
  <c r="B18286" i="44"/>
  <c r="B18285" i="44"/>
  <c r="B18284" i="44"/>
  <c r="B18283" i="44"/>
  <c r="B18282" i="44"/>
  <c r="B18281" i="44"/>
  <c r="B18280" i="44"/>
  <c r="B18279" i="44"/>
  <c r="B18278" i="44"/>
  <c r="B18277" i="44"/>
  <c r="B18276" i="44"/>
  <c r="B18275" i="44"/>
  <c r="B18274" i="44"/>
  <c r="B18273" i="44"/>
  <c r="B18272" i="44"/>
  <c r="B18271" i="44"/>
  <c r="B18270" i="44"/>
  <c r="B18269" i="44"/>
  <c r="B18268" i="44"/>
  <c r="B18267" i="44"/>
  <c r="B18266" i="44"/>
  <c r="B18265" i="44"/>
  <c r="B18264" i="44"/>
  <c r="B18263" i="44"/>
  <c r="B18262" i="44"/>
  <c r="B18261" i="44"/>
  <c r="B18260" i="44"/>
  <c r="B18259" i="44"/>
  <c r="B18258" i="44"/>
  <c r="B18257" i="44"/>
  <c r="B18256" i="44"/>
  <c r="B18255" i="44"/>
  <c r="B18254" i="44"/>
  <c r="B18253" i="44"/>
  <c r="B18252" i="44"/>
  <c r="B18251" i="44"/>
  <c r="B18250" i="44"/>
  <c r="B18249" i="44"/>
  <c r="B18248" i="44"/>
  <c r="B18247" i="44"/>
  <c r="B18246" i="44"/>
  <c r="B18245" i="44"/>
  <c r="B18244" i="44"/>
  <c r="B18243" i="44"/>
  <c r="B18242" i="44"/>
  <c r="B18241" i="44"/>
  <c r="B18240" i="44"/>
  <c r="B18239" i="44"/>
  <c r="B18238" i="44"/>
  <c r="B18237" i="44"/>
  <c r="B18236" i="44"/>
  <c r="B18235" i="44"/>
  <c r="B18234" i="44"/>
  <c r="B18233" i="44"/>
  <c r="B18232" i="44"/>
  <c r="B18231" i="44"/>
  <c r="B18230" i="44"/>
  <c r="B18229" i="44"/>
  <c r="B18228" i="44"/>
  <c r="B18227" i="44"/>
  <c r="B18226" i="44"/>
  <c r="B18225" i="44"/>
  <c r="B18224" i="44"/>
  <c r="B18223" i="44"/>
  <c r="B18222" i="44"/>
  <c r="B18221" i="44"/>
  <c r="B18220" i="44"/>
  <c r="B18219" i="44"/>
  <c r="B18218" i="44"/>
  <c r="B18217" i="44"/>
  <c r="B18216" i="44"/>
  <c r="B18215" i="44"/>
  <c r="B18214" i="44"/>
  <c r="B18213" i="44"/>
  <c r="B18212" i="44"/>
  <c r="B18211" i="44"/>
  <c r="B18210" i="44"/>
  <c r="B18209" i="44"/>
  <c r="B18208" i="44"/>
  <c r="B18207" i="44"/>
  <c r="B18206" i="44"/>
  <c r="B18205" i="44"/>
  <c r="B18204" i="44"/>
  <c r="B18203" i="44"/>
  <c r="B18202" i="44"/>
  <c r="B18201" i="44"/>
  <c r="B18200" i="44"/>
  <c r="B18199" i="44"/>
  <c r="B18198" i="44"/>
  <c r="B18197" i="44"/>
  <c r="B18196" i="44"/>
  <c r="B18195" i="44"/>
  <c r="B18194" i="44"/>
  <c r="B18193" i="44"/>
  <c r="B18192" i="44"/>
  <c r="B18191" i="44"/>
  <c r="B18190" i="44"/>
  <c r="B18189" i="44"/>
  <c r="B18188" i="44"/>
  <c r="B18187" i="44"/>
  <c r="B18186" i="44"/>
  <c r="B18185" i="44"/>
  <c r="B18184" i="44"/>
  <c r="B18183" i="44"/>
  <c r="B18182" i="44"/>
  <c r="B18181" i="44"/>
  <c r="B18180" i="44"/>
  <c r="B18179" i="44"/>
  <c r="B18178" i="44"/>
  <c r="B18177" i="44"/>
  <c r="B18176" i="44"/>
  <c r="B18175" i="44"/>
  <c r="B18174" i="44"/>
  <c r="B18173" i="44"/>
  <c r="B18172" i="44"/>
  <c r="B18171" i="44"/>
  <c r="B18170" i="44"/>
  <c r="B18169" i="44"/>
  <c r="B18168" i="44"/>
  <c r="B18167" i="44"/>
  <c r="B18166" i="44"/>
  <c r="B18165" i="44"/>
  <c r="B18164" i="44"/>
  <c r="B18163" i="44"/>
  <c r="B18162" i="44"/>
  <c r="B18161" i="44"/>
  <c r="B18160" i="44"/>
  <c r="B18159" i="44"/>
  <c r="B18158" i="44"/>
  <c r="B18157" i="44"/>
  <c r="B18156" i="44"/>
  <c r="B18155" i="44"/>
  <c r="B18154" i="44"/>
  <c r="B18153" i="44"/>
  <c r="B18152" i="44"/>
  <c r="B18151" i="44"/>
  <c r="B18150" i="44"/>
  <c r="B18149" i="44"/>
  <c r="B18148" i="44"/>
  <c r="B18147" i="44"/>
  <c r="B18146" i="44"/>
  <c r="B18145" i="44"/>
  <c r="B18144" i="44"/>
  <c r="B18143" i="44"/>
  <c r="B18142" i="44"/>
  <c r="B18141" i="44"/>
  <c r="B18140" i="44"/>
  <c r="B18139" i="44"/>
  <c r="B18138" i="44"/>
  <c r="B18137" i="44"/>
  <c r="B18136" i="44"/>
  <c r="B18135" i="44"/>
  <c r="B18134" i="44"/>
  <c r="B18133" i="44"/>
  <c r="B18132" i="44"/>
  <c r="B18131" i="44"/>
  <c r="B18130" i="44"/>
  <c r="B18129" i="44"/>
  <c r="B18128" i="44"/>
  <c r="B18127" i="44"/>
  <c r="B18126" i="44"/>
  <c r="B18125" i="44"/>
  <c r="B18124" i="44"/>
  <c r="B18123" i="44"/>
  <c r="B18122" i="44"/>
  <c r="B18121" i="44"/>
  <c r="B18120" i="44"/>
  <c r="B18119" i="44"/>
  <c r="B18118" i="44"/>
  <c r="B18117" i="44"/>
  <c r="B18116" i="44"/>
  <c r="B18115" i="44"/>
  <c r="B18114" i="44"/>
  <c r="B18113" i="44"/>
  <c r="B18112" i="44"/>
  <c r="B18111" i="44"/>
  <c r="B18110" i="44"/>
  <c r="B18109" i="44"/>
  <c r="B18108" i="44"/>
  <c r="B18107" i="44"/>
  <c r="B18106" i="44"/>
  <c r="B18105" i="44"/>
  <c r="B18104" i="44"/>
  <c r="B18103" i="44"/>
  <c r="B18102" i="44"/>
  <c r="B18101" i="44"/>
  <c r="B18100" i="44"/>
  <c r="B18099" i="44"/>
  <c r="B18098" i="44"/>
  <c r="B18097" i="44"/>
  <c r="B18096" i="44"/>
  <c r="B18095" i="44"/>
  <c r="B18094" i="44"/>
  <c r="B18093" i="44"/>
  <c r="B18092" i="44"/>
  <c r="B18091" i="44"/>
  <c r="B18090" i="44"/>
  <c r="B18089" i="44"/>
  <c r="B18088" i="44"/>
  <c r="B18087" i="44"/>
  <c r="B18086" i="44"/>
  <c r="B18085" i="44"/>
  <c r="B18084" i="44"/>
  <c r="B18083" i="44"/>
  <c r="B18082" i="44"/>
  <c r="B18081" i="44"/>
  <c r="B18080" i="44"/>
  <c r="B18079" i="44"/>
  <c r="B18078" i="44"/>
  <c r="B18077" i="44"/>
  <c r="B18076" i="44"/>
  <c r="B18075" i="44"/>
  <c r="B18074" i="44"/>
  <c r="B18073" i="44"/>
  <c r="B18072" i="44"/>
  <c r="B18071" i="44"/>
  <c r="B18070" i="44"/>
  <c r="B18069" i="44"/>
  <c r="B18068" i="44"/>
  <c r="B18067" i="44"/>
  <c r="B18066" i="44"/>
  <c r="B18065" i="44"/>
  <c r="B18064" i="44"/>
  <c r="B18063" i="44"/>
  <c r="B18062" i="44"/>
  <c r="B18061" i="44"/>
  <c r="B18060" i="44"/>
  <c r="B18059" i="44"/>
  <c r="B18058" i="44"/>
  <c r="B18057" i="44"/>
  <c r="B18056" i="44"/>
  <c r="B18055" i="44"/>
  <c r="B18054" i="44"/>
  <c r="B18053" i="44"/>
  <c r="B18052" i="44"/>
  <c r="B18051" i="44"/>
  <c r="B18050" i="44"/>
  <c r="B18049" i="44"/>
  <c r="B18048" i="44"/>
  <c r="B18047" i="44"/>
  <c r="B18046" i="44"/>
  <c r="B18045" i="44"/>
  <c r="B18044" i="44"/>
  <c r="B18043" i="44"/>
  <c r="B18042" i="44"/>
  <c r="B18041" i="44"/>
  <c r="B18040" i="44"/>
  <c r="B18039" i="44"/>
  <c r="B18038" i="44"/>
  <c r="B18037" i="44"/>
  <c r="B18036" i="44"/>
  <c r="B18035" i="44"/>
  <c r="B18034" i="44"/>
  <c r="B18033" i="44"/>
  <c r="B18032" i="44"/>
  <c r="B18031" i="44"/>
  <c r="B18030" i="44"/>
  <c r="B18029" i="44"/>
  <c r="B18028" i="44"/>
  <c r="B18027" i="44"/>
  <c r="B18026" i="44"/>
  <c r="B18025" i="44"/>
  <c r="B18024" i="44"/>
  <c r="B18023" i="44"/>
  <c r="B18022" i="44"/>
  <c r="B18021" i="44"/>
  <c r="B18020" i="44"/>
  <c r="B18019" i="44"/>
  <c r="B18018" i="44"/>
  <c r="B18017" i="44"/>
  <c r="B18016" i="44"/>
  <c r="B18015" i="44"/>
  <c r="B18014" i="44"/>
  <c r="B18013" i="44"/>
  <c r="B18012" i="44"/>
  <c r="B18011" i="44"/>
  <c r="B18010" i="44"/>
  <c r="B18009" i="44"/>
  <c r="B18008" i="44"/>
  <c r="B18007" i="44"/>
  <c r="B18006" i="44"/>
  <c r="B18005" i="44"/>
  <c r="B18004" i="44"/>
  <c r="B18003" i="44"/>
  <c r="B18002" i="44"/>
  <c r="B18001" i="44"/>
  <c r="B18000" i="44"/>
  <c r="B17999" i="44"/>
  <c r="B17998" i="44"/>
  <c r="B17997" i="44"/>
  <c r="B17996" i="44"/>
  <c r="B17995" i="44"/>
  <c r="B17994" i="44"/>
  <c r="B17993" i="44"/>
  <c r="B17992" i="44"/>
  <c r="B17991" i="44"/>
  <c r="B17990" i="44"/>
  <c r="B17989" i="44"/>
  <c r="B17988" i="44"/>
  <c r="B17987" i="44"/>
  <c r="B17986" i="44"/>
  <c r="B17985" i="44"/>
  <c r="B17984" i="44"/>
  <c r="B17983" i="44"/>
  <c r="B17982" i="44"/>
  <c r="B17981" i="44"/>
  <c r="B17980" i="44"/>
  <c r="B17979" i="44"/>
  <c r="B17978" i="44"/>
  <c r="B17977" i="44"/>
  <c r="B17976" i="44"/>
  <c r="B17975" i="44"/>
  <c r="B17974" i="44"/>
  <c r="B17973" i="44"/>
  <c r="B17972" i="44"/>
  <c r="B17971" i="44"/>
  <c r="B17970" i="44"/>
  <c r="B17969" i="44"/>
  <c r="B17968" i="44"/>
  <c r="B17967" i="44"/>
  <c r="B17966" i="44"/>
  <c r="B17965" i="44"/>
  <c r="B17964" i="44"/>
  <c r="B17963" i="44"/>
  <c r="B17962" i="44"/>
  <c r="B17961" i="44"/>
  <c r="B17960" i="44"/>
  <c r="B17959" i="44"/>
  <c r="B17958" i="44"/>
  <c r="B17957" i="44"/>
  <c r="B17956" i="44"/>
  <c r="B17955" i="44"/>
  <c r="B17954" i="44"/>
  <c r="B17953" i="44"/>
  <c r="B17952" i="44"/>
  <c r="B17951" i="44"/>
  <c r="B17950" i="44"/>
  <c r="B17949" i="44"/>
  <c r="B17948" i="44"/>
  <c r="B17947" i="44"/>
  <c r="B17946" i="44"/>
  <c r="B17945" i="44"/>
  <c r="B17944" i="44"/>
  <c r="B17943" i="44"/>
  <c r="B17942" i="44"/>
  <c r="B17941" i="44"/>
  <c r="B17940" i="44"/>
  <c r="B17939" i="44"/>
  <c r="B17938" i="44"/>
  <c r="B17937" i="44"/>
  <c r="B17936" i="44"/>
  <c r="B17935" i="44"/>
  <c r="B17934" i="44"/>
  <c r="B17933" i="44"/>
  <c r="B17932" i="44"/>
  <c r="B17931" i="44"/>
  <c r="B17930" i="44"/>
  <c r="B17929" i="44"/>
  <c r="B17928" i="44"/>
  <c r="B17927" i="44"/>
  <c r="B17926" i="44"/>
  <c r="B17925" i="44"/>
  <c r="B17924" i="44"/>
  <c r="B17923" i="44"/>
  <c r="B17922" i="44"/>
  <c r="B17921" i="44"/>
  <c r="B17920" i="44"/>
  <c r="B17919" i="44"/>
  <c r="B17918" i="44"/>
  <c r="B17917" i="44"/>
  <c r="B17916" i="44"/>
  <c r="B17915" i="44"/>
  <c r="B17914" i="44"/>
  <c r="B17913" i="44"/>
  <c r="B17912" i="44"/>
  <c r="B17911" i="44"/>
  <c r="B17910" i="44"/>
  <c r="B17909" i="44"/>
  <c r="B17908" i="44"/>
  <c r="B17907" i="44"/>
  <c r="B17906" i="44"/>
  <c r="B17905" i="44"/>
  <c r="B17904" i="44"/>
  <c r="B17903" i="44"/>
  <c r="B17902" i="44"/>
  <c r="B17901" i="44"/>
  <c r="B17900" i="44"/>
  <c r="B17899" i="44"/>
  <c r="B17898" i="44"/>
  <c r="B17897" i="44"/>
  <c r="B17896" i="44"/>
  <c r="B17895" i="44"/>
  <c r="B17894" i="44"/>
  <c r="B17893" i="44"/>
  <c r="B17892" i="44"/>
  <c r="B17891" i="44"/>
  <c r="B17890" i="44"/>
  <c r="B17889" i="44"/>
  <c r="B17888" i="44"/>
  <c r="B17887" i="44"/>
  <c r="B17886" i="44"/>
  <c r="B17885" i="44"/>
  <c r="B17884" i="44"/>
  <c r="B17883" i="44"/>
  <c r="B17882" i="44"/>
  <c r="B17881" i="44"/>
  <c r="B17880" i="44"/>
  <c r="B17879" i="44"/>
  <c r="B17878" i="44"/>
  <c r="B17877" i="44"/>
  <c r="B17876" i="44"/>
  <c r="B17875" i="44"/>
  <c r="B17874" i="44"/>
  <c r="B17873" i="44"/>
  <c r="B17872" i="44"/>
  <c r="B17871" i="44"/>
  <c r="B17870" i="44"/>
  <c r="B17869" i="44"/>
  <c r="B17868" i="44"/>
  <c r="B17867" i="44"/>
  <c r="B17866" i="44"/>
  <c r="B17865" i="44"/>
  <c r="B17864" i="44"/>
  <c r="B17863" i="44"/>
  <c r="B17862" i="44"/>
  <c r="B17861" i="44"/>
  <c r="B17860" i="44"/>
  <c r="B17859" i="44"/>
  <c r="B17858" i="44"/>
  <c r="B17857" i="44"/>
  <c r="B17856" i="44"/>
  <c r="B17855" i="44"/>
  <c r="B17854" i="44"/>
  <c r="B17853" i="44"/>
  <c r="B17852" i="44"/>
  <c r="B17851" i="44"/>
  <c r="B17850" i="44"/>
  <c r="B17849" i="44"/>
  <c r="B17848" i="44"/>
  <c r="B17847" i="44"/>
  <c r="B17846" i="44"/>
  <c r="B17845" i="44"/>
  <c r="B17844" i="44"/>
  <c r="B17843" i="44"/>
  <c r="B17842" i="44"/>
  <c r="B17841" i="44"/>
  <c r="B17840" i="44"/>
  <c r="B17839" i="44"/>
  <c r="B17838" i="44"/>
  <c r="B17837" i="44"/>
  <c r="B17836" i="44"/>
  <c r="B17835" i="44"/>
  <c r="B17834" i="44"/>
  <c r="B17833" i="44"/>
  <c r="B17832" i="44"/>
  <c r="B17831" i="44"/>
  <c r="B17830" i="44"/>
  <c r="B17829" i="44"/>
  <c r="B17828" i="44"/>
  <c r="B17827" i="44"/>
  <c r="B17826" i="44"/>
  <c r="B17825" i="44"/>
  <c r="B17824" i="44"/>
  <c r="B17823" i="44"/>
  <c r="B17822" i="44"/>
  <c r="B17821" i="44"/>
  <c r="B17820" i="44"/>
  <c r="B17819" i="44"/>
  <c r="B17818" i="44"/>
  <c r="B17817" i="44"/>
  <c r="B17816" i="44"/>
  <c r="B17815" i="44"/>
  <c r="B17814" i="44"/>
  <c r="B17813" i="44"/>
  <c r="B17812" i="44"/>
  <c r="B17811" i="44"/>
  <c r="B17810" i="44"/>
  <c r="B17809" i="44"/>
  <c r="B17808" i="44"/>
  <c r="B17807" i="44"/>
  <c r="B17806" i="44"/>
  <c r="B17805" i="44"/>
  <c r="B17804" i="44"/>
  <c r="B17803" i="44"/>
  <c r="B17802" i="44"/>
  <c r="B17801" i="44"/>
  <c r="B17800" i="44"/>
  <c r="B17799" i="44"/>
  <c r="B17798" i="44"/>
  <c r="B17797" i="44"/>
  <c r="B17796" i="44"/>
  <c r="B17795" i="44"/>
  <c r="B17794" i="44"/>
  <c r="B17793" i="44"/>
  <c r="B17792" i="44"/>
  <c r="B17791" i="44"/>
  <c r="B17790" i="44"/>
  <c r="B17789" i="44"/>
  <c r="B17788" i="44"/>
  <c r="B17787" i="44"/>
  <c r="B17786" i="44"/>
  <c r="B17785" i="44"/>
  <c r="B17784" i="44"/>
  <c r="B17783" i="44"/>
  <c r="B17782" i="44"/>
  <c r="B17781" i="44"/>
  <c r="B17780" i="44"/>
  <c r="B17779" i="44"/>
  <c r="B17778" i="44"/>
  <c r="B17777" i="44"/>
  <c r="B17776" i="44"/>
  <c r="B17775" i="44"/>
  <c r="B17774" i="44"/>
  <c r="B17773" i="44"/>
  <c r="B17772" i="44"/>
  <c r="B17771" i="44"/>
  <c r="B17770" i="44"/>
  <c r="B17769" i="44"/>
  <c r="B17768" i="44"/>
  <c r="B17767" i="44"/>
  <c r="B17766" i="44"/>
  <c r="B17765" i="44"/>
  <c r="B17764" i="44"/>
  <c r="B17763" i="44"/>
  <c r="B17762" i="44"/>
  <c r="B17761" i="44"/>
  <c r="B17760" i="44"/>
  <c r="B17759" i="44"/>
  <c r="B17758" i="44"/>
  <c r="B17757" i="44"/>
  <c r="B17756" i="44"/>
  <c r="B17755" i="44"/>
  <c r="B17754" i="44"/>
  <c r="B17753" i="44"/>
  <c r="B17752" i="44"/>
  <c r="B17751" i="44"/>
  <c r="B17750" i="44"/>
  <c r="B17749" i="44"/>
  <c r="B17748" i="44"/>
  <c r="B17747" i="44"/>
  <c r="B17746" i="44"/>
  <c r="B17745" i="44"/>
  <c r="B17744" i="44"/>
  <c r="B17743" i="44"/>
  <c r="B17742" i="44"/>
  <c r="B17741" i="44"/>
  <c r="B17740" i="44"/>
  <c r="B17739" i="44"/>
  <c r="B17738" i="44"/>
  <c r="B17737" i="44"/>
  <c r="B17736" i="44"/>
  <c r="B17735" i="44"/>
  <c r="B17734" i="44"/>
  <c r="B17733" i="44"/>
  <c r="B17732" i="44"/>
  <c r="B17731" i="44"/>
  <c r="B17730" i="44"/>
  <c r="B17729" i="44"/>
  <c r="B17728" i="44"/>
  <c r="B17727" i="44"/>
  <c r="B17726" i="44"/>
  <c r="B17725" i="44"/>
  <c r="B17724" i="44"/>
  <c r="B17723" i="44"/>
  <c r="B17722" i="44"/>
  <c r="B17721" i="44"/>
  <c r="B17720" i="44"/>
  <c r="B17719" i="44"/>
  <c r="B17718" i="44"/>
  <c r="B17717" i="44"/>
  <c r="B17716" i="44"/>
  <c r="B17715" i="44"/>
  <c r="B17714" i="44"/>
  <c r="B17713" i="44"/>
  <c r="B17712" i="44"/>
  <c r="B17711" i="44"/>
  <c r="B17710" i="44"/>
  <c r="B17709" i="44"/>
  <c r="B17708" i="44"/>
  <c r="B17707" i="44"/>
  <c r="B17706" i="44"/>
  <c r="B17705" i="44"/>
  <c r="B17704" i="44"/>
  <c r="B17703" i="44"/>
  <c r="B17702" i="44"/>
  <c r="B17701" i="44"/>
  <c r="B17700" i="44"/>
  <c r="B17699" i="44"/>
  <c r="B17698" i="44"/>
  <c r="B17697" i="44"/>
  <c r="B17696" i="44"/>
  <c r="B17695" i="44"/>
  <c r="B17694" i="44"/>
  <c r="B17693" i="44"/>
  <c r="B17692" i="44"/>
  <c r="B17691" i="44"/>
  <c r="B17690" i="44"/>
  <c r="B17689" i="44"/>
  <c r="B17688" i="44"/>
  <c r="B17687" i="44"/>
  <c r="B17686" i="44"/>
  <c r="B17685" i="44"/>
  <c r="B17684" i="44"/>
  <c r="B17683" i="44"/>
  <c r="B17682" i="44"/>
  <c r="B17681" i="44"/>
  <c r="B17680" i="44"/>
  <c r="B17679" i="44"/>
  <c r="B17678" i="44"/>
  <c r="B17677" i="44"/>
  <c r="B17676" i="44"/>
  <c r="B17675" i="44"/>
  <c r="B17674" i="44"/>
  <c r="B17673" i="44"/>
  <c r="B17672" i="44"/>
  <c r="B17671" i="44"/>
  <c r="B17670" i="44"/>
  <c r="B17669" i="44"/>
  <c r="B17668" i="44"/>
  <c r="B17667" i="44"/>
  <c r="B17666" i="44"/>
  <c r="B17665" i="44"/>
  <c r="B17664" i="44"/>
  <c r="B17663" i="44"/>
  <c r="B17662" i="44"/>
  <c r="B17661" i="44"/>
  <c r="B17660" i="44"/>
  <c r="B17659" i="44"/>
  <c r="B17658" i="44"/>
  <c r="B17657" i="44"/>
  <c r="B17656" i="44"/>
  <c r="B17655" i="44"/>
  <c r="B17654" i="44"/>
  <c r="B17653" i="44"/>
  <c r="B17652" i="44"/>
  <c r="B17651" i="44"/>
  <c r="B17650" i="44"/>
  <c r="B17649" i="44"/>
  <c r="B17648" i="44"/>
  <c r="B17647" i="44"/>
  <c r="B17646" i="44"/>
  <c r="B17645" i="44"/>
  <c r="B17644" i="44"/>
  <c r="B17643" i="44"/>
  <c r="B17642" i="44"/>
  <c r="B17641" i="44"/>
  <c r="B17640" i="44"/>
  <c r="B17639" i="44"/>
  <c r="B17638" i="44"/>
  <c r="B17637" i="44"/>
  <c r="B17636" i="44"/>
  <c r="B17635" i="44"/>
  <c r="B17634" i="44"/>
  <c r="B17633" i="44"/>
  <c r="B17632" i="44"/>
  <c r="B17631" i="44"/>
  <c r="B17630" i="44"/>
  <c r="B17629" i="44"/>
  <c r="B17628" i="44"/>
  <c r="B17627" i="44"/>
  <c r="B17626" i="44"/>
  <c r="B17625" i="44"/>
  <c r="B17624" i="44"/>
  <c r="B17623" i="44"/>
  <c r="B17622" i="44"/>
  <c r="B17621" i="44"/>
  <c r="B17620" i="44"/>
  <c r="B17619" i="44"/>
  <c r="B17618" i="44"/>
  <c r="B17617" i="44"/>
  <c r="B17616" i="44"/>
  <c r="B17615" i="44"/>
  <c r="B17614" i="44"/>
  <c r="B17613" i="44"/>
  <c r="B17612" i="44"/>
  <c r="B17611" i="44"/>
  <c r="B17610" i="44"/>
  <c r="B17609" i="44"/>
  <c r="B17608" i="44"/>
  <c r="B17607" i="44"/>
  <c r="B17606" i="44"/>
  <c r="B17605" i="44"/>
  <c r="B17604" i="44"/>
  <c r="B17603" i="44"/>
  <c r="B17602" i="44"/>
  <c r="B17601" i="44"/>
  <c r="B17600" i="44"/>
  <c r="B17599" i="44"/>
  <c r="B17598" i="44"/>
  <c r="B17597" i="44"/>
  <c r="B17596" i="44"/>
  <c r="B17595" i="44"/>
  <c r="B17594" i="44"/>
  <c r="B17593" i="44"/>
  <c r="B17592" i="44"/>
  <c r="B17591" i="44"/>
  <c r="B17590" i="44"/>
  <c r="B17589" i="44"/>
  <c r="B17588" i="44"/>
  <c r="B17587" i="44"/>
  <c r="B17586" i="44"/>
  <c r="B17585" i="44"/>
  <c r="B17584" i="44"/>
  <c r="B17583" i="44"/>
  <c r="B17582" i="44"/>
  <c r="B17581" i="44"/>
  <c r="B17580" i="44"/>
  <c r="B17579" i="44"/>
  <c r="B17578" i="44"/>
  <c r="B17577" i="44"/>
  <c r="B17576" i="44"/>
  <c r="B17575" i="44"/>
  <c r="B17574" i="44"/>
  <c r="B17573" i="44"/>
  <c r="B17572" i="44"/>
  <c r="B17571" i="44"/>
  <c r="B17570" i="44"/>
  <c r="B17569" i="44"/>
  <c r="B17568" i="44"/>
  <c r="B17567" i="44"/>
  <c r="B17566" i="44"/>
  <c r="B17565" i="44"/>
  <c r="B17564" i="44"/>
  <c r="B17563" i="44"/>
  <c r="B17562" i="44"/>
  <c r="B17561" i="44"/>
  <c r="B17560" i="44"/>
  <c r="B17559" i="44"/>
  <c r="B17558" i="44"/>
  <c r="B17557" i="44"/>
  <c r="B17556" i="44"/>
  <c r="B17555" i="44"/>
  <c r="B17554" i="44"/>
  <c r="B17553" i="44"/>
  <c r="B17552" i="44"/>
  <c r="B17551" i="44"/>
  <c r="B17550" i="44"/>
  <c r="B17549" i="44"/>
  <c r="B17548" i="44"/>
  <c r="B17547" i="44"/>
  <c r="B17546" i="44"/>
  <c r="B17545" i="44"/>
  <c r="B17544" i="44"/>
  <c r="B17543" i="44"/>
  <c r="B17542" i="44"/>
  <c r="B17541" i="44"/>
  <c r="B17540" i="44"/>
  <c r="B17539" i="44"/>
  <c r="B17538" i="44"/>
  <c r="B17537" i="44"/>
  <c r="B17536" i="44"/>
  <c r="B17535" i="44"/>
  <c r="B17534" i="44"/>
  <c r="B17533" i="44"/>
  <c r="B17532" i="44"/>
  <c r="B17531" i="44"/>
  <c r="B17530" i="44"/>
  <c r="B17529" i="44"/>
  <c r="B17528" i="44"/>
  <c r="B17527" i="44"/>
  <c r="B17526" i="44"/>
  <c r="B17525" i="44"/>
  <c r="B17524" i="44"/>
  <c r="B17523" i="44"/>
  <c r="B17522" i="44"/>
  <c r="B17521" i="44"/>
  <c r="B17520" i="44"/>
  <c r="B17519" i="44"/>
  <c r="B17518" i="44"/>
  <c r="B17517" i="44"/>
  <c r="B17516" i="44"/>
  <c r="B17515" i="44"/>
  <c r="B17514" i="44"/>
  <c r="B17513" i="44"/>
  <c r="B17512" i="44"/>
  <c r="B17511" i="44"/>
  <c r="B17510" i="44"/>
  <c r="B17509" i="44"/>
  <c r="B17508" i="44"/>
  <c r="B17507" i="44"/>
  <c r="B17506" i="44"/>
  <c r="B17505" i="44"/>
  <c r="B17504" i="44"/>
  <c r="B17503" i="44"/>
  <c r="B17502" i="44"/>
  <c r="B17501" i="44"/>
  <c r="B17500" i="44"/>
  <c r="B17499" i="44"/>
  <c r="B17498" i="44"/>
  <c r="B17497" i="44"/>
  <c r="B17496" i="44"/>
  <c r="B17495" i="44"/>
  <c r="B17494" i="44"/>
  <c r="B17493" i="44"/>
  <c r="B17492" i="44"/>
  <c r="B17491" i="44"/>
  <c r="B17490" i="44"/>
  <c r="B17489" i="44"/>
  <c r="B17488" i="44"/>
  <c r="B17487" i="44"/>
  <c r="B17486" i="44"/>
  <c r="B17485" i="44"/>
  <c r="B17484" i="44"/>
  <c r="B17483" i="44"/>
  <c r="B17482" i="44"/>
  <c r="B17481" i="44"/>
  <c r="B17480" i="44"/>
  <c r="B17479" i="44"/>
  <c r="B17478" i="44"/>
  <c r="B17477" i="44"/>
  <c r="B17476" i="44"/>
  <c r="B17475" i="44"/>
  <c r="B17474" i="44"/>
  <c r="B17473" i="44"/>
  <c r="B17472" i="44"/>
  <c r="B17471" i="44"/>
  <c r="B17470" i="44"/>
  <c r="B17469" i="44"/>
  <c r="B17468" i="44"/>
  <c r="B17467" i="44"/>
  <c r="B17466" i="44"/>
  <c r="B17465" i="44"/>
  <c r="B17464" i="44"/>
  <c r="B17463" i="44"/>
  <c r="B17462" i="44"/>
  <c r="B17461" i="44"/>
  <c r="B17460" i="44"/>
  <c r="B17459" i="44"/>
  <c r="B17458" i="44"/>
  <c r="B17457" i="44"/>
  <c r="B17456" i="44"/>
  <c r="B17455" i="44"/>
  <c r="B17454" i="44"/>
  <c r="B17453" i="44"/>
  <c r="B17452" i="44"/>
  <c r="B17451" i="44"/>
  <c r="B17450" i="44"/>
  <c r="B17449" i="44"/>
  <c r="B17448" i="44"/>
  <c r="B17447" i="44"/>
  <c r="B17446" i="44"/>
  <c r="B17445" i="44"/>
  <c r="B17444" i="44"/>
  <c r="B17443" i="44"/>
  <c r="B17442" i="44"/>
  <c r="B17441" i="44"/>
  <c r="B17440" i="44"/>
  <c r="B17439" i="44"/>
  <c r="B17438" i="44"/>
  <c r="B17437" i="44"/>
  <c r="B17436" i="44"/>
  <c r="B17435" i="44"/>
  <c r="B17434" i="44"/>
  <c r="B17433" i="44"/>
  <c r="B17432" i="44"/>
  <c r="B17431" i="44"/>
  <c r="B17430" i="44"/>
  <c r="B17429" i="44"/>
  <c r="B17428" i="44"/>
  <c r="B17427" i="44"/>
  <c r="B17426" i="44"/>
  <c r="B17425" i="44"/>
  <c r="B17424" i="44"/>
  <c r="B17423" i="44"/>
  <c r="B17422" i="44"/>
  <c r="B17421" i="44"/>
  <c r="B17420" i="44"/>
  <c r="B17419" i="44"/>
  <c r="B17418" i="44"/>
  <c r="B17417" i="44"/>
  <c r="B17416" i="44"/>
  <c r="B17415" i="44"/>
  <c r="B17414" i="44"/>
  <c r="B17413" i="44"/>
  <c r="B17412" i="44"/>
  <c r="B17411" i="44"/>
  <c r="B17410" i="44"/>
  <c r="B17409" i="44"/>
  <c r="B17408" i="44"/>
  <c r="B17407" i="44"/>
  <c r="B17406" i="44"/>
  <c r="B17405" i="44"/>
  <c r="B17404" i="44"/>
  <c r="B17403" i="44"/>
  <c r="B17402" i="44"/>
  <c r="B17401" i="44"/>
  <c r="B17400" i="44"/>
  <c r="B17399" i="44"/>
  <c r="B17398" i="44"/>
  <c r="B17397" i="44"/>
  <c r="B17396" i="44"/>
  <c r="B17395" i="44"/>
  <c r="B17394" i="44"/>
  <c r="B17393" i="44"/>
  <c r="B17392" i="44"/>
  <c r="B17391" i="44"/>
  <c r="B17390" i="44"/>
  <c r="B17389" i="44"/>
  <c r="B17388" i="44"/>
  <c r="B17387" i="44"/>
  <c r="B17386" i="44"/>
  <c r="B17385" i="44"/>
  <c r="B17384" i="44"/>
  <c r="B17383" i="44"/>
  <c r="B17382" i="44"/>
  <c r="B17381" i="44"/>
  <c r="B17380" i="44"/>
  <c r="B17379" i="44"/>
  <c r="B17378" i="44"/>
  <c r="B17377" i="44"/>
  <c r="B17376" i="44"/>
  <c r="B17375" i="44"/>
  <c r="B17374" i="44"/>
  <c r="B17373" i="44"/>
  <c r="B17372" i="44"/>
  <c r="B17371" i="44"/>
  <c r="B17370" i="44"/>
  <c r="B17369" i="44"/>
  <c r="B17368" i="44"/>
  <c r="B17367" i="44"/>
  <c r="B17366" i="44"/>
  <c r="B17365" i="44"/>
  <c r="B17364" i="44"/>
  <c r="B17363" i="44"/>
  <c r="B17362" i="44"/>
  <c r="B17361" i="44"/>
  <c r="B17360" i="44"/>
  <c r="B17359" i="44"/>
  <c r="B17358" i="44"/>
  <c r="B17357" i="44"/>
  <c r="B17356" i="44"/>
  <c r="B17355" i="44"/>
  <c r="B17354" i="44"/>
  <c r="B17353" i="44"/>
  <c r="B17352" i="44"/>
  <c r="B17351" i="44"/>
  <c r="B17350" i="44"/>
  <c r="B17349" i="44"/>
  <c r="B17348" i="44"/>
  <c r="B17347" i="44"/>
  <c r="B17346" i="44"/>
  <c r="B17345" i="44"/>
  <c r="B17344" i="44"/>
  <c r="B17343" i="44"/>
  <c r="B17342" i="44"/>
  <c r="B17341" i="44"/>
  <c r="B17340" i="44"/>
  <c r="B17339" i="44"/>
  <c r="B17338" i="44"/>
  <c r="B17337" i="44"/>
  <c r="B17336" i="44"/>
  <c r="B17335" i="44"/>
  <c r="B17334" i="44"/>
  <c r="B17333" i="44"/>
  <c r="B17332" i="44"/>
  <c r="B17331" i="44"/>
  <c r="B17330" i="44"/>
  <c r="B17329" i="44"/>
  <c r="B17328" i="44"/>
  <c r="B17327" i="44"/>
  <c r="B17326" i="44"/>
  <c r="B17325" i="44"/>
  <c r="B17324" i="44"/>
  <c r="B17323" i="44"/>
  <c r="B17322" i="44"/>
  <c r="B17321" i="44"/>
  <c r="B17320" i="44"/>
  <c r="B17319" i="44"/>
  <c r="B17318" i="44"/>
  <c r="B17317" i="44"/>
  <c r="B17316" i="44"/>
  <c r="B17315" i="44"/>
  <c r="B17314" i="44"/>
  <c r="B17313" i="44"/>
  <c r="B17312" i="44"/>
  <c r="B17311" i="44"/>
  <c r="B17310" i="44"/>
  <c r="B17309" i="44"/>
  <c r="B17308" i="44"/>
  <c r="B17307" i="44"/>
  <c r="B17306" i="44"/>
  <c r="B17305" i="44"/>
  <c r="B17304" i="44"/>
  <c r="B17303" i="44"/>
  <c r="B17302" i="44"/>
  <c r="B17301" i="44"/>
  <c r="B17300" i="44"/>
  <c r="B17299" i="44"/>
  <c r="B17298" i="44"/>
  <c r="B17297" i="44"/>
  <c r="B17296" i="44"/>
  <c r="B17295" i="44"/>
  <c r="B17294" i="44"/>
  <c r="B17293" i="44"/>
  <c r="B17292" i="44"/>
  <c r="B17291" i="44"/>
  <c r="B17290" i="44"/>
  <c r="B17289" i="44"/>
  <c r="B17288" i="44"/>
  <c r="B17287" i="44"/>
  <c r="B17286" i="44"/>
  <c r="B17285" i="44"/>
  <c r="B17284" i="44"/>
  <c r="B17283" i="44"/>
  <c r="B17282" i="44"/>
  <c r="B17281" i="44"/>
  <c r="B17280" i="44"/>
  <c r="B17279" i="44"/>
  <c r="B17278" i="44"/>
  <c r="B17277" i="44"/>
  <c r="B17276" i="44"/>
  <c r="B17275" i="44"/>
  <c r="B17274" i="44"/>
  <c r="B17273" i="44"/>
  <c r="B17272" i="44"/>
  <c r="B17271" i="44"/>
  <c r="B17270" i="44"/>
  <c r="B17269" i="44"/>
  <c r="B17268" i="44"/>
  <c r="B17267" i="44"/>
  <c r="B17266" i="44"/>
  <c r="B17265" i="44"/>
  <c r="B17264" i="44"/>
  <c r="B17263" i="44"/>
  <c r="B17262" i="44"/>
  <c r="B17261" i="44"/>
  <c r="B17260" i="44"/>
  <c r="B17259" i="44"/>
  <c r="B17258" i="44"/>
  <c r="B17257" i="44"/>
  <c r="B17256" i="44"/>
  <c r="B17255" i="44"/>
  <c r="B17254" i="44"/>
  <c r="B17253" i="44"/>
  <c r="B17252" i="44"/>
  <c r="B17251" i="44"/>
  <c r="B17250" i="44"/>
  <c r="B17249" i="44"/>
  <c r="B17248" i="44"/>
  <c r="B17247" i="44"/>
  <c r="B17246" i="44"/>
  <c r="B17245" i="44"/>
  <c r="B17244" i="44"/>
  <c r="B17243" i="44"/>
  <c r="B17242" i="44"/>
  <c r="B17241" i="44"/>
  <c r="B17240" i="44"/>
  <c r="B17239" i="44"/>
  <c r="B17238" i="44"/>
  <c r="B17237" i="44"/>
  <c r="B17236" i="44"/>
  <c r="B17235" i="44"/>
  <c r="B17234" i="44"/>
  <c r="B17233" i="44"/>
  <c r="B17232" i="44"/>
  <c r="B17231" i="44"/>
  <c r="B17230" i="44"/>
  <c r="B17229" i="44"/>
  <c r="B17228" i="44"/>
  <c r="B17227" i="44"/>
  <c r="B17226" i="44"/>
  <c r="B17225" i="44"/>
  <c r="B17224" i="44"/>
  <c r="B17223" i="44"/>
  <c r="B17222" i="44"/>
  <c r="B17221" i="44"/>
  <c r="B17220" i="44"/>
  <c r="B17219" i="44"/>
  <c r="B17218" i="44"/>
  <c r="B17217" i="44"/>
  <c r="B17216" i="44"/>
  <c r="B17215" i="44"/>
  <c r="B17214" i="44"/>
  <c r="B17213" i="44"/>
  <c r="B17212" i="44"/>
  <c r="B17211" i="44"/>
  <c r="B17210" i="44"/>
  <c r="B17209" i="44"/>
  <c r="B17208" i="44"/>
  <c r="B17207" i="44"/>
  <c r="B17206" i="44"/>
  <c r="B17205" i="44"/>
  <c r="B17204" i="44"/>
  <c r="B17203" i="44"/>
  <c r="B17202" i="44"/>
  <c r="B17201" i="44"/>
  <c r="B17200" i="44"/>
  <c r="B17199" i="44"/>
  <c r="B17198" i="44"/>
  <c r="B17197" i="44"/>
  <c r="B17196" i="44"/>
  <c r="B17195" i="44"/>
  <c r="B17194" i="44"/>
  <c r="B17193" i="44"/>
  <c r="B17192" i="44"/>
  <c r="B17191" i="44"/>
  <c r="B17190" i="44"/>
  <c r="B17189" i="44"/>
  <c r="B17188" i="44"/>
  <c r="B17187" i="44"/>
  <c r="B17186" i="44"/>
  <c r="B17185" i="44"/>
  <c r="B17184" i="44"/>
  <c r="B17183" i="44"/>
  <c r="B17182" i="44"/>
  <c r="B17181" i="44"/>
  <c r="B17180" i="44"/>
  <c r="B17179" i="44"/>
  <c r="B17178" i="44"/>
  <c r="B17177" i="44"/>
  <c r="B17176" i="44"/>
  <c r="B17175" i="44"/>
  <c r="B17174" i="44"/>
  <c r="B17173" i="44"/>
  <c r="B17172" i="44"/>
  <c r="B17171" i="44"/>
  <c r="B17170" i="44"/>
  <c r="B17169" i="44"/>
  <c r="B17168" i="44"/>
  <c r="B17167" i="44"/>
  <c r="B17166" i="44"/>
  <c r="B17165" i="44"/>
  <c r="B17164" i="44"/>
  <c r="B17163" i="44"/>
  <c r="B17162" i="44"/>
  <c r="B17161" i="44"/>
  <c r="B17160" i="44"/>
  <c r="B17159" i="44"/>
  <c r="B17158" i="44"/>
  <c r="B17157" i="44"/>
  <c r="B17156" i="44"/>
  <c r="B17155" i="44"/>
  <c r="B17154" i="44"/>
  <c r="B17153" i="44"/>
  <c r="B17152" i="44"/>
  <c r="B17151" i="44"/>
  <c r="B17150" i="44"/>
  <c r="B17149" i="44"/>
  <c r="B17148" i="44"/>
  <c r="B17147" i="44"/>
  <c r="B17146" i="44"/>
  <c r="B17145" i="44"/>
  <c r="B17144" i="44"/>
  <c r="B17143" i="44"/>
  <c r="B17142" i="44"/>
  <c r="B17141" i="44"/>
  <c r="B17140" i="44"/>
  <c r="B17139" i="44"/>
  <c r="B17138" i="44"/>
  <c r="B17137" i="44"/>
  <c r="B17136" i="44"/>
  <c r="B17135" i="44"/>
  <c r="B17134" i="44"/>
  <c r="B17133" i="44"/>
  <c r="B17132" i="44"/>
  <c r="B17131" i="44"/>
  <c r="B17130" i="44"/>
  <c r="B17129" i="44"/>
  <c r="B17128" i="44"/>
  <c r="B17127" i="44"/>
  <c r="B17126" i="44"/>
  <c r="B17125" i="44"/>
  <c r="B17124" i="44"/>
  <c r="B17123" i="44"/>
  <c r="B17122" i="44"/>
  <c r="B17121" i="44"/>
  <c r="B17120" i="44"/>
  <c r="B17119" i="44"/>
  <c r="B17118" i="44"/>
  <c r="B17117" i="44"/>
  <c r="B17116" i="44"/>
  <c r="B17115" i="44"/>
  <c r="B17114" i="44"/>
  <c r="B17113" i="44"/>
  <c r="B17112" i="44"/>
  <c r="B17111" i="44"/>
  <c r="B17110" i="44"/>
  <c r="B17109" i="44"/>
  <c r="B17108" i="44"/>
  <c r="B17107" i="44"/>
  <c r="B17106" i="44"/>
  <c r="B17105" i="44"/>
  <c r="B17104" i="44"/>
  <c r="B17103" i="44"/>
  <c r="B17102" i="44"/>
  <c r="B17101" i="44"/>
  <c r="B17100" i="44"/>
  <c r="B17099" i="44"/>
  <c r="B17098" i="44"/>
  <c r="B17097" i="44"/>
  <c r="B17096" i="44"/>
  <c r="B17095" i="44"/>
  <c r="B17094" i="44"/>
  <c r="B17093" i="44"/>
  <c r="B17092" i="44"/>
  <c r="B17091" i="44"/>
  <c r="B17090" i="44"/>
  <c r="B17089" i="44"/>
  <c r="B17088" i="44"/>
  <c r="B17087" i="44"/>
  <c r="B17086" i="44"/>
  <c r="B17085" i="44"/>
  <c r="B17084" i="44"/>
  <c r="B17083" i="44"/>
  <c r="B17082" i="44"/>
  <c r="B17081" i="44"/>
  <c r="B17080" i="44"/>
  <c r="B17079" i="44"/>
  <c r="B17078" i="44"/>
  <c r="B17077" i="44"/>
  <c r="B17076" i="44"/>
  <c r="B17075" i="44"/>
  <c r="B17074" i="44"/>
  <c r="B17073" i="44"/>
  <c r="B17072" i="44"/>
  <c r="B17071" i="44"/>
  <c r="B17070" i="44"/>
  <c r="B17069" i="44"/>
  <c r="B17068" i="44"/>
  <c r="B17067" i="44"/>
  <c r="B17066" i="44"/>
  <c r="B17065" i="44"/>
  <c r="B17064" i="44"/>
  <c r="B17063" i="44"/>
  <c r="B17062" i="44"/>
  <c r="B17061" i="44"/>
  <c r="B17060" i="44"/>
  <c r="B17059" i="44"/>
  <c r="B17058" i="44"/>
  <c r="B17057" i="44"/>
  <c r="B17056" i="44"/>
  <c r="B17055" i="44"/>
  <c r="B17054" i="44"/>
  <c r="B17053" i="44"/>
  <c r="B17052" i="44"/>
  <c r="B17051" i="44"/>
  <c r="B17050" i="44"/>
  <c r="B17049" i="44"/>
  <c r="B17048" i="44"/>
  <c r="B17047" i="44"/>
  <c r="B17046" i="44"/>
  <c r="B17045" i="44"/>
  <c r="B17044" i="44"/>
  <c r="B17043" i="44"/>
  <c r="B17042" i="44"/>
  <c r="B17041" i="44"/>
  <c r="B17040" i="44"/>
  <c r="B17039" i="44"/>
  <c r="B17038" i="44"/>
  <c r="B17037" i="44"/>
  <c r="B17036" i="44"/>
  <c r="B17035" i="44"/>
  <c r="B17034" i="44"/>
  <c r="B17033" i="44"/>
  <c r="B17032" i="44"/>
  <c r="B17031" i="44"/>
  <c r="B17030" i="44"/>
  <c r="B17029" i="44"/>
  <c r="B17028" i="44"/>
  <c r="B17027" i="44"/>
  <c r="B17026" i="44"/>
  <c r="B17025" i="44"/>
  <c r="B17024" i="44"/>
  <c r="B17023" i="44"/>
  <c r="B17022" i="44"/>
  <c r="B17021" i="44"/>
  <c r="B17020" i="44"/>
  <c r="B17019" i="44"/>
  <c r="B17018" i="44"/>
  <c r="B17017" i="44"/>
  <c r="B17016" i="44"/>
  <c r="B17015" i="44"/>
  <c r="B17014" i="44"/>
  <c r="B17013" i="44"/>
  <c r="B17012" i="44"/>
  <c r="B17011" i="44"/>
  <c r="B17010" i="44"/>
  <c r="B17009" i="44"/>
  <c r="B17008" i="44"/>
  <c r="B17007" i="44"/>
  <c r="B17006" i="44"/>
  <c r="B17005" i="44"/>
  <c r="B17004" i="44"/>
  <c r="B17003" i="44"/>
  <c r="B17002" i="44"/>
  <c r="B17001" i="44"/>
  <c r="B17000" i="44"/>
  <c r="B16999" i="44"/>
  <c r="B16998" i="44"/>
  <c r="B16997" i="44"/>
  <c r="B16996" i="44"/>
  <c r="B16995" i="44"/>
  <c r="B16994" i="44"/>
  <c r="B16993" i="44"/>
  <c r="B16992" i="44"/>
  <c r="B16991" i="44"/>
  <c r="B16990" i="44"/>
  <c r="B16989" i="44"/>
  <c r="B16988" i="44"/>
  <c r="B16987" i="44"/>
  <c r="B16986" i="44"/>
  <c r="B16985" i="44"/>
  <c r="B16984" i="44"/>
  <c r="B16983" i="44"/>
  <c r="B16982" i="44"/>
  <c r="B16981" i="44"/>
  <c r="B16980" i="44"/>
  <c r="B16979" i="44"/>
  <c r="B16978" i="44"/>
  <c r="B16977" i="44"/>
  <c r="B16976" i="44"/>
  <c r="B16975" i="44"/>
  <c r="B16974" i="44"/>
  <c r="B16973" i="44"/>
  <c r="B16972" i="44"/>
  <c r="B16971" i="44"/>
  <c r="B16970" i="44"/>
  <c r="B16969" i="44"/>
  <c r="B16968" i="44"/>
  <c r="B16967" i="44"/>
  <c r="B16966" i="44"/>
  <c r="B16965" i="44"/>
  <c r="B16964" i="44"/>
  <c r="B16963" i="44"/>
  <c r="B16962" i="44"/>
  <c r="B16961" i="44"/>
  <c r="B16960" i="44"/>
  <c r="B16959" i="44"/>
  <c r="B16958" i="44"/>
  <c r="B16957" i="44"/>
  <c r="B16956" i="44"/>
  <c r="B16955" i="44"/>
  <c r="B16954" i="44"/>
  <c r="B16953" i="44"/>
  <c r="B16952" i="44"/>
  <c r="B16951" i="44"/>
  <c r="B16950" i="44"/>
  <c r="B16949" i="44"/>
  <c r="B16948" i="44"/>
  <c r="B16947" i="44"/>
  <c r="B16946" i="44"/>
  <c r="B16945" i="44"/>
  <c r="B16944" i="44"/>
  <c r="B16943" i="44"/>
  <c r="B16942" i="44"/>
  <c r="B16941" i="44"/>
  <c r="B16940" i="44"/>
  <c r="B16939" i="44"/>
  <c r="B16938" i="44"/>
  <c r="B16937" i="44"/>
  <c r="B16936" i="44"/>
  <c r="B16935" i="44"/>
  <c r="B16934" i="44"/>
  <c r="B16933" i="44"/>
  <c r="B16932" i="44"/>
  <c r="B16931" i="44"/>
  <c r="B16930" i="44"/>
  <c r="B16929" i="44"/>
  <c r="B16928" i="44"/>
  <c r="B16927" i="44"/>
  <c r="B16926" i="44"/>
  <c r="B16925" i="44"/>
  <c r="B16924" i="44"/>
  <c r="B16923" i="44"/>
  <c r="B16922" i="44"/>
  <c r="B16921" i="44"/>
  <c r="B16920" i="44"/>
  <c r="B16919" i="44"/>
  <c r="B16918" i="44"/>
  <c r="B16917" i="44"/>
  <c r="B16916" i="44"/>
  <c r="B16915" i="44"/>
  <c r="B16914" i="44"/>
  <c r="B16913" i="44"/>
  <c r="B16912" i="44"/>
  <c r="B16911" i="44"/>
  <c r="B16910" i="44"/>
  <c r="B16909" i="44"/>
  <c r="B16908" i="44"/>
  <c r="B16907" i="44"/>
  <c r="B16906" i="44"/>
  <c r="B16905" i="44"/>
  <c r="B16904" i="44"/>
  <c r="B16903" i="44"/>
  <c r="B16902" i="44"/>
  <c r="B16901" i="44"/>
  <c r="B16900" i="44"/>
  <c r="B16899" i="44"/>
  <c r="B16898" i="44"/>
  <c r="B16897" i="44"/>
  <c r="B16896" i="44"/>
  <c r="B16895" i="44"/>
  <c r="B16894" i="44"/>
  <c r="B16893" i="44"/>
  <c r="B16892" i="44"/>
  <c r="B16891" i="44"/>
  <c r="B16890" i="44"/>
  <c r="B16889" i="44"/>
  <c r="B16888" i="44"/>
  <c r="B16887" i="44"/>
  <c r="B16886" i="44"/>
  <c r="B16885" i="44"/>
  <c r="B16884" i="44"/>
  <c r="B16883" i="44"/>
  <c r="B16882" i="44"/>
  <c r="B16881" i="44"/>
  <c r="B16880" i="44"/>
  <c r="B16879" i="44"/>
  <c r="B16878" i="44"/>
  <c r="B16877" i="44"/>
  <c r="B16876" i="44"/>
  <c r="B16875" i="44"/>
  <c r="B16874" i="44"/>
  <c r="B16873" i="44"/>
  <c r="B16872" i="44"/>
  <c r="B16871" i="44"/>
  <c r="B16870" i="44"/>
  <c r="B16869" i="44"/>
  <c r="B16868" i="44"/>
  <c r="B16867" i="44"/>
  <c r="B16866" i="44"/>
  <c r="B16865" i="44"/>
  <c r="B16864" i="44"/>
  <c r="B16863" i="44"/>
  <c r="B16862" i="44"/>
  <c r="B16861" i="44"/>
  <c r="B16860" i="44"/>
  <c r="B16859" i="44"/>
  <c r="B16858" i="44"/>
  <c r="B16857" i="44"/>
  <c r="B16856" i="44"/>
  <c r="B16855" i="44"/>
  <c r="B16854" i="44"/>
  <c r="B16853" i="44"/>
  <c r="B16852" i="44"/>
  <c r="B16851" i="44"/>
  <c r="B16850" i="44"/>
  <c r="B16849" i="44"/>
  <c r="B16848" i="44"/>
  <c r="B16847" i="44"/>
  <c r="B16846" i="44"/>
  <c r="B16845" i="44"/>
  <c r="B16844" i="44"/>
  <c r="B16843" i="44"/>
  <c r="B16842" i="44"/>
  <c r="B16841" i="44"/>
  <c r="B16840" i="44"/>
  <c r="B16839" i="44"/>
  <c r="B16838" i="44"/>
  <c r="B16837" i="44"/>
  <c r="B16836" i="44"/>
  <c r="B16835" i="44"/>
  <c r="B16834" i="44"/>
  <c r="B16833" i="44"/>
  <c r="B16832" i="44"/>
  <c r="B16831" i="44"/>
  <c r="B16830" i="44"/>
  <c r="B16829" i="44"/>
  <c r="B16828" i="44"/>
  <c r="B16827" i="44"/>
  <c r="B16826" i="44"/>
  <c r="B16825" i="44"/>
  <c r="B16824" i="44"/>
  <c r="B16823" i="44"/>
  <c r="B16822" i="44"/>
  <c r="B16821" i="44"/>
  <c r="B16820" i="44"/>
  <c r="B16819" i="44"/>
  <c r="B16818" i="44"/>
  <c r="B16817" i="44"/>
  <c r="B16816" i="44"/>
  <c r="B16815" i="44"/>
  <c r="B16814" i="44"/>
  <c r="B16813" i="44"/>
  <c r="B16812" i="44"/>
  <c r="B16811" i="44"/>
  <c r="B16810" i="44"/>
  <c r="B16809" i="44"/>
  <c r="B16808" i="44"/>
  <c r="B16807" i="44"/>
  <c r="B16806" i="44"/>
  <c r="B16805" i="44"/>
  <c r="B16804" i="44"/>
  <c r="B16803" i="44"/>
  <c r="B16802" i="44"/>
  <c r="B16801" i="44"/>
  <c r="B16800" i="44"/>
  <c r="B16799" i="44"/>
  <c r="B16798" i="44"/>
  <c r="B16797" i="44"/>
  <c r="B16796" i="44"/>
  <c r="B16795" i="44"/>
  <c r="B16794" i="44"/>
  <c r="B16793" i="44"/>
  <c r="B16792" i="44"/>
  <c r="B16791" i="44"/>
  <c r="B16790" i="44"/>
  <c r="B16789" i="44"/>
  <c r="B16788" i="44"/>
  <c r="B16787" i="44"/>
  <c r="B16786" i="44"/>
  <c r="B16785" i="44"/>
  <c r="B16784" i="44"/>
  <c r="B16783" i="44"/>
  <c r="B16782" i="44"/>
  <c r="B16781" i="44"/>
  <c r="B16780" i="44"/>
  <c r="B16779" i="44"/>
  <c r="B16778" i="44"/>
  <c r="B16777" i="44"/>
  <c r="B16776" i="44"/>
  <c r="B16775" i="44"/>
  <c r="B16774" i="44"/>
  <c r="B16773" i="44"/>
  <c r="B16772" i="44"/>
  <c r="B16771" i="44"/>
  <c r="B16770" i="44"/>
  <c r="B16769" i="44"/>
  <c r="B16768" i="44"/>
  <c r="B16767" i="44"/>
  <c r="B16766" i="44"/>
  <c r="B16765" i="44"/>
  <c r="B16764" i="44"/>
  <c r="B16763" i="44"/>
  <c r="B16762" i="44"/>
  <c r="B16761" i="44"/>
  <c r="B16760" i="44"/>
  <c r="B16759" i="44"/>
  <c r="B16758" i="44"/>
  <c r="B16757" i="44"/>
  <c r="B16756" i="44"/>
  <c r="B16755" i="44"/>
  <c r="B16754" i="44"/>
  <c r="B16753" i="44"/>
  <c r="B16752" i="44"/>
  <c r="B16751" i="44"/>
  <c r="B16750" i="44"/>
  <c r="B16749" i="44"/>
  <c r="B16748" i="44"/>
  <c r="B16747" i="44"/>
  <c r="B16746" i="44"/>
  <c r="B16745" i="44"/>
  <c r="B16744" i="44"/>
  <c r="B16743" i="44"/>
  <c r="B16742" i="44"/>
  <c r="B16741" i="44"/>
  <c r="B16740" i="44"/>
  <c r="B16739" i="44"/>
  <c r="B16738" i="44"/>
  <c r="B16737" i="44"/>
  <c r="B16736" i="44"/>
  <c r="B16735" i="44"/>
  <c r="B16734" i="44"/>
  <c r="B16733" i="44"/>
  <c r="B16732" i="44"/>
  <c r="B16731" i="44"/>
  <c r="B16730" i="44"/>
  <c r="B16729" i="44"/>
  <c r="B16728" i="44"/>
  <c r="B16727" i="44"/>
  <c r="B16726" i="44"/>
  <c r="B16725" i="44"/>
  <c r="B16724" i="44"/>
  <c r="B16723" i="44"/>
  <c r="B16722" i="44"/>
  <c r="B16721" i="44"/>
  <c r="B16720" i="44"/>
  <c r="B16719" i="44"/>
  <c r="B16718" i="44"/>
  <c r="B16717" i="44"/>
  <c r="B16716" i="44"/>
  <c r="B16715" i="44"/>
  <c r="B16714" i="44"/>
  <c r="B16713" i="44"/>
  <c r="B16712" i="44"/>
  <c r="B16711" i="44"/>
  <c r="B16710" i="44"/>
  <c r="B16709" i="44"/>
  <c r="B16708" i="44"/>
  <c r="B16707" i="44"/>
  <c r="B16706" i="44"/>
  <c r="B16705" i="44"/>
  <c r="B16704" i="44"/>
  <c r="B16703" i="44"/>
  <c r="B16702" i="44"/>
  <c r="B16701" i="44"/>
  <c r="B16700" i="44"/>
  <c r="B16699" i="44"/>
  <c r="B16698" i="44"/>
  <c r="B16697" i="44"/>
  <c r="B16696" i="44"/>
  <c r="B16695" i="44"/>
  <c r="B16694" i="44"/>
  <c r="B16693" i="44"/>
  <c r="B16692" i="44"/>
  <c r="B16691" i="44"/>
  <c r="B16690" i="44"/>
  <c r="B16689" i="44"/>
  <c r="B16688" i="44"/>
  <c r="B16687" i="44"/>
  <c r="B16686" i="44"/>
  <c r="B16685" i="44"/>
  <c r="B16684" i="44"/>
  <c r="B16683" i="44"/>
  <c r="B16682" i="44"/>
  <c r="B16681" i="44"/>
  <c r="B16680" i="44"/>
  <c r="B16679" i="44"/>
  <c r="B16678" i="44"/>
  <c r="B16677" i="44"/>
  <c r="B16676" i="44"/>
  <c r="B16675" i="44"/>
  <c r="B16674" i="44"/>
  <c r="B16673" i="44"/>
  <c r="B16672" i="44"/>
  <c r="B16671" i="44"/>
  <c r="B16670" i="44"/>
  <c r="B16669" i="44"/>
  <c r="B16668" i="44"/>
  <c r="B16667" i="44"/>
  <c r="B16666" i="44"/>
  <c r="B16665" i="44"/>
  <c r="B16664" i="44"/>
  <c r="B16663" i="44"/>
  <c r="B16662" i="44"/>
  <c r="B16661" i="44"/>
  <c r="B16660" i="44"/>
  <c r="B16659" i="44"/>
  <c r="B16658" i="44"/>
  <c r="B16657" i="44"/>
  <c r="B16656" i="44"/>
  <c r="B16655" i="44"/>
  <c r="B16654" i="44"/>
  <c r="B16653" i="44"/>
  <c r="B16652" i="44"/>
  <c r="B16651" i="44"/>
  <c r="B16650" i="44"/>
  <c r="B16649" i="44"/>
  <c r="B16648" i="44"/>
  <c r="B16647" i="44"/>
  <c r="B16646" i="44"/>
  <c r="B16645" i="44"/>
  <c r="B16644" i="44"/>
  <c r="B16643" i="44"/>
  <c r="B16642" i="44"/>
  <c r="B16641" i="44"/>
  <c r="B16640" i="44"/>
  <c r="B16639" i="44"/>
  <c r="B16638" i="44"/>
  <c r="B16637" i="44"/>
  <c r="B16636" i="44"/>
  <c r="B16635" i="44"/>
  <c r="B16634" i="44"/>
  <c r="B16633" i="44"/>
  <c r="B16632" i="44"/>
  <c r="B16631" i="44"/>
  <c r="B16630" i="44"/>
  <c r="B16629" i="44"/>
  <c r="B16628" i="44"/>
  <c r="B16627" i="44"/>
  <c r="B16626" i="44"/>
  <c r="B16625" i="44"/>
  <c r="B16624" i="44"/>
  <c r="B16623" i="44"/>
  <c r="B16622" i="44"/>
  <c r="B16621" i="44"/>
  <c r="B16620" i="44"/>
  <c r="B16619" i="44"/>
  <c r="B16618" i="44"/>
  <c r="B16617" i="44"/>
  <c r="B16616" i="44"/>
  <c r="B16615" i="44"/>
  <c r="B16614" i="44"/>
  <c r="B16613" i="44"/>
  <c r="B16612" i="44"/>
  <c r="B16611" i="44"/>
  <c r="B16610" i="44"/>
  <c r="B16609" i="44"/>
  <c r="B16608" i="44"/>
  <c r="B16607" i="44"/>
  <c r="B16606" i="44"/>
  <c r="B16605" i="44"/>
  <c r="B16604" i="44"/>
  <c r="B16603" i="44"/>
  <c r="B16602" i="44"/>
  <c r="B16601" i="44"/>
  <c r="B16600" i="44"/>
  <c r="B16599" i="44"/>
  <c r="B16598" i="44"/>
  <c r="B16597" i="44"/>
  <c r="B16596" i="44"/>
  <c r="B16595" i="44"/>
  <c r="B16594" i="44"/>
  <c r="B16593" i="44"/>
  <c r="B16592" i="44"/>
  <c r="B16591" i="44"/>
  <c r="B16590" i="44"/>
  <c r="B16589" i="44"/>
  <c r="B16588" i="44"/>
  <c r="B16587" i="44"/>
  <c r="B16586" i="44"/>
  <c r="B16585" i="44"/>
  <c r="B16584" i="44"/>
  <c r="B16583" i="44"/>
  <c r="B16582" i="44"/>
  <c r="B16581" i="44"/>
  <c r="B16580" i="44"/>
  <c r="B16579" i="44"/>
  <c r="B16578" i="44"/>
  <c r="B16577" i="44"/>
  <c r="B16576" i="44"/>
  <c r="B16575" i="44"/>
  <c r="B16574" i="44"/>
  <c r="B16573" i="44"/>
  <c r="B16572" i="44"/>
  <c r="B16571" i="44"/>
  <c r="B16570" i="44"/>
  <c r="B16569" i="44"/>
  <c r="B16568" i="44"/>
  <c r="B16567" i="44"/>
  <c r="B16566" i="44"/>
  <c r="B16565" i="44"/>
  <c r="B16564" i="44"/>
  <c r="B16563" i="44"/>
  <c r="B16562" i="44"/>
  <c r="B16561" i="44"/>
  <c r="B16560" i="44"/>
  <c r="B16559" i="44"/>
  <c r="B16558" i="44"/>
  <c r="B16557" i="44"/>
  <c r="B16556" i="44"/>
  <c r="B16555" i="44"/>
  <c r="B16554" i="44"/>
  <c r="B16553" i="44"/>
  <c r="B16552" i="44"/>
  <c r="B16551" i="44"/>
  <c r="B16550" i="44"/>
  <c r="B16549" i="44"/>
  <c r="B16548" i="44"/>
  <c r="B16547" i="44"/>
  <c r="B16546" i="44"/>
  <c r="B16545" i="44"/>
  <c r="B16544" i="44"/>
  <c r="B16543" i="44"/>
  <c r="B16542" i="44"/>
  <c r="B16541" i="44"/>
  <c r="B16540" i="44"/>
  <c r="B16539" i="44"/>
  <c r="B16538" i="44"/>
  <c r="B16537" i="44"/>
  <c r="B16536" i="44"/>
  <c r="B16535" i="44"/>
  <c r="B16534" i="44"/>
  <c r="B16533" i="44"/>
  <c r="B16532" i="44"/>
  <c r="B16531" i="44"/>
  <c r="B16530" i="44"/>
  <c r="B16529" i="44"/>
  <c r="B16528" i="44"/>
  <c r="B16527" i="44"/>
  <c r="B16526" i="44"/>
  <c r="B16525" i="44"/>
  <c r="B16524" i="44"/>
  <c r="B16523" i="44"/>
  <c r="B16522" i="44"/>
  <c r="B16521" i="44"/>
  <c r="B16520" i="44"/>
  <c r="B16519" i="44"/>
  <c r="B16518" i="44"/>
  <c r="B16517" i="44"/>
  <c r="B16516" i="44"/>
  <c r="B16515" i="44"/>
  <c r="B16514" i="44"/>
  <c r="B16513" i="44"/>
  <c r="B16512" i="44"/>
  <c r="B16511" i="44"/>
  <c r="B16510" i="44"/>
  <c r="B16509" i="44"/>
  <c r="B16508" i="44"/>
  <c r="B16507" i="44"/>
  <c r="B16506" i="44"/>
  <c r="B16505" i="44"/>
  <c r="B16504" i="44"/>
  <c r="B16503" i="44"/>
  <c r="B16502" i="44"/>
  <c r="B16501" i="44"/>
  <c r="B16500" i="44"/>
  <c r="B16499" i="44"/>
  <c r="B16498" i="44"/>
  <c r="B16497" i="44"/>
  <c r="B16496" i="44"/>
  <c r="B16495" i="44"/>
  <c r="B16494" i="44"/>
  <c r="B16493" i="44"/>
  <c r="B16492" i="44"/>
  <c r="B16491" i="44"/>
  <c r="B16490" i="44"/>
  <c r="B16489" i="44"/>
  <c r="B16488" i="44"/>
  <c r="B16487" i="44"/>
  <c r="B16486" i="44"/>
  <c r="B16485" i="44"/>
  <c r="B16484" i="44"/>
  <c r="B16483" i="44"/>
  <c r="B16482" i="44"/>
  <c r="B16481" i="44"/>
  <c r="B16480" i="44"/>
  <c r="B16479" i="44"/>
  <c r="B16478" i="44"/>
  <c r="B16477" i="44"/>
  <c r="B16476" i="44"/>
  <c r="B16475" i="44"/>
  <c r="B16474" i="44"/>
  <c r="B16473" i="44"/>
  <c r="B16472" i="44"/>
  <c r="B16471" i="44"/>
  <c r="B16470" i="44"/>
  <c r="B16469" i="44"/>
  <c r="B16468" i="44"/>
  <c r="B16467" i="44"/>
  <c r="B16466" i="44"/>
  <c r="B16465" i="44"/>
  <c r="B16464" i="44"/>
  <c r="B16463" i="44"/>
  <c r="B16462" i="44"/>
  <c r="B16461" i="44"/>
  <c r="B16460" i="44"/>
  <c r="B16459" i="44"/>
  <c r="B16458" i="44"/>
  <c r="B16457" i="44"/>
  <c r="B16456" i="44"/>
  <c r="B16455" i="44"/>
  <c r="B16454" i="44"/>
  <c r="B16453" i="44"/>
  <c r="B16452" i="44"/>
  <c r="B16451" i="44"/>
  <c r="B16450" i="44"/>
  <c r="B16449" i="44"/>
  <c r="B16448" i="44"/>
  <c r="B16447" i="44"/>
  <c r="B16446" i="44"/>
  <c r="B16445" i="44"/>
  <c r="B16444" i="44"/>
  <c r="B16443" i="44"/>
  <c r="B16442" i="44"/>
  <c r="B16441" i="44"/>
  <c r="B16440" i="44"/>
  <c r="B16439" i="44"/>
  <c r="B16438" i="44"/>
  <c r="B16437" i="44"/>
  <c r="B16436" i="44"/>
  <c r="B16435" i="44"/>
  <c r="B16434" i="44"/>
  <c r="B16433" i="44"/>
  <c r="B16432" i="44"/>
  <c r="B16431" i="44"/>
  <c r="B16430" i="44"/>
  <c r="B16429" i="44"/>
  <c r="B16428" i="44"/>
  <c r="B16427" i="44"/>
  <c r="B16426" i="44"/>
  <c r="B16425" i="44"/>
  <c r="B16424" i="44"/>
  <c r="B16423" i="44"/>
  <c r="B16422" i="44"/>
  <c r="B16421" i="44"/>
  <c r="B16420" i="44"/>
  <c r="B16419" i="44"/>
  <c r="B16418" i="44"/>
  <c r="B16417" i="44"/>
  <c r="B16416" i="44"/>
  <c r="B16415" i="44"/>
  <c r="B16414" i="44"/>
  <c r="B16413" i="44"/>
  <c r="B16412" i="44"/>
  <c r="B16411" i="44"/>
  <c r="B16410" i="44"/>
  <c r="B16409" i="44"/>
  <c r="B16408" i="44"/>
  <c r="B16407" i="44"/>
  <c r="B16406" i="44"/>
  <c r="B16405" i="44"/>
  <c r="B16404" i="44"/>
  <c r="B16403" i="44"/>
  <c r="B16402" i="44"/>
  <c r="B16401" i="44"/>
  <c r="B16400" i="44"/>
  <c r="B16399" i="44"/>
  <c r="B16398" i="44"/>
  <c r="B16397" i="44"/>
  <c r="B16396" i="44"/>
  <c r="B16395" i="44"/>
  <c r="B16394" i="44"/>
  <c r="B16393" i="44"/>
  <c r="B16392" i="44"/>
  <c r="B16391" i="44"/>
  <c r="B16390" i="44"/>
  <c r="B16389" i="44"/>
  <c r="B16388" i="44"/>
  <c r="B16387" i="44"/>
  <c r="B16386" i="44"/>
  <c r="B16385" i="44"/>
  <c r="B16384" i="44"/>
  <c r="B16383" i="44"/>
  <c r="B16382" i="44"/>
  <c r="B16381" i="44"/>
  <c r="B16380" i="44"/>
  <c r="B16379" i="44"/>
  <c r="B16378" i="44"/>
  <c r="B16377" i="44"/>
  <c r="B16376" i="44"/>
  <c r="B16375" i="44"/>
  <c r="B16374" i="44"/>
  <c r="B16373" i="44"/>
  <c r="B16372" i="44"/>
  <c r="B16371" i="44"/>
  <c r="B16370" i="44"/>
  <c r="B16369" i="44"/>
  <c r="B16368" i="44"/>
  <c r="B16367" i="44"/>
  <c r="B16366" i="44"/>
  <c r="B16365" i="44"/>
  <c r="B16364" i="44"/>
  <c r="B16363" i="44"/>
  <c r="B16362" i="44"/>
  <c r="B16361" i="44"/>
  <c r="B16360" i="44"/>
  <c r="B16359" i="44"/>
  <c r="B16358" i="44"/>
  <c r="B16357" i="44"/>
  <c r="B16356" i="44"/>
  <c r="B16355" i="44"/>
  <c r="B16354" i="44"/>
  <c r="B16353" i="44"/>
  <c r="B16352" i="44"/>
  <c r="B16351" i="44"/>
  <c r="B16350" i="44"/>
  <c r="B16349" i="44"/>
  <c r="B16348" i="44"/>
  <c r="B16347" i="44"/>
  <c r="B16346" i="44"/>
  <c r="B16345" i="44"/>
  <c r="B16344" i="44"/>
  <c r="B16343" i="44"/>
  <c r="B16342" i="44"/>
  <c r="B16341" i="44"/>
  <c r="B16340" i="44"/>
  <c r="B16339" i="44"/>
  <c r="B16338" i="44"/>
  <c r="B16337" i="44"/>
  <c r="B16336" i="44"/>
  <c r="B16335" i="44"/>
  <c r="B16334" i="44"/>
  <c r="B16333" i="44"/>
  <c r="B16332" i="44"/>
  <c r="B16331" i="44"/>
  <c r="B16330" i="44"/>
  <c r="B16329" i="44"/>
  <c r="B16328" i="44"/>
  <c r="B16327" i="44"/>
  <c r="B16326" i="44"/>
  <c r="B16325" i="44"/>
  <c r="B16324" i="44"/>
  <c r="B16323" i="44"/>
  <c r="B16322" i="44"/>
  <c r="B16321" i="44"/>
  <c r="B16320" i="44"/>
  <c r="B16319" i="44"/>
  <c r="B16318" i="44"/>
  <c r="B16317" i="44"/>
  <c r="B16316" i="44"/>
  <c r="B16315" i="44"/>
  <c r="B16314" i="44"/>
  <c r="B16313" i="44"/>
  <c r="B16312" i="44"/>
  <c r="B16311" i="44"/>
  <c r="B16310" i="44"/>
  <c r="B16309" i="44"/>
  <c r="B16308" i="44"/>
  <c r="B16307" i="44"/>
  <c r="B16306" i="44"/>
  <c r="B16305" i="44"/>
  <c r="B16304" i="44"/>
  <c r="B16303" i="44"/>
  <c r="B16302" i="44"/>
  <c r="B16301" i="44"/>
  <c r="B16300" i="44"/>
  <c r="B16299" i="44"/>
  <c r="B16298" i="44"/>
  <c r="B16297" i="44"/>
  <c r="B16296" i="44"/>
  <c r="B16295" i="44"/>
  <c r="B16294" i="44"/>
  <c r="B16293" i="44"/>
  <c r="B16292" i="44"/>
  <c r="B16291" i="44"/>
  <c r="B16290" i="44"/>
  <c r="B16289" i="44"/>
  <c r="B16288" i="44"/>
  <c r="B16287" i="44"/>
  <c r="B16286" i="44"/>
  <c r="B16285" i="44"/>
  <c r="B16284" i="44"/>
  <c r="B16283" i="44"/>
  <c r="B16282" i="44"/>
  <c r="B16281" i="44"/>
  <c r="B16280" i="44"/>
  <c r="B16279" i="44"/>
  <c r="B16278" i="44"/>
  <c r="B16277" i="44"/>
  <c r="B16276" i="44"/>
  <c r="B16275" i="44"/>
  <c r="B16274" i="44"/>
  <c r="B16273" i="44"/>
  <c r="B16272" i="44"/>
  <c r="B16271" i="44"/>
  <c r="B16270" i="44"/>
  <c r="B16269" i="44"/>
  <c r="B16268" i="44"/>
  <c r="B16267" i="44"/>
  <c r="B16266" i="44"/>
  <c r="B16265" i="44"/>
  <c r="B16264" i="44"/>
  <c r="B16263" i="44"/>
  <c r="B16262" i="44"/>
  <c r="B16261" i="44"/>
  <c r="B16260" i="44"/>
  <c r="B16259" i="44"/>
  <c r="B16258" i="44"/>
  <c r="B16257" i="44"/>
  <c r="B16256" i="44"/>
  <c r="B16255" i="44"/>
  <c r="B16254" i="44"/>
  <c r="B16253" i="44"/>
  <c r="B16252" i="44"/>
  <c r="B16251" i="44"/>
  <c r="B16250" i="44"/>
  <c r="B16249" i="44"/>
  <c r="B16248" i="44"/>
  <c r="B16247" i="44"/>
  <c r="B16246" i="44"/>
  <c r="B16245" i="44"/>
  <c r="B16244" i="44"/>
  <c r="B16243" i="44"/>
  <c r="B16242" i="44"/>
  <c r="B16241" i="44"/>
  <c r="B16240" i="44"/>
  <c r="B16239" i="44"/>
  <c r="B16238" i="44"/>
  <c r="B16237" i="44"/>
  <c r="B16236" i="44"/>
  <c r="B16235" i="44"/>
  <c r="B16234" i="44"/>
  <c r="B16233" i="44"/>
  <c r="B16232" i="44"/>
  <c r="B16231" i="44"/>
  <c r="B16230" i="44"/>
  <c r="B16229" i="44"/>
  <c r="B16228" i="44"/>
  <c r="B16227" i="44"/>
  <c r="B16226" i="44"/>
  <c r="B16225" i="44"/>
  <c r="B16224" i="44"/>
  <c r="B16223" i="44"/>
  <c r="B16222" i="44"/>
  <c r="B16221" i="44"/>
  <c r="B16220" i="44"/>
  <c r="B16219" i="44"/>
  <c r="B16218" i="44"/>
  <c r="B16217" i="44"/>
  <c r="B16216" i="44"/>
  <c r="B16215" i="44"/>
  <c r="B16214" i="44"/>
  <c r="B16213" i="44"/>
  <c r="B16212" i="44"/>
  <c r="B16211" i="44"/>
  <c r="B16210" i="44"/>
  <c r="B16209" i="44"/>
  <c r="B16208" i="44"/>
  <c r="B16207" i="44"/>
  <c r="B16206" i="44"/>
  <c r="B16205" i="44"/>
  <c r="B16204" i="44"/>
  <c r="B16203" i="44"/>
  <c r="B16202" i="44"/>
  <c r="B16201" i="44"/>
  <c r="B16200" i="44"/>
  <c r="B16199" i="44"/>
  <c r="B16198" i="44"/>
  <c r="B16197" i="44"/>
  <c r="B16196" i="44"/>
  <c r="B16195" i="44"/>
  <c r="B16194" i="44"/>
  <c r="B16193" i="44"/>
  <c r="B16192" i="44"/>
  <c r="B16191" i="44"/>
  <c r="B16190" i="44"/>
  <c r="B16189" i="44"/>
  <c r="B16188" i="44"/>
  <c r="B16187" i="44"/>
  <c r="B16186" i="44"/>
  <c r="B16185" i="44"/>
  <c r="B16184" i="44"/>
  <c r="B16183" i="44"/>
  <c r="B16182" i="44"/>
  <c r="B16181" i="44"/>
  <c r="B16180" i="44"/>
  <c r="B16179" i="44"/>
  <c r="B16178" i="44"/>
  <c r="B16177" i="44"/>
  <c r="B16176" i="44"/>
  <c r="B16175" i="44"/>
  <c r="B16174" i="44"/>
  <c r="B16173" i="44"/>
  <c r="B16172" i="44"/>
  <c r="B16171" i="44"/>
  <c r="B16170" i="44"/>
  <c r="B16169" i="44"/>
  <c r="B16168" i="44"/>
  <c r="B16167" i="44"/>
  <c r="B16166" i="44"/>
  <c r="B16165" i="44"/>
  <c r="B16164" i="44"/>
  <c r="B16163" i="44"/>
  <c r="B16162" i="44"/>
  <c r="B16161" i="44"/>
  <c r="B16160" i="44"/>
  <c r="B16159" i="44"/>
  <c r="B16158" i="44"/>
  <c r="B16157" i="44"/>
  <c r="B16156" i="44"/>
  <c r="B16155" i="44"/>
  <c r="B16154" i="44"/>
  <c r="B16153" i="44"/>
  <c r="B16152" i="44"/>
  <c r="B16151" i="44"/>
  <c r="B16150" i="44"/>
  <c r="B16149" i="44"/>
  <c r="B16148" i="44"/>
  <c r="B16147" i="44"/>
  <c r="B16146" i="44"/>
  <c r="B16145" i="44"/>
  <c r="B16144" i="44"/>
  <c r="B16143" i="44"/>
  <c r="B16142" i="44"/>
  <c r="B16141" i="44"/>
  <c r="B16140" i="44"/>
  <c r="B16139" i="44"/>
  <c r="B16138" i="44"/>
  <c r="B16137" i="44"/>
  <c r="B16136" i="44"/>
  <c r="B16135" i="44"/>
  <c r="B16134" i="44"/>
  <c r="B16133" i="44"/>
  <c r="B16132" i="44"/>
  <c r="B16131" i="44"/>
  <c r="B16130" i="44"/>
  <c r="B16129" i="44"/>
  <c r="B16128" i="44"/>
  <c r="B16127" i="44"/>
  <c r="B16126" i="44"/>
  <c r="B16125" i="44"/>
  <c r="B16124" i="44"/>
  <c r="B16123" i="44"/>
  <c r="B16122" i="44"/>
  <c r="B16121" i="44"/>
  <c r="B16120" i="44"/>
  <c r="B16119" i="44"/>
  <c r="B16118" i="44"/>
  <c r="B16117" i="44"/>
  <c r="B16116" i="44"/>
  <c r="B16115" i="44"/>
  <c r="B16114" i="44"/>
  <c r="B16113" i="44"/>
  <c r="B16112" i="44"/>
  <c r="B16111" i="44"/>
  <c r="B16110" i="44"/>
  <c r="B16109" i="44"/>
  <c r="B16108" i="44"/>
  <c r="B16107" i="44"/>
  <c r="B16106" i="44"/>
  <c r="B16105" i="44"/>
  <c r="B16104" i="44"/>
  <c r="B16103" i="44"/>
  <c r="B16102" i="44"/>
  <c r="B16101" i="44"/>
  <c r="B16100" i="44"/>
  <c r="B16099" i="44"/>
  <c r="B16098" i="44"/>
  <c r="B16097" i="44"/>
  <c r="B16096" i="44"/>
  <c r="B16095" i="44"/>
  <c r="B16094" i="44"/>
  <c r="B16093" i="44"/>
  <c r="B16092" i="44"/>
  <c r="B16091" i="44"/>
  <c r="B16090" i="44"/>
  <c r="B16089" i="44"/>
  <c r="B16088" i="44"/>
  <c r="B16087" i="44"/>
  <c r="B16086" i="44"/>
  <c r="B16085" i="44"/>
  <c r="B16084" i="44"/>
  <c r="B16083" i="44"/>
  <c r="B16082" i="44"/>
  <c r="B16081" i="44"/>
  <c r="B16080" i="44"/>
  <c r="B16079" i="44"/>
  <c r="B16078" i="44"/>
  <c r="B16077" i="44"/>
  <c r="B16076" i="44"/>
  <c r="B16075" i="44"/>
  <c r="B16074" i="44"/>
  <c r="B16073" i="44"/>
  <c r="B16072" i="44"/>
  <c r="B16071" i="44"/>
  <c r="B16070" i="44"/>
  <c r="B16069" i="44"/>
  <c r="B16068" i="44"/>
  <c r="B16067" i="44"/>
  <c r="B16066" i="44"/>
  <c r="B16065" i="44"/>
  <c r="B16064" i="44"/>
  <c r="B16063" i="44"/>
  <c r="B16062" i="44"/>
  <c r="B16061" i="44"/>
  <c r="B16060" i="44"/>
  <c r="B16059" i="44"/>
  <c r="B16058" i="44"/>
  <c r="B16057" i="44"/>
  <c r="B16056" i="44"/>
  <c r="B16055" i="44"/>
  <c r="B16054" i="44"/>
  <c r="B16053" i="44"/>
  <c r="B16052" i="44"/>
  <c r="B16051" i="44"/>
  <c r="B16050" i="44"/>
  <c r="B16049" i="44"/>
  <c r="B16048" i="44"/>
  <c r="B16047" i="44"/>
  <c r="B16046" i="44"/>
  <c r="B16045" i="44"/>
  <c r="B16044" i="44"/>
  <c r="B16043" i="44"/>
  <c r="B16042" i="44"/>
  <c r="B16041" i="44"/>
  <c r="B16040" i="44"/>
  <c r="B16039" i="44"/>
  <c r="B16038" i="44"/>
  <c r="B16037" i="44"/>
  <c r="B16036" i="44"/>
  <c r="B16035" i="44"/>
  <c r="B16034" i="44"/>
  <c r="B16033" i="44"/>
  <c r="B16032" i="44"/>
  <c r="B16031" i="44"/>
  <c r="B16030" i="44"/>
  <c r="B16029" i="44"/>
  <c r="B16028" i="44"/>
  <c r="B16027" i="44"/>
  <c r="B16026" i="44"/>
  <c r="B16025" i="44"/>
  <c r="B16024" i="44"/>
  <c r="B16023" i="44"/>
  <c r="B16022" i="44"/>
  <c r="B16021" i="44"/>
  <c r="B16020" i="44"/>
  <c r="B16019" i="44"/>
  <c r="B16018" i="44"/>
  <c r="B16017" i="44"/>
  <c r="B16016" i="44"/>
  <c r="B16015" i="44"/>
  <c r="B16014" i="44"/>
  <c r="B16013" i="44"/>
  <c r="B16012" i="44"/>
  <c r="B16011" i="44"/>
  <c r="B16010" i="44"/>
  <c r="B16009" i="44"/>
  <c r="B16008" i="44"/>
  <c r="B16007" i="44"/>
  <c r="B16006" i="44"/>
  <c r="B16005" i="44"/>
  <c r="B16004" i="44"/>
  <c r="B16003" i="44"/>
  <c r="B16002" i="44"/>
  <c r="B16001" i="44"/>
  <c r="B16000" i="44"/>
  <c r="B15999" i="44"/>
  <c r="B15998" i="44"/>
  <c r="B15997" i="44"/>
  <c r="B15996" i="44"/>
  <c r="B15995" i="44"/>
  <c r="B15994" i="44"/>
  <c r="B15993" i="44"/>
  <c r="B15992" i="44"/>
  <c r="B15991" i="44"/>
  <c r="B15990" i="44"/>
  <c r="B15989" i="44"/>
  <c r="B15988" i="44"/>
  <c r="B15987" i="44"/>
  <c r="B15986" i="44"/>
  <c r="B15985" i="44"/>
  <c r="B15984" i="44"/>
  <c r="B15983" i="44"/>
  <c r="B15982" i="44"/>
  <c r="B15981" i="44"/>
  <c r="B15980" i="44"/>
  <c r="B15979" i="44"/>
  <c r="B15978" i="44"/>
  <c r="B15977" i="44"/>
  <c r="B15976" i="44"/>
  <c r="B15975" i="44"/>
  <c r="B15974" i="44"/>
  <c r="B15973" i="44"/>
  <c r="B15972" i="44"/>
  <c r="B15971" i="44"/>
  <c r="B15970" i="44"/>
  <c r="B15969" i="44"/>
  <c r="B15968" i="44"/>
  <c r="B15967" i="44"/>
  <c r="B15966" i="44"/>
  <c r="B15965" i="44"/>
  <c r="B15964" i="44"/>
  <c r="B15963" i="44"/>
  <c r="B15962" i="44"/>
  <c r="B15961" i="44"/>
  <c r="B15960" i="44"/>
  <c r="B15959" i="44"/>
  <c r="B15958" i="44"/>
  <c r="B15957" i="44"/>
  <c r="B15956" i="44"/>
  <c r="B15955" i="44"/>
  <c r="B15954" i="44"/>
  <c r="B15953" i="44"/>
  <c r="B15952" i="44"/>
  <c r="B15951" i="44"/>
  <c r="B15950" i="44"/>
  <c r="B15949" i="44"/>
  <c r="B15948" i="44"/>
  <c r="B15947" i="44"/>
  <c r="B15946" i="44"/>
  <c r="B15945" i="44"/>
  <c r="B15944" i="44"/>
  <c r="B15943" i="44"/>
  <c r="B15942" i="44"/>
  <c r="B15941" i="44"/>
  <c r="B15940" i="44"/>
  <c r="B15939" i="44"/>
  <c r="B15938" i="44"/>
  <c r="B15937" i="44"/>
  <c r="B15936" i="44"/>
  <c r="B15935" i="44"/>
  <c r="B15934" i="44"/>
  <c r="B15933" i="44"/>
  <c r="B15932" i="44"/>
  <c r="B15931" i="44"/>
  <c r="B15930" i="44"/>
  <c r="B15929" i="44"/>
  <c r="B15928" i="44"/>
  <c r="B15927" i="44"/>
  <c r="B15926" i="44"/>
  <c r="B15925" i="44"/>
  <c r="B15924" i="44"/>
  <c r="B15923" i="44"/>
  <c r="B15922" i="44"/>
  <c r="B15921" i="44"/>
  <c r="B15920" i="44"/>
  <c r="B15919" i="44"/>
  <c r="B15918" i="44"/>
  <c r="B15917" i="44"/>
  <c r="B15916" i="44"/>
  <c r="B15915" i="44"/>
  <c r="B15914" i="44"/>
  <c r="B15913" i="44"/>
  <c r="B15912" i="44"/>
  <c r="B15911" i="44"/>
  <c r="B15910" i="44"/>
  <c r="B15909" i="44"/>
  <c r="B15908" i="44"/>
  <c r="B15907" i="44"/>
  <c r="B15906" i="44"/>
  <c r="B15905" i="44"/>
  <c r="B15904" i="44"/>
  <c r="B15903" i="44"/>
  <c r="B15902" i="44"/>
  <c r="B15901" i="44"/>
  <c r="B15900" i="44"/>
  <c r="B15899" i="44"/>
  <c r="B15898" i="44"/>
  <c r="B15897" i="44"/>
  <c r="B15896" i="44"/>
  <c r="B15895" i="44"/>
  <c r="B15894" i="44"/>
  <c r="B15893" i="44"/>
  <c r="B15892" i="44"/>
  <c r="B15891" i="44"/>
  <c r="B15890" i="44"/>
  <c r="B15889" i="44"/>
  <c r="B15888" i="44"/>
  <c r="B15887" i="44"/>
  <c r="B15886" i="44"/>
  <c r="B15885" i="44"/>
  <c r="B15884" i="44"/>
  <c r="B15883" i="44"/>
  <c r="B15882" i="44"/>
  <c r="B15881" i="44"/>
  <c r="B15880" i="44"/>
  <c r="B15879" i="44"/>
  <c r="B15878" i="44"/>
  <c r="B15877" i="44"/>
  <c r="B15876" i="44"/>
  <c r="B15875" i="44"/>
  <c r="B15874" i="44"/>
  <c r="B15873" i="44"/>
  <c r="B15872" i="44"/>
  <c r="B15871" i="44"/>
  <c r="B15870" i="44"/>
  <c r="B15869" i="44"/>
  <c r="B15868" i="44"/>
  <c r="B15867" i="44"/>
  <c r="B15866" i="44"/>
  <c r="B15865" i="44"/>
  <c r="B15864" i="44"/>
  <c r="B15863" i="44"/>
  <c r="B15862" i="44"/>
  <c r="B15861" i="44"/>
  <c r="B15860" i="44"/>
  <c r="B15859" i="44"/>
  <c r="B15858" i="44"/>
  <c r="B15857" i="44"/>
  <c r="B15856" i="44"/>
  <c r="B15855" i="44"/>
  <c r="B15854" i="44"/>
  <c r="B15853" i="44"/>
  <c r="B15852" i="44"/>
  <c r="B15851" i="44"/>
  <c r="B15850" i="44"/>
  <c r="B15849" i="44"/>
  <c r="B15848" i="44"/>
  <c r="B15847" i="44"/>
  <c r="B15846" i="44"/>
  <c r="B15845" i="44"/>
  <c r="B15844" i="44"/>
  <c r="B15843" i="44"/>
  <c r="B15842" i="44"/>
  <c r="B15841" i="44"/>
  <c r="B15840" i="44"/>
  <c r="B15839" i="44"/>
  <c r="B15838" i="44"/>
  <c r="B15837" i="44"/>
  <c r="B15836" i="44"/>
  <c r="B15835" i="44"/>
  <c r="B15834" i="44"/>
  <c r="B15833" i="44"/>
  <c r="B15832" i="44"/>
  <c r="B15831" i="44"/>
  <c r="B15830" i="44"/>
  <c r="B15829" i="44"/>
  <c r="B15828" i="44"/>
  <c r="B15827" i="44"/>
  <c r="B15826" i="44"/>
  <c r="B15825" i="44"/>
  <c r="B15824" i="44"/>
  <c r="B15823" i="44"/>
  <c r="B15822" i="44"/>
  <c r="B15821" i="44"/>
  <c r="B15820" i="44"/>
  <c r="B15819" i="44"/>
  <c r="B15818" i="44"/>
  <c r="B15817" i="44"/>
  <c r="B15816" i="44"/>
  <c r="B15815" i="44"/>
  <c r="B15814" i="44"/>
  <c r="B15813" i="44"/>
  <c r="B15812" i="44"/>
  <c r="B15811" i="44"/>
  <c r="B15810" i="44"/>
  <c r="B15809" i="44"/>
  <c r="B15808" i="44"/>
  <c r="B15807" i="44"/>
  <c r="B15806" i="44"/>
  <c r="B15805" i="44"/>
  <c r="B15804" i="44"/>
  <c r="B15803" i="44"/>
  <c r="B15802" i="44"/>
  <c r="B15801" i="44"/>
  <c r="B15800" i="44"/>
  <c r="B15799" i="44"/>
  <c r="B15798" i="44"/>
  <c r="B15797" i="44"/>
  <c r="B15796" i="44"/>
  <c r="B15795" i="44"/>
  <c r="B15794" i="44"/>
  <c r="B15793" i="44"/>
  <c r="B15792" i="44"/>
  <c r="B15791" i="44"/>
  <c r="B15790" i="44"/>
  <c r="B15789" i="44"/>
  <c r="B15788" i="44"/>
  <c r="B15787" i="44"/>
  <c r="B15786" i="44"/>
  <c r="B15785" i="44"/>
  <c r="B15784" i="44"/>
  <c r="B15783" i="44"/>
  <c r="B15782" i="44"/>
  <c r="B15781" i="44"/>
  <c r="B15780" i="44"/>
  <c r="B15779" i="44"/>
  <c r="B15778" i="44"/>
  <c r="B15777" i="44"/>
  <c r="B15776" i="44"/>
  <c r="B15775" i="44"/>
  <c r="B15774" i="44"/>
  <c r="B15773" i="44"/>
  <c r="B15772" i="44"/>
  <c r="B15771" i="44"/>
  <c r="B15770" i="44"/>
  <c r="B15769" i="44"/>
  <c r="B15768" i="44"/>
  <c r="B15767" i="44"/>
  <c r="B15766" i="44"/>
  <c r="B15765" i="44"/>
  <c r="B15764" i="44"/>
  <c r="B15763" i="44"/>
  <c r="B15762" i="44"/>
  <c r="B15761" i="44"/>
  <c r="B15760" i="44"/>
  <c r="B15759" i="44"/>
  <c r="B15758" i="44"/>
  <c r="B15757" i="44"/>
  <c r="B15756" i="44"/>
  <c r="B15755" i="44"/>
  <c r="B15754" i="44"/>
  <c r="B15753" i="44"/>
  <c r="B15752" i="44"/>
  <c r="B15751" i="44"/>
  <c r="B15750" i="44"/>
  <c r="B15749" i="44"/>
  <c r="B15748" i="44"/>
  <c r="B15747" i="44"/>
  <c r="B15746" i="44"/>
  <c r="B15745" i="44"/>
  <c r="B15744" i="44"/>
  <c r="B15743" i="44"/>
  <c r="B15742" i="44"/>
  <c r="B15741" i="44"/>
  <c r="B15740" i="44"/>
  <c r="B15739" i="44"/>
  <c r="B15738" i="44"/>
  <c r="B15737" i="44"/>
  <c r="B15736" i="44"/>
  <c r="B15735" i="44"/>
  <c r="B15734" i="44"/>
  <c r="B15733" i="44"/>
  <c r="B15732" i="44"/>
  <c r="B15731" i="44"/>
  <c r="B15730" i="44"/>
  <c r="B15729" i="44"/>
  <c r="B15728" i="44"/>
  <c r="B15727" i="44"/>
  <c r="B15726" i="44"/>
  <c r="B15725" i="44"/>
  <c r="B15724" i="44"/>
  <c r="B15723" i="44"/>
  <c r="B15722" i="44"/>
  <c r="B15721" i="44"/>
  <c r="B15720" i="44"/>
  <c r="B15719" i="44"/>
  <c r="B15718" i="44"/>
  <c r="B15717" i="44"/>
  <c r="B15716" i="44"/>
  <c r="B15715" i="44"/>
  <c r="B15714" i="44"/>
  <c r="B15713" i="44"/>
  <c r="B15712" i="44"/>
  <c r="B15711" i="44"/>
  <c r="B15710" i="44"/>
  <c r="B15709" i="44"/>
  <c r="B15708" i="44"/>
  <c r="B15707" i="44"/>
  <c r="B15706" i="44"/>
  <c r="B15705" i="44"/>
  <c r="B15704" i="44"/>
  <c r="B15703" i="44"/>
  <c r="B15702" i="44"/>
  <c r="B15701" i="44"/>
  <c r="B15700" i="44"/>
  <c r="B15699" i="44"/>
  <c r="B15698" i="44"/>
  <c r="B15697" i="44"/>
  <c r="B15696" i="44"/>
  <c r="B15695" i="44"/>
  <c r="B15694" i="44"/>
  <c r="B15693" i="44"/>
  <c r="B15692" i="44"/>
  <c r="B15691" i="44"/>
  <c r="B15690" i="44"/>
  <c r="B15689" i="44"/>
  <c r="B15688" i="44"/>
  <c r="B15687" i="44"/>
  <c r="B15686" i="44"/>
  <c r="B15685" i="44"/>
  <c r="B15684" i="44"/>
  <c r="B15683" i="44"/>
  <c r="B15682" i="44"/>
  <c r="B15681" i="44"/>
  <c r="B15680" i="44"/>
  <c r="B15679" i="44"/>
  <c r="B15678" i="44"/>
  <c r="B15677" i="44"/>
  <c r="B15676" i="44"/>
  <c r="B15675" i="44"/>
  <c r="B15674" i="44"/>
  <c r="B15673" i="44"/>
  <c r="B15672" i="44"/>
  <c r="B15671" i="44"/>
  <c r="B15670" i="44"/>
  <c r="B15669" i="44"/>
  <c r="B15668" i="44"/>
  <c r="B15667" i="44"/>
  <c r="B15666" i="44"/>
  <c r="B15665" i="44"/>
  <c r="B15664" i="44"/>
  <c r="B15663" i="44"/>
  <c r="B15662" i="44"/>
  <c r="B15661" i="44"/>
  <c r="B15660" i="44"/>
  <c r="B15659" i="44"/>
  <c r="B15658" i="44"/>
  <c r="B15657" i="44"/>
  <c r="B15656" i="44"/>
  <c r="B15655" i="44"/>
  <c r="B15654" i="44"/>
  <c r="B15653" i="44"/>
  <c r="B15652" i="44"/>
  <c r="B15651" i="44"/>
  <c r="B15650" i="44"/>
  <c r="B15649" i="44"/>
  <c r="B15648" i="44"/>
  <c r="B15647" i="44"/>
  <c r="B15646" i="44"/>
  <c r="B15645" i="44"/>
  <c r="B15644" i="44"/>
  <c r="B15643" i="44"/>
  <c r="B15642" i="44"/>
  <c r="B15641" i="44"/>
  <c r="B15640" i="44"/>
  <c r="B15639" i="44"/>
  <c r="B15638" i="44"/>
  <c r="B15637" i="44"/>
  <c r="B15636" i="44"/>
  <c r="B15635" i="44"/>
  <c r="B15634" i="44"/>
  <c r="B15633" i="44"/>
  <c r="B15632" i="44"/>
  <c r="B15631" i="44"/>
  <c r="B15630" i="44"/>
  <c r="B15629" i="44"/>
  <c r="B15628" i="44"/>
  <c r="B15627" i="44"/>
  <c r="B15626" i="44"/>
  <c r="B15625" i="44"/>
  <c r="B15624" i="44"/>
  <c r="B15623" i="44"/>
  <c r="B15622" i="44"/>
  <c r="B15621" i="44"/>
  <c r="B15620" i="44"/>
  <c r="B15619" i="44"/>
  <c r="B15618" i="44"/>
  <c r="B15617" i="44"/>
  <c r="B15616" i="44"/>
  <c r="B15615" i="44"/>
  <c r="B15614" i="44"/>
  <c r="B15613" i="44"/>
  <c r="B15612" i="44"/>
  <c r="B15611" i="44"/>
  <c r="B15610" i="44"/>
  <c r="B15609" i="44"/>
  <c r="B15608" i="44"/>
  <c r="B15607" i="44"/>
  <c r="B15606" i="44"/>
  <c r="B15605" i="44"/>
  <c r="B15604" i="44"/>
  <c r="B15603" i="44"/>
  <c r="B15602" i="44"/>
  <c r="B15601" i="44"/>
  <c r="B15600" i="44"/>
  <c r="B15599" i="44"/>
  <c r="B15598" i="44"/>
  <c r="B15597" i="44"/>
  <c r="B15596" i="44"/>
  <c r="B15595" i="44"/>
  <c r="B15594" i="44"/>
  <c r="B15593" i="44"/>
  <c r="B15592" i="44"/>
  <c r="B15591" i="44"/>
  <c r="B15590" i="44"/>
  <c r="B15589" i="44"/>
  <c r="B15588" i="44"/>
  <c r="B15587" i="44"/>
  <c r="B15586" i="44"/>
  <c r="B15585" i="44"/>
  <c r="B15584" i="44"/>
  <c r="B15583" i="44"/>
  <c r="B15582" i="44"/>
  <c r="B15581" i="44"/>
  <c r="B15580" i="44"/>
  <c r="B15579" i="44"/>
  <c r="B15578" i="44"/>
  <c r="B15577" i="44"/>
  <c r="B15576" i="44"/>
  <c r="B15575" i="44"/>
  <c r="B15574" i="44"/>
  <c r="B15573" i="44"/>
  <c r="B15572" i="44"/>
  <c r="B15571" i="44"/>
  <c r="B15570" i="44"/>
  <c r="B15569" i="44"/>
  <c r="B15568" i="44"/>
  <c r="B15567" i="44"/>
  <c r="B15566" i="44"/>
  <c r="B15565" i="44"/>
  <c r="B15564" i="44"/>
  <c r="B15563" i="44"/>
  <c r="B15562" i="44"/>
  <c r="B15561" i="44"/>
  <c r="B15560" i="44"/>
  <c r="B15559" i="44"/>
  <c r="B15558" i="44"/>
  <c r="B15557" i="44"/>
  <c r="B15556" i="44"/>
  <c r="B15555" i="44"/>
  <c r="B15554" i="44"/>
  <c r="B15553" i="44"/>
  <c r="B15552" i="44"/>
  <c r="B15551" i="44"/>
  <c r="B15550" i="44"/>
  <c r="B15549" i="44"/>
  <c r="B15548" i="44"/>
  <c r="B15547" i="44"/>
  <c r="B15546" i="44"/>
  <c r="B15545" i="44"/>
  <c r="B15544" i="44"/>
  <c r="B15543" i="44"/>
  <c r="B15542" i="44"/>
  <c r="B15541" i="44"/>
  <c r="B15540" i="44"/>
  <c r="B15539" i="44"/>
  <c r="B15538" i="44"/>
  <c r="B15537" i="44"/>
  <c r="B15536" i="44"/>
  <c r="B15535" i="44"/>
  <c r="B15534" i="44"/>
  <c r="B15533" i="44"/>
  <c r="B15532" i="44"/>
  <c r="B15531" i="44"/>
  <c r="B15530" i="44"/>
  <c r="B15529" i="44"/>
  <c r="B15528" i="44"/>
  <c r="B15527" i="44"/>
  <c r="B15526" i="44"/>
  <c r="B15525" i="44"/>
  <c r="B15524" i="44"/>
  <c r="B15523" i="44"/>
  <c r="B15522" i="44"/>
  <c r="B15521" i="44"/>
  <c r="B15520" i="44"/>
  <c r="B15519" i="44"/>
  <c r="B15518" i="44"/>
  <c r="B15517" i="44"/>
  <c r="B15516" i="44"/>
  <c r="B15515" i="44"/>
  <c r="B15514" i="44"/>
  <c r="B15513" i="44"/>
  <c r="B15512" i="44"/>
  <c r="B15511" i="44"/>
  <c r="B15510" i="44"/>
  <c r="B15509" i="44"/>
  <c r="B15508" i="44"/>
  <c r="B15507" i="44"/>
  <c r="B15506" i="44"/>
  <c r="B15505" i="44"/>
  <c r="B15504" i="44"/>
  <c r="B15503" i="44"/>
  <c r="B15502" i="44"/>
  <c r="B15501" i="44"/>
  <c r="B15500" i="44"/>
  <c r="B15499" i="44"/>
  <c r="B15498" i="44"/>
  <c r="B15497" i="44"/>
  <c r="B15496" i="44"/>
  <c r="B15495" i="44"/>
  <c r="B15494" i="44"/>
  <c r="B15493" i="44"/>
  <c r="B15492" i="44"/>
  <c r="B15491" i="44"/>
  <c r="B15490" i="44"/>
  <c r="B15489" i="44"/>
  <c r="B15488" i="44"/>
  <c r="B15487" i="44"/>
  <c r="B15486" i="44"/>
  <c r="B15485" i="44"/>
  <c r="B15484" i="44"/>
  <c r="B15483" i="44"/>
  <c r="B15482" i="44"/>
  <c r="B15481" i="44"/>
  <c r="B15480" i="44"/>
  <c r="B15479" i="44"/>
  <c r="B15478" i="44"/>
  <c r="B15477" i="44"/>
  <c r="B15476" i="44"/>
  <c r="B15475" i="44"/>
  <c r="B15474" i="44"/>
  <c r="B15473" i="44"/>
  <c r="B15472" i="44"/>
  <c r="B15471" i="44"/>
  <c r="B15470" i="44"/>
  <c r="B15469" i="44"/>
  <c r="B15468" i="44"/>
  <c r="B15467" i="44"/>
  <c r="B15466" i="44"/>
  <c r="B15465" i="44"/>
  <c r="B15464" i="44"/>
  <c r="B15463" i="44"/>
  <c r="B15462" i="44"/>
  <c r="B15461" i="44"/>
  <c r="B15460" i="44"/>
  <c r="B15459" i="44"/>
  <c r="B15458" i="44"/>
  <c r="B15457" i="44"/>
  <c r="B15456" i="44"/>
  <c r="B15455" i="44"/>
  <c r="B15454" i="44"/>
  <c r="B15453" i="44"/>
  <c r="B15452" i="44"/>
  <c r="B15451" i="44"/>
  <c r="B15450" i="44"/>
  <c r="B15449" i="44"/>
  <c r="B15448" i="44"/>
  <c r="B15447" i="44"/>
  <c r="B15446" i="44"/>
  <c r="B15445" i="44"/>
  <c r="B15444" i="44"/>
  <c r="B15443" i="44"/>
  <c r="B15442" i="44"/>
  <c r="B15441" i="44"/>
  <c r="B15440" i="44"/>
  <c r="B15439" i="44"/>
  <c r="B15438" i="44"/>
  <c r="B15437" i="44"/>
  <c r="B15436" i="44"/>
  <c r="B15435" i="44"/>
  <c r="B15434" i="44"/>
  <c r="B15433" i="44"/>
  <c r="B15432" i="44"/>
  <c r="B15431" i="44"/>
  <c r="B15430" i="44"/>
  <c r="B15429" i="44"/>
  <c r="B15428" i="44"/>
  <c r="B15427" i="44"/>
  <c r="B15426" i="44"/>
  <c r="B15425" i="44"/>
  <c r="B15424" i="44"/>
  <c r="B15423" i="44"/>
  <c r="B15422" i="44"/>
  <c r="B15421" i="44"/>
  <c r="B15420" i="44"/>
  <c r="B15419" i="44"/>
  <c r="B15418" i="44"/>
  <c r="B15417" i="44"/>
  <c r="B15416" i="44"/>
  <c r="B15415" i="44"/>
  <c r="B15414" i="44"/>
  <c r="B15413" i="44"/>
  <c r="B15412" i="44"/>
  <c r="B15411" i="44"/>
  <c r="B15410" i="44"/>
  <c r="B15409" i="44"/>
  <c r="B15408" i="44"/>
  <c r="B15407" i="44"/>
  <c r="B15406" i="44"/>
  <c r="B15405" i="44"/>
  <c r="B15404" i="44"/>
  <c r="B15403" i="44"/>
  <c r="B15402" i="44"/>
  <c r="B15401" i="44"/>
  <c r="B15400" i="44"/>
  <c r="B15399" i="44"/>
  <c r="B15398" i="44"/>
  <c r="B15397" i="44"/>
  <c r="B15396" i="44"/>
  <c r="B15395" i="44"/>
  <c r="B15394" i="44"/>
  <c r="B15393" i="44"/>
  <c r="B15392" i="44"/>
  <c r="B15391" i="44"/>
  <c r="B15390" i="44"/>
  <c r="B15389" i="44"/>
  <c r="B15388" i="44"/>
  <c r="B15387" i="44"/>
  <c r="B15386" i="44"/>
  <c r="B15385" i="44"/>
  <c r="B15384" i="44"/>
  <c r="B15383" i="44"/>
  <c r="B15382" i="44"/>
  <c r="B15381" i="44"/>
  <c r="B15380" i="44"/>
  <c r="B15379" i="44"/>
  <c r="B15378" i="44"/>
  <c r="B15377" i="44"/>
  <c r="B15376" i="44"/>
  <c r="B15375" i="44"/>
  <c r="B15374" i="44"/>
  <c r="B15373" i="44"/>
  <c r="B15372" i="44"/>
  <c r="B15371" i="44"/>
  <c r="B15370" i="44"/>
  <c r="B15369" i="44"/>
  <c r="B15368" i="44"/>
  <c r="B15367" i="44"/>
  <c r="B15366" i="44"/>
  <c r="B15365" i="44"/>
  <c r="B15364" i="44"/>
  <c r="B15363" i="44"/>
  <c r="B15362" i="44"/>
  <c r="B15361" i="44"/>
  <c r="B15360" i="44"/>
  <c r="B15359" i="44"/>
  <c r="B15358" i="44"/>
  <c r="B15357" i="44"/>
  <c r="B15356" i="44"/>
  <c r="B15355" i="44"/>
  <c r="B15354" i="44"/>
  <c r="B15353" i="44"/>
  <c r="B15352" i="44"/>
  <c r="B15351" i="44"/>
  <c r="B15350" i="44"/>
  <c r="B15349" i="44"/>
  <c r="B15348" i="44"/>
  <c r="B15347" i="44"/>
  <c r="B15346" i="44"/>
  <c r="B15345" i="44"/>
  <c r="B15344" i="44"/>
  <c r="B15343" i="44"/>
  <c r="B15342" i="44"/>
  <c r="B15341" i="44"/>
  <c r="B15340" i="44"/>
  <c r="B15339" i="44"/>
  <c r="B15338" i="44"/>
  <c r="B15337" i="44"/>
  <c r="B15336" i="44"/>
  <c r="B15335" i="44"/>
  <c r="B15334" i="44"/>
  <c r="B15333" i="44"/>
  <c r="B15332" i="44"/>
  <c r="B15331" i="44"/>
  <c r="B15330" i="44"/>
  <c r="B15329" i="44"/>
  <c r="B15328" i="44"/>
  <c r="B15327" i="44"/>
  <c r="B15326" i="44"/>
  <c r="B15325" i="44"/>
  <c r="B15324" i="44"/>
  <c r="B15323" i="44"/>
  <c r="B15322" i="44"/>
  <c r="B15321" i="44"/>
  <c r="B15320" i="44"/>
  <c r="B15319" i="44"/>
  <c r="B15318" i="44"/>
  <c r="B15317" i="44"/>
  <c r="B15316" i="44"/>
  <c r="B15315" i="44"/>
  <c r="B15314" i="44"/>
  <c r="B15313" i="44"/>
  <c r="B15312" i="44"/>
  <c r="B15311" i="44"/>
  <c r="B15310" i="44"/>
  <c r="B15309" i="44"/>
  <c r="B15308" i="44"/>
  <c r="B15307" i="44"/>
  <c r="B15306" i="44"/>
  <c r="B15305" i="44"/>
  <c r="B15304" i="44"/>
  <c r="B15303" i="44"/>
  <c r="B15302" i="44"/>
  <c r="B15301" i="44"/>
  <c r="B15300" i="44"/>
  <c r="B15299" i="44"/>
  <c r="B15298" i="44"/>
  <c r="B15297" i="44"/>
  <c r="B15296" i="44"/>
  <c r="B15295" i="44"/>
  <c r="B15294" i="44"/>
  <c r="B15293" i="44"/>
  <c r="B15292" i="44"/>
  <c r="B15291" i="44"/>
  <c r="B15290" i="44"/>
  <c r="B15289" i="44"/>
  <c r="B15288" i="44"/>
  <c r="B15287" i="44"/>
  <c r="B15286" i="44"/>
  <c r="B15285" i="44"/>
  <c r="B15284" i="44"/>
  <c r="B15283" i="44"/>
  <c r="B15282" i="44"/>
  <c r="B15281" i="44"/>
  <c r="B15280" i="44"/>
  <c r="B15279" i="44"/>
  <c r="B15278" i="44"/>
  <c r="B15277" i="44"/>
  <c r="B15276" i="44"/>
  <c r="B15275" i="44"/>
  <c r="B15274" i="44"/>
  <c r="B15273" i="44"/>
  <c r="B15272" i="44"/>
  <c r="B15271" i="44"/>
  <c r="B15270" i="44"/>
  <c r="B15269" i="44"/>
  <c r="B15268" i="44"/>
  <c r="B15267" i="44"/>
  <c r="B15266" i="44"/>
  <c r="B15265" i="44"/>
  <c r="B15264" i="44"/>
  <c r="B15263" i="44"/>
  <c r="B15262" i="44"/>
  <c r="B15261" i="44"/>
  <c r="B15260" i="44"/>
  <c r="B15259" i="44"/>
  <c r="B15258" i="44"/>
  <c r="B15257" i="44"/>
  <c r="B15256" i="44"/>
  <c r="B15255" i="44"/>
  <c r="B15254" i="44"/>
  <c r="B15253" i="44"/>
  <c r="B15252" i="44"/>
  <c r="B15251" i="44"/>
  <c r="B15250" i="44"/>
  <c r="B15249" i="44"/>
  <c r="B15248" i="44"/>
  <c r="B15247" i="44"/>
  <c r="B15246" i="44"/>
  <c r="B15245" i="44"/>
  <c r="B15244" i="44"/>
  <c r="B15243" i="44"/>
  <c r="B15242" i="44"/>
  <c r="B15241" i="44"/>
  <c r="B15240" i="44"/>
  <c r="B15239" i="44"/>
  <c r="B15238" i="44"/>
  <c r="B15237" i="44"/>
  <c r="B15236" i="44"/>
  <c r="B15235" i="44"/>
  <c r="B15234" i="44"/>
  <c r="B15233" i="44"/>
  <c r="B15232" i="44"/>
  <c r="B15231" i="44"/>
  <c r="B15230" i="44"/>
  <c r="B15229" i="44"/>
  <c r="B15228" i="44"/>
  <c r="B15227" i="44"/>
  <c r="B15226" i="44"/>
  <c r="B15225" i="44"/>
  <c r="B15224" i="44"/>
  <c r="B15223" i="44"/>
  <c r="B15222" i="44"/>
  <c r="B15221" i="44"/>
  <c r="B15220" i="44"/>
  <c r="B15219" i="44"/>
  <c r="B15218" i="44"/>
  <c r="B15217" i="44"/>
  <c r="B15216" i="44"/>
  <c r="B15215" i="44"/>
  <c r="B15214" i="44"/>
  <c r="B15213" i="44"/>
  <c r="B15212" i="44"/>
  <c r="B15211" i="44"/>
  <c r="B15210" i="44"/>
  <c r="B15209" i="44"/>
  <c r="B15208" i="44"/>
  <c r="B15207" i="44"/>
  <c r="B15206" i="44"/>
  <c r="B15205" i="44"/>
  <c r="B15204" i="44"/>
  <c r="B15203" i="44"/>
  <c r="B15202" i="44"/>
  <c r="B15201" i="44"/>
  <c r="B15200" i="44"/>
  <c r="B15199" i="44"/>
  <c r="B15198" i="44"/>
  <c r="B15197" i="44"/>
  <c r="B15196" i="44"/>
  <c r="B15195" i="44"/>
  <c r="B15194" i="44"/>
  <c r="B15193" i="44"/>
  <c r="B15192" i="44"/>
  <c r="B15191" i="44"/>
  <c r="B15190" i="44"/>
  <c r="B15189" i="44"/>
  <c r="B15188" i="44"/>
  <c r="B15187" i="44"/>
  <c r="B15186" i="44"/>
  <c r="B15185" i="44"/>
  <c r="B15184" i="44"/>
  <c r="B15183" i="44"/>
  <c r="B15182" i="44"/>
  <c r="B15181" i="44"/>
  <c r="B15180" i="44"/>
  <c r="B15179" i="44"/>
  <c r="B15178" i="44"/>
  <c r="B15177" i="44"/>
  <c r="B15176" i="44"/>
  <c r="B15175" i="44"/>
  <c r="B15174" i="44"/>
  <c r="B15173" i="44"/>
  <c r="B15172" i="44"/>
  <c r="B15171" i="44"/>
  <c r="B15170" i="44"/>
  <c r="B15169" i="44"/>
  <c r="B15168" i="44"/>
  <c r="B15167" i="44"/>
  <c r="B15166" i="44"/>
  <c r="B15165" i="44"/>
  <c r="B15164" i="44"/>
  <c r="B15163" i="44"/>
  <c r="B15162" i="44"/>
  <c r="B15161" i="44"/>
  <c r="B15160" i="44"/>
  <c r="B15159" i="44"/>
  <c r="B15158" i="44"/>
  <c r="B15157" i="44"/>
  <c r="B15156" i="44"/>
  <c r="B15155" i="44"/>
  <c r="B15154" i="44"/>
  <c r="B15153" i="44"/>
  <c r="B15152" i="44"/>
  <c r="B15151" i="44"/>
  <c r="B15150" i="44"/>
  <c r="B15149" i="44"/>
  <c r="B15148" i="44"/>
  <c r="B15147" i="44"/>
  <c r="B15146" i="44"/>
  <c r="B15145" i="44"/>
  <c r="B15144" i="44"/>
  <c r="B15143" i="44"/>
  <c r="B15142" i="44"/>
  <c r="B15141" i="44"/>
  <c r="B15140" i="44"/>
  <c r="B15139" i="44"/>
  <c r="B15138" i="44"/>
  <c r="B15137" i="44"/>
  <c r="B15136" i="44"/>
  <c r="B15135" i="44"/>
  <c r="B15134" i="44"/>
  <c r="B15133" i="44"/>
  <c r="B15132" i="44"/>
  <c r="B15131" i="44"/>
  <c r="B15130" i="44"/>
  <c r="B15129" i="44"/>
  <c r="B15128" i="44"/>
  <c r="B15127" i="44"/>
  <c r="B15126" i="44"/>
  <c r="B15125" i="44"/>
  <c r="B15124" i="44"/>
  <c r="B15123" i="44"/>
  <c r="B15122" i="44"/>
  <c r="B15121" i="44"/>
  <c r="B15120" i="44"/>
  <c r="B15119" i="44"/>
  <c r="B15118" i="44"/>
  <c r="B15117" i="44"/>
  <c r="B15116" i="44"/>
  <c r="B15115" i="44"/>
  <c r="B15114" i="44"/>
  <c r="B15113" i="44"/>
  <c r="B15112" i="44"/>
  <c r="B15111" i="44"/>
  <c r="B15110" i="44"/>
  <c r="B15109" i="44"/>
  <c r="B15108" i="44"/>
  <c r="B15107" i="44"/>
  <c r="B15106" i="44"/>
  <c r="B15105" i="44"/>
  <c r="B15104" i="44"/>
  <c r="B15103" i="44"/>
  <c r="B15102" i="44"/>
  <c r="B15101" i="44"/>
  <c r="B15100" i="44"/>
  <c r="B15099" i="44"/>
  <c r="B15098" i="44"/>
  <c r="B15097" i="44"/>
  <c r="B15096" i="44"/>
  <c r="B15095" i="44"/>
  <c r="B15094" i="44"/>
  <c r="B15093" i="44"/>
  <c r="B15092" i="44"/>
  <c r="B15091" i="44"/>
  <c r="B15090" i="44"/>
  <c r="B15089" i="44"/>
  <c r="B15088" i="44"/>
  <c r="B15087" i="44"/>
  <c r="B15086" i="44"/>
  <c r="B15085" i="44"/>
  <c r="B15084" i="44"/>
  <c r="B15083" i="44"/>
  <c r="B15082" i="44"/>
  <c r="B15081" i="44"/>
  <c r="B15080" i="44"/>
  <c r="B15079" i="44"/>
  <c r="B15078" i="44"/>
  <c r="B15077" i="44"/>
  <c r="B15076" i="44"/>
  <c r="B15075" i="44"/>
  <c r="B15074" i="44"/>
  <c r="B15073" i="44"/>
  <c r="B15072" i="44"/>
  <c r="B15071" i="44"/>
  <c r="B15070" i="44"/>
  <c r="B15069" i="44"/>
  <c r="B15068" i="44"/>
  <c r="B15067" i="44"/>
  <c r="B15066" i="44"/>
  <c r="B15065" i="44"/>
  <c r="B15064" i="44"/>
  <c r="B15063" i="44"/>
  <c r="B15062" i="44"/>
  <c r="B15061" i="44"/>
  <c r="B15060" i="44"/>
  <c r="B15059" i="44"/>
  <c r="B15058" i="44"/>
  <c r="B15057" i="44"/>
  <c r="B15056" i="44"/>
  <c r="B15055" i="44"/>
  <c r="B15054" i="44"/>
  <c r="B15053" i="44"/>
  <c r="B15052" i="44"/>
  <c r="B15051" i="44"/>
  <c r="B15050" i="44"/>
  <c r="B15049" i="44"/>
  <c r="B15048" i="44"/>
  <c r="B15047" i="44"/>
  <c r="B15046" i="44"/>
  <c r="B15045" i="44"/>
  <c r="B15044" i="44"/>
  <c r="B15043" i="44"/>
  <c r="B15042" i="44"/>
  <c r="B15041" i="44"/>
  <c r="B15040" i="44"/>
  <c r="B15039" i="44"/>
  <c r="B15038" i="44"/>
  <c r="B15037" i="44"/>
  <c r="B15036" i="44"/>
  <c r="B15035" i="44"/>
  <c r="B15034" i="44"/>
  <c r="B15033" i="44"/>
  <c r="B15032" i="44"/>
  <c r="B15031" i="44"/>
  <c r="B15030" i="44"/>
  <c r="B15029" i="44"/>
  <c r="B15028" i="44"/>
  <c r="B15027" i="44"/>
  <c r="B15026" i="44"/>
  <c r="B15025" i="44"/>
  <c r="B15024" i="44"/>
  <c r="B15023" i="44"/>
  <c r="B15022" i="44"/>
  <c r="B15021" i="44"/>
  <c r="B15020" i="44"/>
  <c r="B15019" i="44"/>
  <c r="B15018" i="44"/>
  <c r="B15017" i="44"/>
  <c r="B15016" i="44"/>
  <c r="B15015" i="44"/>
  <c r="B15014" i="44"/>
  <c r="B15013" i="44"/>
  <c r="B15012" i="44"/>
  <c r="B15011" i="44"/>
  <c r="B15010" i="44"/>
  <c r="B15009" i="44"/>
  <c r="B15008" i="44"/>
  <c r="B15007" i="44"/>
  <c r="B15006" i="44"/>
  <c r="B15005" i="44"/>
  <c r="B15004" i="44"/>
  <c r="B15003" i="44"/>
  <c r="B15002" i="44"/>
  <c r="B15001" i="44"/>
  <c r="B15000" i="44"/>
  <c r="B14999" i="44"/>
  <c r="B14998" i="44"/>
  <c r="B14997" i="44"/>
  <c r="B14996" i="44"/>
  <c r="B14995" i="44"/>
  <c r="B14994" i="44"/>
  <c r="B14993" i="44"/>
  <c r="B14992" i="44"/>
  <c r="B14991" i="44"/>
  <c r="B14990" i="44"/>
  <c r="B14989" i="44"/>
  <c r="B14988" i="44"/>
  <c r="B14987" i="44"/>
  <c r="B14986" i="44"/>
  <c r="B14985" i="44"/>
  <c r="B14984" i="44"/>
  <c r="B14983" i="44"/>
  <c r="B14982" i="44"/>
  <c r="B14981" i="44"/>
  <c r="B14980" i="44"/>
  <c r="B14979" i="44"/>
  <c r="B14978" i="44"/>
  <c r="B14977" i="44"/>
  <c r="B14976" i="44"/>
  <c r="B14975" i="44"/>
  <c r="B14974" i="44"/>
  <c r="B14973" i="44"/>
  <c r="B14972" i="44"/>
  <c r="B14971" i="44"/>
  <c r="B14970" i="44"/>
  <c r="B14969" i="44"/>
  <c r="B14968" i="44"/>
  <c r="B14967" i="44"/>
  <c r="B14966" i="44"/>
  <c r="B14965" i="44"/>
  <c r="B14964" i="44"/>
  <c r="B14963" i="44"/>
  <c r="B14962" i="44"/>
  <c r="B14961" i="44"/>
  <c r="B14960" i="44"/>
  <c r="B14959" i="44"/>
  <c r="B14958" i="44"/>
  <c r="B14957" i="44"/>
  <c r="B14956" i="44"/>
  <c r="B14955" i="44"/>
  <c r="B14954" i="44"/>
  <c r="B14953" i="44"/>
  <c r="B14952" i="44"/>
  <c r="B14951" i="44"/>
  <c r="B14950" i="44"/>
  <c r="B14949" i="44"/>
  <c r="B14948" i="44"/>
  <c r="B14947" i="44"/>
  <c r="B14946" i="44"/>
  <c r="B14945" i="44"/>
  <c r="B14944" i="44"/>
  <c r="B14943" i="44"/>
  <c r="B14942" i="44"/>
  <c r="B14941" i="44"/>
  <c r="B14940" i="44"/>
  <c r="B14939" i="44"/>
  <c r="B14938" i="44"/>
  <c r="B14937" i="44"/>
  <c r="B14936" i="44"/>
  <c r="B14935" i="44"/>
  <c r="B14934" i="44"/>
  <c r="B14933" i="44"/>
  <c r="B14932" i="44"/>
  <c r="B14931" i="44"/>
  <c r="B14930" i="44"/>
  <c r="B14929" i="44"/>
  <c r="B14928" i="44"/>
  <c r="B14927" i="44"/>
  <c r="B14926" i="44"/>
  <c r="B14925" i="44"/>
  <c r="B14924" i="44"/>
  <c r="B14923" i="44"/>
  <c r="B14922" i="44"/>
  <c r="B14921" i="44"/>
  <c r="B14920" i="44"/>
  <c r="B14919" i="44"/>
  <c r="B14918" i="44"/>
  <c r="B14917" i="44"/>
  <c r="B14916" i="44"/>
  <c r="B14915" i="44"/>
  <c r="B14914" i="44"/>
  <c r="B14913" i="44"/>
  <c r="B14912" i="44"/>
  <c r="B14911" i="44"/>
  <c r="B14910" i="44"/>
  <c r="B14909" i="44"/>
  <c r="B14908" i="44"/>
  <c r="B14907" i="44"/>
  <c r="B14906" i="44"/>
  <c r="B14905" i="44"/>
  <c r="B14904" i="44"/>
  <c r="B14903" i="44"/>
  <c r="B14902" i="44"/>
  <c r="B14901" i="44"/>
  <c r="B14900" i="44"/>
  <c r="B14899" i="44"/>
  <c r="B14898" i="44"/>
  <c r="B14897" i="44"/>
  <c r="B14896" i="44"/>
  <c r="B14895" i="44"/>
  <c r="B14894" i="44"/>
  <c r="B14893" i="44"/>
  <c r="B14892" i="44"/>
  <c r="B14891" i="44"/>
  <c r="B14890" i="44"/>
  <c r="B14889" i="44"/>
  <c r="B14888" i="44"/>
  <c r="B14887" i="44"/>
  <c r="B14886" i="44"/>
  <c r="B14885" i="44"/>
  <c r="B14884" i="44"/>
  <c r="B14883" i="44"/>
  <c r="B14882" i="44"/>
  <c r="B14881" i="44"/>
  <c r="B14880" i="44"/>
  <c r="B14879" i="44"/>
  <c r="B14878" i="44"/>
  <c r="B14877" i="44"/>
  <c r="B14876" i="44"/>
  <c r="B14875" i="44"/>
  <c r="B14874" i="44"/>
  <c r="B14873" i="44"/>
  <c r="B14872" i="44"/>
  <c r="B14871" i="44"/>
  <c r="B14870" i="44"/>
  <c r="B14869" i="44"/>
  <c r="B14868" i="44"/>
  <c r="B14867" i="44"/>
  <c r="B14866" i="44"/>
  <c r="B14865" i="44"/>
  <c r="B14864" i="44"/>
  <c r="B14863" i="44"/>
  <c r="B14862" i="44"/>
  <c r="B14861" i="44"/>
  <c r="B14860" i="44"/>
  <c r="B14859" i="44"/>
  <c r="B14858" i="44"/>
  <c r="B14857" i="44"/>
  <c r="B14856" i="44"/>
  <c r="B14855" i="44"/>
  <c r="B14854" i="44"/>
  <c r="B14853" i="44"/>
  <c r="B14852" i="44"/>
  <c r="B14851" i="44"/>
  <c r="B14850" i="44"/>
  <c r="B14849" i="44"/>
  <c r="B14848" i="44"/>
  <c r="B14847" i="44"/>
  <c r="B14846" i="44"/>
  <c r="B14845" i="44"/>
  <c r="B14844" i="44"/>
  <c r="B14843" i="44"/>
  <c r="B14842" i="44"/>
  <c r="B14841" i="44"/>
  <c r="B14840" i="44"/>
  <c r="B14839" i="44"/>
  <c r="B14838" i="44"/>
  <c r="B14837" i="44"/>
  <c r="B14836" i="44"/>
  <c r="B14835" i="44"/>
  <c r="B14834" i="44"/>
  <c r="B14833" i="44"/>
  <c r="B14832" i="44"/>
  <c r="B14831" i="44"/>
  <c r="B14830" i="44"/>
  <c r="B14829" i="44"/>
  <c r="B14828" i="44"/>
  <c r="B14827" i="44"/>
  <c r="B14826" i="44"/>
  <c r="B14825" i="44"/>
  <c r="B14824" i="44"/>
  <c r="B14823" i="44"/>
  <c r="B14822" i="44"/>
  <c r="B14821" i="44"/>
  <c r="B14820" i="44"/>
  <c r="B14819" i="44"/>
  <c r="B14818" i="44"/>
  <c r="B14817" i="44"/>
  <c r="B14816" i="44"/>
  <c r="B14815" i="44"/>
  <c r="B14814" i="44"/>
  <c r="B14813" i="44"/>
  <c r="B14812" i="44"/>
  <c r="B14811" i="44"/>
  <c r="B14810" i="44"/>
  <c r="B14809" i="44"/>
  <c r="B14808" i="44"/>
  <c r="B14807" i="44"/>
  <c r="B14806" i="44"/>
  <c r="B14805" i="44"/>
  <c r="B14804" i="44"/>
  <c r="B14803" i="44"/>
  <c r="B14802" i="44"/>
  <c r="B14801" i="44"/>
  <c r="B14800" i="44"/>
  <c r="B14799" i="44"/>
  <c r="B14798" i="44"/>
  <c r="B14797" i="44"/>
  <c r="B14796" i="44"/>
  <c r="B14795" i="44"/>
  <c r="B14794" i="44"/>
  <c r="B14793" i="44"/>
  <c r="B14792" i="44"/>
  <c r="B14791" i="44"/>
  <c r="B14790" i="44"/>
  <c r="B14789" i="44"/>
  <c r="B14788" i="44"/>
  <c r="B14787" i="44"/>
  <c r="B14786" i="44"/>
  <c r="B14785" i="44"/>
  <c r="B14784" i="44"/>
  <c r="B14783" i="44"/>
  <c r="B14782" i="44"/>
  <c r="B14781" i="44"/>
  <c r="B14780" i="44"/>
  <c r="B14779" i="44"/>
  <c r="B14778" i="44"/>
  <c r="B14777" i="44"/>
  <c r="B14776" i="44"/>
  <c r="B14775" i="44"/>
  <c r="B14774" i="44"/>
  <c r="B14773" i="44"/>
  <c r="B14772" i="44"/>
  <c r="B14771" i="44"/>
  <c r="B14770" i="44"/>
  <c r="B14769" i="44"/>
  <c r="B14768" i="44"/>
  <c r="B14767" i="44"/>
  <c r="B14766" i="44"/>
  <c r="B14765" i="44"/>
  <c r="B14764" i="44"/>
  <c r="B14763" i="44"/>
  <c r="B14762" i="44"/>
  <c r="B14761" i="44"/>
  <c r="B14760" i="44"/>
  <c r="B14759" i="44"/>
  <c r="B14758" i="44"/>
  <c r="B14757" i="44"/>
  <c r="B14756" i="44"/>
  <c r="B14755" i="44"/>
  <c r="B14754" i="44"/>
  <c r="B14753" i="44"/>
  <c r="B14752" i="44"/>
  <c r="B14751" i="44"/>
  <c r="B14750" i="44"/>
  <c r="B14749" i="44"/>
  <c r="B14748" i="44"/>
  <c r="B14747" i="44"/>
  <c r="B14746" i="44"/>
  <c r="B14745" i="44"/>
  <c r="B14744" i="44"/>
  <c r="B14743" i="44"/>
  <c r="B14742" i="44"/>
  <c r="B14741" i="44"/>
  <c r="B14740" i="44"/>
  <c r="B14739" i="44"/>
  <c r="B14738" i="44"/>
  <c r="B14737" i="44"/>
  <c r="B14736" i="44"/>
  <c r="B14735" i="44"/>
  <c r="B14734" i="44"/>
  <c r="B14733" i="44"/>
  <c r="B14732" i="44"/>
  <c r="B14731" i="44"/>
  <c r="B14730" i="44"/>
  <c r="B14729" i="44"/>
  <c r="B14728" i="44"/>
  <c r="B14727" i="44"/>
  <c r="B14726" i="44"/>
  <c r="B14725" i="44"/>
  <c r="B14724" i="44"/>
  <c r="B14723" i="44"/>
  <c r="B14722" i="44"/>
  <c r="B14721" i="44"/>
  <c r="B14720" i="44"/>
  <c r="B14719" i="44"/>
  <c r="B14718" i="44"/>
  <c r="B14717" i="44"/>
  <c r="B14716" i="44"/>
  <c r="B14715" i="44"/>
  <c r="B14714" i="44"/>
  <c r="B14713" i="44"/>
  <c r="B14712" i="44"/>
  <c r="B14711" i="44"/>
  <c r="B14710" i="44"/>
  <c r="B14709" i="44"/>
  <c r="B14708" i="44"/>
  <c r="B14707" i="44"/>
  <c r="B14706" i="44"/>
  <c r="B14705" i="44"/>
  <c r="B14704" i="44"/>
  <c r="B14703" i="44"/>
  <c r="B14702" i="44"/>
  <c r="B14701" i="44"/>
  <c r="B14700" i="44"/>
  <c r="B14699" i="44"/>
  <c r="B14698" i="44"/>
  <c r="B14697" i="44"/>
  <c r="B14696" i="44"/>
  <c r="B14695" i="44"/>
  <c r="B14694" i="44"/>
  <c r="B14693" i="44"/>
  <c r="B14692" i="44"/>
  <c r="B14691" i="44"/>
  <c r="B14690" i="44"/>
  <c r="B14689" i="44"/>
  <c r="B14688" i="44"/>
  <c r="B14687" i="44"/>
  <c r="B14686" i="44"/>
  <c r="B14685" i="44"/>
  <c r="B14684" i="44"/>
  <c r="B14683" i="44"/>
  <c r="B14682" i="44"/>
  <c r="B14681" i="44"/>
  <c r="B14680" i="44"/>
  <c r="B14679" i="44"/>
  <c r="B14678" i="44"/>
  <c r="B14677" i="44"/>
  <c r="B14676" i="44"/>
  <c r="B14675" i="44"/>
  <c r="B14674" i="44"/>
  <c r="B14673" i="44"/>
  <c r="B14672" i="44"/>
  <c r="B14671" i="44"/>
  <c r="B14670" i="44"/>
  <c r="B14669" i="44"/>
  <c r="B14668" i="44"/>
  <c r="B14667" i="44"/>
  <c r="B14666" i="44"/>
  <c r="B14665" i="44"/>
  <c r="B14664" i="44"/>
  <c r="B14663" i="44"/>
  <c r="B14662" i="44"/>
  <c r="B14661" i="44"/>
  <c r="B14660" i="44"/>
  <c r="B14659" i="44"/>
  <c r="B14658" i="44"/>
  <c r="B14657" i="44"/>
  <c r="B14656" i="44"/>
  <c r="B14655" i="44"/>
  <c r="B14654" i="44"/>
  <c r="B14653" i="44"/>
  <c r="B14652" i="44"/>
  <c r="B14651" i="44"/>
  <c r="B14650" i="44"/>
  <c r="B14649" i="44"/>
  <c r="B14648" i="44"/>
  <c r="B14647" i="44"/>
  <c r="B14646" i="44"/>
  <c r="B14645" i="44"/>
  <c r="B14644" i="44"/>
  <c r="B14643" i="44"/>
  <c r="B14642" i="44"/>
  <c r="B14641" i="44"/>
  <c r="B14640" i="44"/>
  <c r="B14639" i="44"/>
  <c r="B14638" i="44"/>
  <c r="B14637" i="44"/>
  <c r="B14636" i="44"/>
  <c r="B14635" i="44"/>
  <c r="B14634" i="44"/>
  <c r="B14633" i="44"/>
  <c r="B14632" i="44"/>
  <c r="B14631" i="44"/>
  <c r="B14630" i="44"/>
  <c r="B14629" i="44"/>
  <c r="B14628" i="44"/>
  <c r="B14627" i="44"/>
  <c r="B14626" i="44"/>
  <c r="B14625" i="44"/>
  <c r="B14624" i="44"/>
  <c r="B14623" i="44"/>
  <c r="B14622" i="44"/>
  <c r="B14621" i="44"/>
  <c r="B14620" i="44"/>
  <c r="B14619" i="44"/>
  <c r="B14618" i="44"/>
  <c r="B14617" i="44"/>
  <c r="B14616" i="44"/>
  <c r="B14615" i="44"/>
  <c r="B14614" i="44"/>
  <c r="B14613" i="44"/>
  <c r="B14612" i="44"/>
  <c r="B14611" i="44"/>
  <c r="B14610" i="44"/>
  <c r="B14609" i="44"/>
  <c r="B14608" i="44"/>
  <c r="B14607" i="44"/>
  <c r="B14606" i="44"/>
  <c r="B14605" i="44"/>
  <c r="B14604" i="44"/>
  <c r="B14603" i="44"/>
  <c r="B14602" i="44"/>
  <c r="B14601" i="44"/>
  <c r="B14600" i="44"/>
  <c r="B14599" i="44"/>
  <c r="B14598" i="44"/>
  <c r="B14597" i="44"/>
  <c r="B14596" i="44"/>
  <c r="B14595" i="44"/>
  <c r="B14594" i="44"/>
  <c r="B14593" i="44"/>
  <c r="B14592" i="44"/>
  <c r="B14591" i="44"/>
  <c r="B14590" i="44"/>
  <c r="B14589" i="44"/>
  <c r="B14588" i="44"/>
  <c r="B14587" i="44"/>
  <c r="B14586" i="44"/>
  <c r="B14585" i="44"/>
  <c r="B14584" i="44"/>
  <c r="B14583" i="44"/>
  <c r="B14582" i="44"/>
  <c r="B14581" i="44"/>
  <c r="B14580" i="44"/>
  <c r="B14579" i="44"/>
  <c r="B14578" i="44"/>
  <c r="B14577" i="44"/>
  <c r="B14576" i="44"/>
  <c r="B14575" i="44"/>
  <c r="B14574" i="44"/>
  <c r="B14573" i="44"/>
  <c r="B14572" i="44"/>
  <c r="B14571" i="44"/>
  <c r="B14570" i="44"/>
  <c r="B14569" i="44"/>
  <c r="B14568" i="44"/>
  <c r="B14567" i="44"/>
  <c r="B14566" i="44"/>
  <c r="B14565" i="44"/>
  <c r="B14564" i="44"/>
  <c r="B14563" i="44"/>
  <c r="B14562" i="44"/>
  <c r="B14561" i="44"/>
  <c r="B14560" i="44"/>
  <c r="B14559" i="44"/>
  <c r="B14558" i="44"/>
  <c r="B14557" i="44"/>
  <c r="B14556" i="44"/>
  <c r="B14555" i="44"/>
  <c r="B14554" i="44"/>
  <c r="B14553" i="44"/>
  <c r="B14552" i="44"/>
  <c r="B14551" i="44"/>
  <c r="B14550" i="44"/>
  <c r="B14549" i="44"/>
  <c r="B14548" i="44"/>
  <c r="B14547" i="44"/>
  <c r="B14546" i="44"/>
  <c r="B14545" i="44"/>
  <c r="B14544" i="44"/>
  <c r="B14543" i="44"/>
  <c r="B14542" i="44"/>
  <c r="B14541" i="44"/>
  <c r="B14540" i="44"/>
  <c r="B14539" i="44"/>
  <c r="B14538" i="44"/>
  <c r="B14537" i="44"/>
  <c r="B14536" i="44"/>
  <c r="B14535" i="44"/>
  <c r="B14534" i="44"/>
  <c r="B14533" i="44"/>
  <c r="B14532" i="44"/>
  <c r="B14531" i="44"/>
  <c r="B14530" i="44"/>
  <c r="B14529" i="44"/>
  <c r="B14528" i="44"/>
  <c r="B14527" i="44"/>
  <c r="B14526" i="44"/>
  <c r="B14525" i="44"/>
  <c r="B14524" i="44"/>
  <c r="B14523" i="44"/>
  <c r="B14522" i="44"/>
  <c r="B14521" i="44"/>
  <c r="B14520" i="44"/>
  <c r="B14519" i="44"/>
  <c r="B14518" i="44"/>
  <c r="B14517" i="44"/>
  <c r="B14516" i="44"/>
  <c r="B14515" i="44"/>
  <c r="B14514" i="44"/>
  <c r="B14513" i="44"/>
  <c r="B14512" i="44"/>
  <c r="B14511" i="44"/>
  <c r="B14510" i="44"/>
  <c r="B14509" i="44"/>
  <c r="B14508" i="44"/>
  <c r="B14507" i="44"/>
  <c r="B14506" i="44"/>
  <c r="B14505" i="44"/>
  <c r="B14504" i="44"/>
  <c r="B14503" i="44"/>
  <c r="B14502" i="44"/>
  <c r="B14501" i="44"/>
  <c r="B14500" i="44"/>
  <c r="B14499" i="44"/>
  <c r="B14498" i="44"/>
  <c r="B14497" i="44"/>
  <c r="B14496" i="44"/>
  <c r="B14495" i="44"/>
  <c r="B14494" i="44"/>
  <c r="B14493" i="44"/>
  <c r="B14492" i="44"/>
  <c r="B14491" i="44"/>
  <c r="B14490" i="44"/>
  <c r="B14489" i="44"/>
  <c r="B14488" i="44"/>
  <c r="B14487" i="44"/>
  <c r="B14486" i="44"/>
  <c r="B14485" i="44"/>
  <c r="B14484" i="44"/>
  <c r="B14483" i="44"/>
  <c r="B14482" i="44"/>
  <c r="B14481" i="44"/>
  <c r="B14480" i="44"/>
  <c r="B14479" i="44"/>
  <c r="B14478" i="44"/>
  <c r="B14477" i="44"/>
  <c r="B14476" i="44"/>
  <c r="B14475" i="44"/>
  <c r="B14474" i="44"/>
  <c r="B14473" i="44"/>
  <c r="B14472" i="44"/>
  <c r="B14471" i="44"/>
  <c r="B14470" i="44"/>
  <c r="B14469" i="44"/>
  <c r="B14468" i="44"/>
  <c r="B14467" i="44"/>
  <c r="B14466" i="44"/>
  <c r="B14465" i="44"/>
  <c r="B14464" i="44"/>
  <c r="B14463" i="44"/>
  <c r="B14462" i="44"/>
  <c r="B14461" i="44"/>
  <c r="B14460" i="44"/>
  <c r="B14459" i="44"/>
  <c r="B14458" i="44"/>
  <c r="B14457" i="44"/>
  <c r="B14456" i="44"/>
  <c r="B14455" i="44"/>
  <c r="B14454" i="44"/>
  <c r="B14453" i="44"/>
  <c r="B14452" i="44"/>
  <c r="B14451" i="44"/>
  <c r="B14450" i="44"/>
  <c r="B14449" i="44"/>
  <c r="B14448" i="44"/>
  <c r="B14447" i="44"/>
  <c r="B14446" i="44"/>
  <c r="B14445" i="44"/>
  <c r="B14444" i="44"/>
  <c r="B14443" i="44"/>
  <c r="B14442" i="44"/>
  <c r="B14441" i="44"/>
  <c r="B14440" i="44"/>
  <c r="B14439" i="44"/>
  <c r="B14438" i="44"/>
  <c r="B14437" i="44"/>
  <c r="B14436" i="44"/>
  <c r="B14435" i="44"/>
  <c r="B14434" i="44"/>
  <c r="B14433" i="44"/>
  <c r="B14432" i="44"/>
  <c r="B14431" i="44"/>
  <c r="B14430" i="44"/>
  <c r="B14429" i="44"/>
  <c r="B14428" i="44"/>
  <c r="B14427" i="44"/>
  <c r="B14426" i="44"/>
  <c r="B14425" i="44"/>
  <c r="B14424" i="44"/>
  <c r="B14423" i="44"/>
  <c r="B14422" i="44"/>
  <c r="B14421" i="44"/>
  <c r="B14420" i="44"/>
  <c r="B14419" i="44"/>
  <c r="B14418" i="44"/>
  <c r="B14417" i="44"/>
  <c r="B14416" i="44"/>
  <c r="B14415" i="44"/>
  <c r="B14414" i="44"/>
  <c r="B14413" i="44"/>
  <c r="B14412" i="44"/>
  <c r="B14411" i="44"/>
  <c r="B14410" i="44"/>
  <c r="B14409" i="44"/>
  <c r="B14408" i="44"/>
  <c r="B14407" i="44"/>
  <c r="B14406" i="44"/>
  <c r="B14405" i="44"/>
  <c r="B14404" i="44"/>
  <c r="B14403" i="44"/>
  <c r="B14402" i="44"/>
  <c r="B14401" i="44"/>
  <c r="B14400" i="44"/>
  <c r="B14399" i="44"/>
  <c r="B14398" i="44"/>
  <c r="B14397" i="44"/>
  <c r="B14396" i="44"/>
  <c r="B14395" i="44"/>
  <c r="B14394" i="44"/>
  <c r="B14393" i="44"/>
  <c r="B14392" i="44"/>
  <c r="B14391" i="44"/>
  <c r="B14390" i="44"/>
  <c r="B14389" i="44"/>
  <c r="B14388" i="44"/>
  <c r="B14387" i="44"/>
  <c r="B14386" i="44"/>
  <c r="B14385" i="44"/>
  <c r="B14384" i="44"/>
  <c r="B14383" i="44"/>
  <c r="B14382" i="44"/>
  <c r="B14381" i="44"/>
  <c r="B14380" i="44"/>
  <c r="B14379" i="44"/>
  <c r="B14378" i="44"/>
  <c r="B14377" i="44"/>
  <c r="B14376" i="44"/>
  <c r="B14375" i="44"/>
  <c r="B14374" i="44"/>
  <c r="B14373" i="44"/>
  <c r="B14372" i="44"/>
  <c r="B14371" i="44"/>
  <c r="B14370" i="44"/>
  <c r="B14369" i="44"/>
  <c r="B14368" i="44"/>
  <c r="B14367" i="44"/>
  <c r="B14366" i="44"/>
  <c r="B14365" i="44"/>
  <c r="B14364" i="44"/>
  <c r="B14363" i="44"/>
  <c r="B14362" i="44"/>
  <c r="B14361" i="44"/>
  <c r="B14360" i="44"/>
  <c r="B14359" i="44"/>
  <c r="B14358" i="44"/>
  <c r="B14357" i="44"/>
  <c r="B14356" i="44"/>
  <c r="B14355" i="44"/>
  <c r="B14354" i="44"/>
  <c r="B14353" i="44"/>
  <c r="B14352" i="44"/>
  <c r="B14351" i="44"/>
  <c r="B14350" i="44"/>
  <c r="B14349" i="44"/>
  <c r="B14348" i="44"/>
  <c r="B14347" i="44"/>
  <c r="B14346" i="44"/>
  <c r="B14345" i="44"/>
  <c r="B14344" i="44"/>
  <c r="B14343" i="44"/>
  <c r="B14342" i="44"/>
  <c r="B14341" i="44"/>
  <c r="B14340" i="44"/>
  <c r="B14339" i="44"/>
  <c r="B14338" i="44"/>
  <c r="B14337" i="44"/>
  <c r="B14336" i="44"/>
  <c r="B14335" i="44"/>
  <c r="B14334" i="44"/>
  <c r="B14333" i="44"/>
  <c r="B14332" i="44"/>
  <c r="B14331" i="44"/>
  <c r="B14330" i="44"/>
  <c r="B14329" i="44"/>
  <c r="B14328" i="44"/>
  <c r="B14327" i="44"/>
  <c r="B14326" i="44"/>
  <c r="B14325" i="44"/>
  <c r="B14324" i="44"/>
  <c r="B14323" i="44"/>
  <c r="B14322" i="44"/>
  <c r="B14321" i="44"/>
  <c r="B14320" i="44"/>
  <c r="B14319" i="44"/>
  <c r="B14318" i="44"/>
  <c r="B14317" i="44"/>
  <c r="B14316" i="44"/>
  <c r="B14315" i="44"/>
  <c r="B14314" i="44"/>
  <c r="B14313" i="44"/>
  <c r="B14312" i="44"/>
  <c r="B14311" i="44"/>
  <c r="B14310" i="44"/>
  <c r="B14309" i="44"/>
  <c r="B14308" i="44"/>
  <c r="B14307" i="44"/>
  <c r="B14306" i="44"/>
  <c r="B14305" i="44"/>
  <c r="B14304" i="44"/>
  <c r="B14303" i="44"/>
  <c r="B14302" i="44"/>
  <c r="B14301" i="44"/>
  <c r="B14300" i="44"/>
  <c r="B14299" i="44"/>
  <c r="B14298" i="44"/>
  <c r="B14297" i="44"/>
  <c r="B14296" i="44"/>
  <c r="B14295" i="44"/>
  <c r="B14294" i="44"/>
  <c r="B14293" i="44"/>
  <c r="B14292" i="44"/>
  <c r="B14291" i="44"/>
  <c r="B14290" i="44"/>
  <c r="B14289" i="44"/>
  <c r="B14288" i="44"/>
  <c r="B14287" i="44"/>
  <c r="B14286" i="44"/>
  <c r="B14285" i="44"/>
  <c r="B14284" i="44"/>
  <c r="B14283" i="44"/>
  <c r="B14282" i="44"/>
  <c r="B14281" i="44"/>
  <c r="B14280" i="44"/>
  <c r="B14279" i="44"/>
  <c r="B14278" i="44"/>
  <c r="B14277" i="44"/>
  <c r="B14276" i="44"/>
  <c r="B14275" i="44"/>
  <c r="B14274" i="44"/>
  <c r="B14273" i="44"/>
  <c r="B14272" i="44"/>
  <c r="B14271" i="44"/>
  <c r="B14270" i="44"/>
  <c r="B14269" i="44"/>
  <c r="B14268" i="44"/>
  <c r="B14267" i="44"/>
  <c r="B14266" i="44"/>
  <c r="B14265" i="44"/>
  <c r="B14264" i="44"/>
  <c r="B14263" i="44"/>
  <c r="B14262" i="44"/>
  <c r="B14261" i="44"/>
  <c r="B14260" i="44"/>
  <c r="B14259" i="44"/>
  <c r="B14258" i="44"/>
  <c r="B14257" i="44"/>
  <c r="B14256" i="44"/>
  <c r="B14255" i="44"/>
  <c r="B14254" i="44"/>
  <c r="B14253" i="44"/>
  <c r="B14252" i="44"/>
  <c r="B14251" i="44"/>
  <c r="B14250" i="44"/>
  <c r="B14249" i="44"/>
  <c r="B14248" i="44"/>
  <c r="B14247" i="44"/>
  <c r="B14246" i="44"/>
  <c r="B14245" i="44"/>
  <c r="B14244" i="44"/>
  <c r="B14243" i="44"/>
  <c r="B14242" i="44"/>
  <c r="B14241" i="44"/>
  <c r="B14240" i="44"/>
  <c r="B14239" i="44"/>
  <c r="B14238" i="44"/>
  <c r="B14237" i="44"/>
  <c r="B14236" i="44"/>
  <c r="B14235" i="44"/>
  <c r="B14234" i="44"/>
  <c r="B14233" i="44"/>
  <c r="B14232" i="44"/>
  <c r="B14231" i="44"/>
  <c r="B14230" i="44"/>
  <c r="B14229" i="44"/>
  <c r="B14228" i="44"/>
  <c r="B14227" i="44"/>
  <c r="B14226" i="44"/>
  <c r="B14225" i="44"/>
  <c r="B14224" i="44"/>
  <c r="B14223" i="44"/>
  <c r="B14222" i="44"/>
  <c r="B14221" i="44"/>
  <c r="B14220" i="44"/>
  <c r="B14219" i="44"/>
  <c r="B14218" i="44"/>
  <c r="B14217" i="44"/>
  <c r="B14216" i="44"/>
  <c r="B14215" i="44"/>
  <c r="B14214" i="44"/>
  <c r="B14213" i="44"/>
  <c r="B14212" i="44"/>
  <c r="B14211" i="44"/>
  <c r="B14210" i="44"/>
  <c r="B14209" i="44"/>
  <c r="B14208" i="44"/>
  <c r="B14207" i="44"/>
  <c r="B14206" i="44"/>
  <c r="B14205" i="44"/>
  <c r="B14204" i="44"/>
  <c r="B14203" i="44"/>
  <c r="B14202" i="44"/>
  <c r="B14201" i="44"/>
  <c r="B14200" i="44"/>
  <c r="B14199" i="44"/>
  <c r="B14198" i="44"/>
  <c r="B14197" i="44"/>
  <c r="B14196" i="44"/>
  <c r="B14195" i="44"/>
  <c r="B14194" i="44"/>
  <c r="B14193" i="44"/>
  <c r="B14192" i="44"/>
  <c r="B14191" i="44"/>
  <c r="B14190" i="44"/>
  <c r="B14189" i="44"/>
  <c r="B14188" i="44"/>
  <c r="B14187" i="44"/>
  <c r="B14186" i="44"/>
  <c r="B14185" i="44"/>
  <c r="B14184" i="44"/>
  <c r="B14183" i="44"/>
  <c r="B14182" i="44"/>
  <c r="B14181" i="44"/>
  <c r="B14180" i="44"/>
  <c r="B14179" i="44"/>
  <c r="B14178" i="44"/>
  <c r="B14177" i="44"/>
  <c r="B14176" i="44"/>
  <c r="B14175" i="44"/>
  <c r="B14174" i="44"/>
  <c r="B14173" i="44"/>
  <c r="B14172" i="44"/>
  <c r="B14171" i="44"/>
  <c r="B14170" i="44"/>
  <c r="B14169" i="44"/>
  <c r="B14168" i="44"/>
  <c r="B14167" i="44"/>
  <c r="B14166" i="44"/>
  <c r="B14165" i="44"/>
  <c r="B14164" i="44"/>
  <c r="B14163" i="44"/>
  <c r="B14162" i="44"/>
  <c r="B14161" i="44"/>
  <c r="B14160" i="44"/>
  <c r="B14159" i="44"/>
  <c r="B14158" i="44"/>
  <c r="B14157" i="44"/>
  <c r="B14156" i="44"/>
  <c r="B14155" i="44"/>
  <c r="B14154" i="44"/>
  <c r="B14153" i="44"/>
  <c r="B14152" i="44"/>
  <c r="B14151" i="44"/>
  <c r="B14150" i="44"/>
  <c r="B14149" i="44"/>
  <c r="B14148" i="44"/>
  <c r="B14147" i="44"/>
  <c r="B14146" i="44"/>
  <c r="B14145" i="44"/>
  <c r="B14144" i="44"/>
  <c r="B14143" i="44"/>
  <c r="B14142" i="44"/>
  <c r="B14141" i="44"/>
  <c r="B14140" i="44"/>
  <c r="B14139" i="44"/>
  <c r="B14138" i="44"/>
  <c r="B14137" i="44"/>
  <c r="B14136" i="44"/>
  <c r="B14135" i="44"/>
  <c r="B14134" i="44"/>
  <c r="B14133" i="44"/>
  <c r="B14132" i="44"/>
  <c r="B14131" i="44"/>
  <c r="B14130" i="44"/>
  <c r="B14129" i="44"/>
  <c r="B14128" i="44"/>
  <c r="B14127" i="44"/>
  <c r="B14126" i="44"/>
  <c r="B14125" i="44"/>
  <c r="B14124" i="44"/>
  <c r="B14123" i="44"/>
  <c r="B14122" i="44"/>
  <c r="B14121" i="44"/>
  <c r="B14120" i="44"/>
  <c r="B14119" i="44"/>
  <c r="B14118" i="44"/>
  <c r="B14117" i="44"/>
  <c r="B14116" i="44"/>
  <c r="B14115" i="44"/>
  <c r="B14114" i="44"/>
  <c r="B14113" i="44"/>
  <c r="B14112" i="44"/>
  <c r="B14111" i="44"/>
  <c r="B14110" i="44"/>
  <c r="B14109" i="44"/>
  <c r="B14108" i="44"/>
  <c r="B14107" i="44"/>
  <c r="B14106" i="44"/>
  <c r="B14105" i="44"/>
  <c r="B14104" i="44"/>
  <c r="B14103" i="44"/>
  <c r="B14102" i="44"/>
  <c r="B14101" i="44"/>
  <c r="B14100" i="44"/>
  <c r="B14099" i="44"/>
  <c r="B14098" i="44"/>
  <c r="B14097" i="44"/>
  <c r="B14096" i="44"/>
  <c r="B14095" i="44"/>
  <c r="B14094" i="44"/>
  <c r="B14093" i="44"/>
  <c r="B14092" i="44"/>
  <c r="B14091" i="44"/>
  <c r="B14090" i="44"/>
  <c r="B14089" i="44"/>
  <c r="B14088" i="44"/>
  <c r="B14087" i="44"/>
  <c r="B14086" i="44"/>
  <c r="B14085" i="44"/>
  <c r="B14084" i="44"/>
  <c r="B14083" i="44"/>
  <c r="B14082" i="44"/>
  <c r="B14081" i="44"/>
  <c r="B14080" i="44"/>
  <c r="B14079" i="44"/>
  <c r="B14078" i="44"/>
  <c r="B14077" i="44"/>
  <c r="B14076" i="44"/>
  <c r="B14075" i="44"/>
  <c r="B14074" i="44"/>
  <c r="B14073" i="44"/>
  <c r="B14072" i="44"/>
  <c r="B14071" i="44"/>
  <c r="B14070" i="44"/>
  <c r="B14069" i="44"/>
  <c r="B14068" i="44"/>
  <c r="B14067" i="44"/>
  <c r="B14066" i="44"/>
  <c r="B14065" i="44"/>
  <c r="B14064" i="44"/>
  <c r="B14063" i="44"/>
  <c r="B14062" i="44"/>
  <c r="B14061" i="44"/>
  <c r="B14060" i="44"/>
  <c r="B14059" i="44"/>
  <c r="B14058" i="44"/>
  <c r="B14057" i="44"/>
  <c r="B14056" i="44"/>
  <c r="B14055" i="44"/>
  <c r="B14054" i="44"/>
  <c r="B14053" i="44"/>
  <c r="B14052" i="44"/>
  <c r="B14051" i="44"/>
  <c r="B14050" i="44"/>
  <c r="B14049" i="44"/>
  <c r="B14048" i="44"/>
  <c r="B14047" i="44"/>
  <c r="B14046" i="44"/>
  <c r="B14045" i="44"/>
  <c r="B14044" i="44"/>
  <c r="B14043" i="44"/>
  <c r="B14042" i="44"/>
  <c r="B14041" i="44"/>
  <c r="B14040" i="44"/>
  <c r="B14039" i="44"/>
  <c r="B14038" i="44"/>
  <c r="B14037" i="44"/>
  <c r="B14036" i="44"/>
  <c r="B14035" i="44"/>
  <c r="B14034" i="44"/>
  <c r="B14033" i="44"/>
  <c r="B14032" i="44"/>
  <c r="B14031" i="44"/>
  <c r="B14030" i="44"/>
  <c r="B14029" i="44"/>
  <c r="B14028" i="44"/>
  <c r="B14027" i="44"/>
  <c r="B14026" i="44"/>
  <c r="B14025" i="44"/>
  <c r="B14024" i="44"/>
  <c r="B14023" i="44"/>
  <c r="B14022" i="44"/>
  <c r="B14021" i="44"/>
  <c r="B14020" i="44"/>
  <c r="B14019" i="44"/>
  <c r="B14018" i="44"/>
  <c r="B14017" i="44"/>
  <c r="B14016" i="44"/>
  <c r="B14015" i="44"/>
  <c r="B14014" i="44"/>
  <c r="B14013" i="44"/>
  <c r="B14012" i="44"/>
  <c r="B14011" i="44"/>
  <c r="B14010" i="44"/>
  <c r="B14009" i="44"/>
  <c r="B14008" i="44"/>
  <c r="B14007" i="44"/>
  <c r="B14006" i="44"/>
  <c r="B14005" i="44"/>
  <c r="B14004" i="44"/>
  <c r="B14003" i="44"/>
  <c r="B14002" i="44"/>
  <c r="B14001" i="44"/>
  <c r="B14000" i="44"/>
  <c r="B13999" i="44"/>
  <c r="B13998" i="44"/>
  <c r="B13997" i="44"/>
  <c r="B13996" i="44"/>
  <c r="B13995" i="44"/>
  <c r="B13994" i="44"/>
  <c r="B13993" i="44"/>
  <c r="B13992" i="44"/>
  <c r="B13991" i="44"/>
  <c r="B13990" i="44"/>
  <c r="B13989" i="44"/>
  <c r="B13988" i="44"/>
  <c r="B13987" i="44"/>
  <c r="B13986" i="44"/>
  <c r="B13985" i="44"/>
  <c r="B13984" i="44"/>
  <c r="B13983" i="44"/>
  <c r="B13982" i="44"/>
  <c r="B13981" i="44"/>
  <c r="B13980" i="44"/>
  <c r="B13979" i="44"/>
  <c r="B13978" i="44"/>
  <c r="B13977" i="44"/>
  <c r="B13976" i="44"/>
  <c r="B13975" i="44"/>
  <c r="B13974" i="44"/>
  <c r="B13973" i="44"/>
  <c r="B13972" i="44"/>
  <c r="B13971" i="44"/>
  <c r="B13970" i="44"/>
  <c r="B13969" i="44"/>
  <c r="B13968" i="44"/>
  <c r="B13967" i="44"/>
  <c r="B13966" i="44"/>
  <c r="B13965" i="44"/>
  <c r="B13964" i="44"/>
  <c r="B13963" i="44"/>
  <c r="B13962" i="44"/>
  <c r="B13961" i="44"/>
  <c r="B13960" i="44"/>
  <c r="B13959" i="44"/>
  <c r="B13958" i="44"/>
  <c r="B13957" i="44"/>
  <c r="B13956" i="44"/>
  <c r="B13955" i="44"/>
  <c r="B13954" i="44"/>
  <c r="B13953" i="44"/>
  <c r="B13952" i="44"/>
  <c r="B13951" i="44"/>
  <c r="B13950" i="44"/>
  <c r="B13949" i="44"/>
  <c r="B13948" i="44"/>
  <c r="B13947" i="44"/>
  <c r="B13946" i="44"/>
  <c r="B13945" i="44"/>
  <c r="B13944" i="44"/>
  <c r="B13943" i="44"/>
  <c r="B13942" i="44"/>
  <c r="B13941" i="44"/>
  <c r="B13940" i="44"/>
  <c r="B13939" i="44"/>
  <c r="B13938" i="44"/>
  <c r="B13937" i="44"/>
  <c r="B13936" i="44"/>
  <c r="B13935" i="44"/>
  <c r="B13934" i="44"/>
  <c r="B13933" i="44"/>
  <c r="B13932" i="44"/>
  <c r="B13931" i="44"/>
  <c r="B13930" i="44"/>
  <c r="B13929" i="44"/>
  <c r="B13928" i="44"/>
  <c r="B13927" i="44"/>
  <c r="B13926" i="44"/>
  <c r="B13925" i="44"/>
  <c r="B13924" i="44"/>
  <c r="B13923" i="44"/>
  <c r="B13922" i="44"/>
  <c r="B13921" i="44"/>
  <c r="B13920" i="44"/>
  <c r="B13919" i="44"/>
  <c r="B13918" i="44"/>
  <c r="B13917" i="44"/>
  <c r="B13916" i="44"/>
  <c r="B13915" i="44"/>
  <c r="B13914" i="44"/>
  <c r="B13913" i="44"/>
  <c r="B13912" i="44"/>
  <c r="B13911" i="44"/>
  <c r="B13910" i="44"/>
  <c r="B13909" i="44"/>
  <c r="B13908" i="44"/>
  <c r="B13907" i="44"/>
  <c r="B13906" i="44"/>
  <c r="B13905" i="44"/>
  <c r="B13904" i="44"/>
  <c r="B13903" i="44"/>
  <c r="B13902" i="44"/>
  <c r="B13901" i="44"/>
  <c r="B13900" i="44"/>
  <c r="B13899" i="44"/>
  <c r="B13898" i="44"/>
  <c r="B13897" i="44"/>
  <c r="B13896" i="44"/>
  <c r="B13895" i="44"/>
  <c r="B13894" i="44"/>
  <c r="B13893" i="44"/>
  <c r="B13892" i="44"/>
  <c r="B13891" i="44"/>
  <c r="B13890" i="44"/>
  <c r="B13889" i="44"/>
  <c r="B13888" i="44"/>
  <c r="B13887" i="44"/>
  <c r="B13886" i="44"/>
  <c r="B13885" i="44"/>
  <c r="B13884" i="44"/>
  <c r="B13883" i="44"/>
  <c r="B13882" i="44"/>
  <c r="B13881" i="44"/>
  <c r="B13880" i="44"/>
  <c r="B13879" i="44"/>
  <c r="B13878" i="44"/>
  <c r="B13877" i="44"/>
  <c r="B13876" i="44"/>
  <c r="B13875" i="44"/>
  <c r="B13874" i="44"/>
  <c r="B13873" i="44"/>
  <c r="B13872" i="44"/>
  <c r="B13871" i="44"/>
  <c r="B13870" i="44"/>
  <c r="B13869" i="44"/>
  <c r="B13868" i="44"/>
  <c r="B13867" i="44"/>
  <c r="B13866" i="44"/>
  <c r="B13865" i="44"/>
  <c r="B13864" i="44"/>
  <c r="B13863" i="44"/>
  <c r="B13862" i="44"/>
  <c r="B13861" i="44"/>
  <c r="B13860" i="44"/>
  <c r="B13859" i="44"/>
  <c r="B13858" i="44"/>
  <c r="B13857" i="44"/>
  <c r="B13856" i="44"/>
  <c r="B13855" i="44"/>
  <c r="B13854" i="44"/>
  <c r="B13853" i="44"/>
  <c r="B13852" i="44"/>
  <c r="B13851" i="44"/>
  <c r="B13850" i="44"/>
  <c r="B13849" i="44"/>
  <c r="B13848" i="44"/>
  <c r="B13847" i="44"/>
  <c r="B13846" i="44"/>
  <c r="B13845" i="44"/>
  <c r="B13844" i="44"/>
  <c r="B13843" i="44"/>
  <c r="B13842" i="44"/>
  <c r="B13841" i="44"/>
  <c r="B13840" i="44"/>
  <c r="B13839" i="44"/>
  <c r="B13838" i="44"/>
  <c r="B13837" i="44"/>
  <c r="B13836" i="44"/>
  <c r="B13835" i="44"/>
  <c r="B13834" i="44"/>
  <c r="B13833" i="44"/>
  <c r="B13832" i="44"/>
  <c r="B13831" i="44"/>
  <c r="B13830" i="44"/>
  <c r="B13829" i="44"/>
  <c r="B13828" i="44"/>
  <c r="B13827" i="44"/>
  <c r="B13826" i="44"/>
  <c r="B13825" i="44"/>
  <c r="B13824" i="44"/>
  <c r="B13823" i="44"/>
  <c r="B13822" i="44"/>
  <c r="B13821" i="44"/>
  <c r="B13820" i="44"/>
  <c r="B13819" i="44"/>
  <c r="B13818" i="44"/>
  <c r="B13817" i="44"/>
  <c r="B13816" i="44"/>
  <c r="B13815" i="44"/>
  <c r="B13814" i="44"/>
  <c r="B13813" i="44"/>
  <c r="B13812" i="44"/>
  <c r="B13811" i="44"/>
  <c r="B13810" i="44"/>
  <c r="B13809" i="44"/>
  <c r="B13808" i="44"/>
  <c r="B13807" i="44"/>
  <c r="B13806" i="44"/>
  <c r="B13805" i="44"/>
  <c r="B13804" i="44"/>
  <c r="B13803" i="44"/>
  <c r="B13802" i="44"/>
  <c r="B13801" i="44"/>
  <c r="B13800" i="44"/>
  <c r="B13799" i="44"/>
  <c r="B13798" i="44"/>
  <c r="B13797" i="44"/>
  <c r="B13796" i="44"/>
  <c r="B13795" i="44"/>
  <c r="B13794" i="44"/>
  <c r="B13793" i="44"/>
  <c r="B13792" i="44"/>
  <c r="B13791" i="44"/>
  <c r="B13790" i="44"/>
  <c r="B13789" i="44"/>
  <c r="B13788" i="44"/>
  <c r="B13787" i="44"/>
  <c r="B13786" i="44"/>
  <c r="B13785" i="44"/>
  <c r="B13784" i="44"/>
  <c r="B13783" i="44"/>
  <c r="B13782" i="44"/>
  <c r="B13781" i="44"/>
  <c r="B13780" i="44"/>
  <c r="B13779" i="44"/>
  <c r="B13778" i="44"/>
  <c r="B13777" i="44"/>
  <c r="B13776" i="44"/>
  <c r="B13775" i="44"/>
  <c r="B13774" i="44"/>
  <c r="B13773" i="44"/>
  <c r="B13772" i="44"/>
  <c r="B13771" i="44"/>
  <c r="B13770" i="44"/>
  <c r="B13769" i="44"/>
  <c r="B13768" i="44"/>
  <c r="B13767" i="44"/>
  <c r="B13766" i="44"/>
  <c r="B13765" i="44"/>
  <c r="B13764" i="44"/>
  <c r="B13763" i="44"/>
  <c r="B13762" i="44"/>
  <c r="B13761" i="44"/>
  <c r="B13760" i="44"/>
  <c r="B13759" i="44"/>
  <c r="B13758" i="44"/>
  <c r="B13757" i="44"/>
  <c r="B13756" i="44"/>
  <c r="B13755" i="44"/>
  <c r="B13754" i="44"/>
  <c r="B13753" i="44"/>
  <c r="B13752" i="44"/>
  <c r="B13751" i="44"/>
  <c r="B13750" i="44"/>
  <c r="B13749" i="44"/>
  <c r="B13748" i="44"/>
  <c r="B13747" i="44"/>
  <c r="B13746" i="44"/>
  <c r="B13745" i="44"/>
  <c r="B13744" i="44"/>
  <c r="B13743" i="44"/>
  <c r="B13742" i="44"/>
  <c r="B13741" i="44"/>
  <c r="B13740" i="44"/>
  <c r="B13739" i="44"/>
  <c r="B13738" i="44"/>
  <c r="B13737" i="44"/>
  <c r="B13736" i="44"/>
  <c r="B13735" i="44"/>
  <c r="B13734" i="44"/>
  <c r="B13733" i="44"/>
  <c r="B13732" i="44"/>
  <c r="B13731" i="44"/>
  <c r="B13730" i="44"/>
  <c r="B13729" i="44"/>
  <c r="B13728" i="44"/>
  <c r="B13727" i="44"/>
  <c r="B13726" i="44"/>
  <c r="B13725" i="44"/>
  <c r="B13724" i="44"/>
  <c r="B13723" i="44"/>
  <c r="B13722" i="44"/>
  <c r="B13721" i="44"/>
  <c r="B13720" i="44"/>
  <c r="B13719" i="44"/>
  <c r="B13718" i="44"/>
  <c r="B13717" i="44"/>
  <c r="B13716" i="44"/>
  <c r="B13715" i="44"/>
  <c r="B13714" i="44"/>
  <c r="B13713" i="44"/>
  <c r="B13712" i="44"/>
  <c r="B13711" i="44"/>
  <c r="B13710" i="44"/>
  <c r="B13709" i="44"/>
  <c r="B13708" i="44"/>
  <c r="B13707" i="44"/>
  <c r="B13706" i="44"/>
  <c r="B13705" i="44"/>
  <c r="B13704" i="44"/>
  <c r="B13703" i="44"/>
  <c r="B13702" i="44"/>
  <c r="B13701" i="44"/>
  <c r="B13700" i="44"/>
  <c r="B13699" i="44"/>
  <c r="B13698" i="44"/>
  <c r="B13697" i="44"/>
  <c r="B13696" i="44"/>
  <c r="B13695" i="44"/>
  <c r="B13694" i="44"/>
  <c r="B13693" i="44"/>
  <c r="B13692" i="44"/>
  <c r="B13691" i="44"/>
  <c r="B13690" i="44"/>
  <c r="B13689" i="44"/>
  <c r="B13688" i="44"/>
  <c r="B13687" i="44"/>
  <c r="B13686" i="44"/>
  <c r="B13685" i="44"/>
  <c r="B13684" i="44"/>
  <c r="B13683" i="44"/>
  <c r="B13682" i="44"/>
  <c r="B13681" i="44"/>
  <c r="B13680" i="44"/>
  <c r="B13679" i="44"/>
  <c r="B13678" i="44"/>
  <c r="B13677" i="44"/>
  <c r="B13676" i="44"/>
  <c r="B13675" i="44"/>
  <c r="B13674" i="44"/>
  <c r="B13673" i="44"/>
  <c r="B13672" i="44"/>
  <c r="B13671" i="44"/>
  <c r="B13670" i="44"/>
  <c r="B13669" i="44"/>
  <c r="B13668" i="44"/>
  <c r="B13667" i="44"/>
  <c r="B13666" i="44"/>
  <c r="B13665" i="44"/>
  <c r="B13664" i="44"/>
  <c r="B13663" i="44"/>
  <c r="B13662" i="44"/>
  <c r="B13661" i="44"/>
  <c r="B13660" i="44"/>
  <c r="B13659" i="44"/>
  <c r="B13658" i="44"/>
  <c r="B13657" i="44"/>
  <c r="B13656" i="44"/>
  <c r="B13655" i="44"/>
  <c r="B13654" i="44"/>
  <c r="B13653" i="44"/>
  <c r="B13652" i="44"/>
  <c r="B13651" i="44"/>
  <c r="B13650" i="44"/>
  <c r="B13649" i="44"/>
  <c r="B13648" i="44"/>
  <c r="B13647" i="44"/>
  <c r="B13646" i="44"/>
  <c r="B13645" i="44"/>
  <c r="B13644" i="44"/>
  <c r="B13643" i="44"/>
  <c r="B13642" i="44"/>
  <c r="B13641" i="44"/>
  <c r="B13640" i="44"/>
  <c r="B13639" i="44"/>
  <c r="B13638" i="44"/>
  <c r="B13637" i="44"/>
  <c r="B13636" i="44"/>
  <c r="B13635" i="44"/>
  <c r="B13634" i="44"/>
  <c r="B13633" i="44"/>
  <c r="B13632" i="44"/>
  <c r="B13631" i="44"/>
  <c r="B13630" i="44"/>
  <c r="B13629" i="44"/>
  <c r="B13628" i="44"/>
  <c r="B13627" i="44"/>
  <c r="B13626" i="44"/>
  <c r="B13625" i="44"/>
  <c r="B13624" i="44"/>
  <c r="B13623" i="44"/>
  <c r="B13622" i="44"/>
  <c r="B13621" i="44"/>
  <c r="B13620" i="44"/>
  <c r="B13619" i="44"/>
  <c r="B13618" i="44"/>
  <c r="B13617" i="44"/>
  <c r="B13616" i="44"/>
  <c r="B13615" i="44"/>
  <c r="B13614" i="44"/>
  <c r="B13613" i="44"/>
  <c r="B13612" i="44"/>
  <c r="B13611" i="44"/>
  <c r="B13610" i="44"/>
  <c r="B13609" i="44"/>
  <c r="B13608" i="44"/>
  <c r="B13607" i="44"/>
  <c r="B13606" i="44"/>
  <c r="B13605" i="44"/>
  <c r="B13604" i="44"/>
  <c r="B13603" i="44"/>
  <c r="B13602" i="44"/>
  <c r="B13601" i="44"/>
  <c r="B13600" i="44"/>
  <c r="B13599" i="44"/>
  <c r="B13598" i="44"/>
  <c r="B13597" i="44"/>
  <c r="B13596" i="44"/>
  <c r="B13595" i="44"/>
  <c r="B13594" i="44"/>
  <c r="B13593" i="44"/>
  <c r="B13592" i="44"/>
  <c r="B13591" i="44"/>
  <c r="B13590" i="44"/>
  <c r="B13589" i="44"/>
  <c r="B13588" i="44"/>
  <c r="B13587" i="44"/>
  <c r="B13586" i="44"/>
  <c r="B13585" i="44"/>
  <c r="B13584" i="44"/>
  <c r="B13583" i="44"/>
  <c r="B13582" i="44"/>
  <c r="B13581" i="44"/>
  <c r="B13580" i="44"/>
  <c r="B13579" i="44"/>
  <c r="B13578" i="44"/>
  <c r="B13577" i="44"/>
  <c r="B13576" i="44"/>
  <c r="B13575" i="44"/>
  <c r="B13574" i="44"/>
  <c r="B13573" i="44"/>
  <c r="B13572" i="44"/>
  <c r="B13571" i="44"/>
  <c r="B13570" i="44"/>
  <c r="B13569" i="44"/>
  <c r="B13568" i="44"/>
  <c r="B13567" i="44"/>
  <c r="B13566" i="44"/>
  <c r="B13565" i="44"/>
  <c r="B13564" i="44"/>
  <c r="B13563" i="44"/>
  <c r="B13562" i="44"/>
  <c r="B13561" i="44"/>
  <c r="B13560" i="44"/>
  <c r="B13559" i="44"/>
  <c r="B13558" i="44"/>
  <c r="B13557" i="44"/>
  <c r="B13556" i="44"/>
  <c r="B13555" i="44"/>
  <c r="B13554" i="44"/>
  <c r="B13553" i="44"/>
  <c r="B13552" i="44"/>
  <c r="B13551" i="44"/>
  <c r="B13550" i="44"/>
  <c r="B13549" i="44"/>
  <c r="B13548" i="44"/>
  <c r="B13547" i="44"/>
  <c r="B13546" i="44"/>
  <c r="B13545" i="44"/>
  <c r="B13544" i="44"/>
  <c r="B13543" i="44"/>
  <c r="B13542" i="44"/>
  <c r="B13541" i="44"/>
  <c r="B13540" i="44"/>
  <c r="B13539" i="44"/>
  <c r="B13538" i="44"/>
  <c r="B13537" i="44"/>
  <c r="B13536" i="44"/>
  <c r="B13535" i="44"/>
  <c r="B13534" i="44"/>
  <c r="B13533" i="44"/>
  <c r="B13532" i="44"/>
  <c r="B13531" i="44"/>
  <c r="B13530" i="44"/>
  <c r="B13529" i="44"/>
  <c r="B13528" i="44"/>
  <c r="B13527" i="44"/>
  <c r="B13526" i="44"/>
  <c r="B13525" i="44"/>
  <c r="B13524" i="44"/>
  <c r="B13523" i="44"/>
  <c r="B13522" i="44"/>
  <c r="B13521" i="44"/>
  <c r="B13520" i="44"/>
  <c r="B13519" i="44"/>
  <c r="B13518" i="44"/>
  <c r="B13517" i="44"/>
  <c r="B13516" i="44"/>
  <c r="B13515" i="44"/>
  <c r="B13514" i="44"/>
  <c r="B13513" i="44"/>
  <c r="B13512" i="44"/>
  <c r="B13511" i="44"/>
  <c r="B13510" i="44"/>
  <c r="B13509" i="44"/>
  <c r="B13508" i="44"/>
  <c r="B13507" i="44"/>
  <c r="B13506" i="44"/>
  <c r="B13505" i="44"/>
  <c r="B13504" i="44"/>
  <c r="B13503" i="44"/>
  <c r="B13502" i="44"/>
  <c r="B13501" i="44"/>
  <c r="B13500" i="44"/>
  <c r="B13499" i="44"/>
  <c r="B13498" i="44"/>
  <c r="B13497" i="44"/>
  <c r="B13496" i="44"/>
  <c r="B13495" i="44"/>
  <c r="B13494" i="44"/>
  <c r="B13493" i="44"/>
  <c r="B13492" i="44"/>
  <c r="B13491" i="44"/>
  <c r="B13490" i="44"/>
  <c r="B13489" i="44"/>
  <c r="B13488" i="44"/>
  <c r="B13487" i="44"/>
  <c r="B13486" i="44"/>
  <c r="B13485" i="44"/>
  <c r="B13484" i="44"/>
  <c r="B13483" i="44"/>
  <c r="B13482" i="44"/>
  <c r="B13481" i="44"/>
  <c r="B13480" i="44"/>
  <c r="B13479" i="44"/>
  <c r="B13478" i="44"/>
  <c r="B13477" i="44"/>
  <c r="B13476" i="44"/>
  <c r="B13475" i="44"/>
  <c r="B13474" i="44"/>
  <c r="B13473" i="44"/>
  <c r="B13472" i="44"/>
  <c r="B13471" i="44"/>
  <c r="B13470" i="44"/>
  <c r="B13469" i="44"/>
  <c r="B13468" i="44"/>
  <c r="B13467" i="44"/>
  <c r="B13466" i="44"/>
  <c r="B13465" i="44"/>
  <c r="B13464" i="44"/>
  <c r="B13463" i="44"/>
  <c r="B13462" i="44"/>
  <c r="B13461" i="44"/>
  <c r="B13460" i="44"/>
  <c r="B13459" i="44"/>
  <c r="B13458" i="44"/>
  <c r="B13457" i="44"/>
  <c r="B13456" i="44"/>
  <c r="B13455" i="44"/>
  <c r="B13454" i="44"/>
  <c r="B13453" i="44"/>
  <c r="B13452" i="44"/>
  <c r="B13451" i="44"/>
  <c r="B13450" i="44"/>
  <c r="B13449" i="44"/>
  <c r="B13448" i="44"/>
  <c r="B13447" i="44"/>
  <c r="B13446" i="44"/>
  <c r="B13445" i="44"/>
  <c r="B13444" i="44"/>
  <c r="B13443" i="44"/>
  <c r="B13442" i="44"/>
  <c r="B13441" i="44"/>
  <c r="B13440" i="44"/>
  <c r="B13439" i="44"/>
  <c r="B13438" i="44"/>
  <c r="B13437" i="44"/>
  <c r="B13436" i="44"/>
  <c r="B13435" i="44"/>
  <c r="B13434" i="44"/>
  <c r="B13433" i="44"/>
  <c r="B13432" i="44"/>
  <c r="B13431" i="44"/>
  <c r="B13430" i="44"/>
  <c r="B13429" i="44"/>
  <c r="B13428" i="44"/>
  <c r="B13427" i="44"/>
  <c r="B13426" i="44"/>
  <c r="B13425" i="44"/>
  <c r="B13424" i="44"/>
  <c r="B13423" i="44"/>
  <c r="B13422" i="44"/>
  <c r="B13421" i="44"/>
  <c r="B13420" i="44"/>
  <c r="B13419" i="44"/>
  <c r="B13418" i="44"/>
  <c r="B13417" i="44"/>
  <c r="B13416" i="44"/>
  <c r="B13415" i="44"/>
  <c r="B13414" i="44"/>
  <c r="B13413" i="44"/>
  <c r="B13412" i="44"/>
  <c r="B13411" i="44"/>
  <c r="B13410" i="44"/>
  <c r="B13409" i="44"/>
  <c r="B13408" i="44"/>
  <c r="B13407" i="44"/>
  <c r="B13406" i="44"/>
  <c r="B13405" i="44"/>
  <c r="B13404" i="44"/>
  <c r="B13403" i="44"/>
  <c r="B13402" i="44"/>
  <c r="B13401" i="44"/>
  <c r="B13400" i="44"/>
  <c r="B13399" i="44"/>
  <c r="B13398" i="44"/>
  <c r="B13397" i="44"/>
  <c r="B13396" i="44"/>
  <c r="B13395" i="44"/>
  <c r="B13394" i="44"/>
  <c r="B13393" i="44"/>
  <c r="B13392" i="44"/>
  <c r="B13391" i="44"/>
  <c r="B13390" i="44"/>
  <c r="B13389" i="44"/>
  <c r="B13388" i="44"/>
  <c r="B13387" i="44"/>
  <c r="B13386" i="44"/>
  <c r="B13385" i="44"/>
  <c r="B13384" i="44"/>
  <c r="B13383" i="44"/>
  <c r="B13382" i="44"/>
  <c r="B13381" i="44"/>
  <c r="B13380" i="44"/>
  <c r="B13379" i="44"/>
  <c r="B13378" i="44"/>
  <c r="B13377" i="44"/>
  <c r="B13376" i="44"/>
  <c r="B13375" i="44"/>
  <c r="B13374" i="44"/>
  <c r="B13373" i="44"/>
  <c r="B13372" i="44"/>
  <c r="B13371" i="44"/>
  <c r="B13370" i="44"/>
  <c r="B13369" i="44"/>
  <c r="B13368" i="44"/>
  <c r="B13367" i="44"/>
  <c r="B13366" i="44"/>
  <c r="B13365" i="44"/>
  <c r="B13364" i="44"/>
  <c r="B13363" i="44"/>
  <c r="B13362" i="44"/>
  <c r="B13361" i="44"/>
  <c r="B13360" i="44"/>
  <c r="B13359" i="44"/>
  <c r="B13358" i="44"/>
  <c r="B13357" i="44"/>
  <c r="B13356" i="44"/>
  <c r="B13355" i="44"/>
  <c r="B13354" i="44"/>
  <c r="B13353" i="44"/>
  <c r="B13352" i="44"/>
  <c r="B13351" i="44"/>
  <c r="B13350" i="44"/>
  <c r="B13349" i="44"/>
  <c r="B13348" i="44"/>
  <c r="B13347" i="44"/>
  <c r="B13346" i="44"/>
  <c r="B13345" i="44"/>
  <c r="B13344" i="44"/>
  <c r="B13343" i="44"/>
  <c r="B13342" i="44"/>
  <c r="B13341" i="44"/>
  <c r="B13340" i="44"/>
  <c r="B13339" i="44"/>
  <c r="B13338" i="44"/>
  <c r="B13337" i="44"/>
  <c r="B13336" i="44"/>
  <c r="B13335" i="44"/>
  <c r="B13334" i="44"/>
  <c r="B13333" i="44"/>
  <c r="B13332" i="44"/>
  <c r="B13331" i="44"/>
  <c r="B13330" i="44"/>
  <c r="B13329" i="44"/>
  <c r="B13328" i="44"/>
  <c r="B13327" i="44"/>
  <c r="B13326" i="44"/>
  <c r="B13325" i="44"/>
  <c r="B13324" i="44"/>
  <c r="B13323" i="44"/>
  <c r="B13322" i="44"/>
  <c r="B13321" i="44"/>
  <c r="B13320" i="44"/>
  <c r="B13319" i="44"/>
  <c r="B13318" i="44"/>
  <c r="B13317" i="44"/>
  <c r="B13316" i="44"/>
  <c r="B13315" i="44"/>
  <c r="B13314" i="44"/>
  <c r="B13313" i="44"/>
  <c r="B13312" i="44"/>
  <c r="B13311" i="44"/>
  <c r="B13310" i="44"/>
  <c r="B13309" i="44"/>
  <c r="B13308" i="44"/>
  <c r="B13307" i="44"/>
  <c r="B13306" i="44"/>
  <c r="B13305" i="44"/>
  <c r="B13304" i="44"/>
  <c r="B13303" i="44"/>
  <c r="B13302" i="44"/>
  <c r="B13301" i="44"/>
  <c r="B13300" i="44"/>
  <c r="B13299" i="44"/>
  <c r="B13298" i="44"/>
  <c r="B13297" i="44"/>
  <c r="B13296" i="44"/>
  <c r="B13295" i="44"/>
  <c r="B13294" i="44"/>
  <c r="B13293" i="44"/>
  <c r="B13292" i="44"/>
  <c r="B13291" i="44"/>
  <c r="B13290" i="44"/>
  <c r="B13289" i="44"/>
  <c r="B13288" i="44"/>
  <c r="B13287" i="44"/>
  <c r="B13286" i="44"/>
  <c r="B13285" i="44"/>
  <c r="B13284" i="44"/>
  <c r="B13283" i="44"/>
  <c r="B13282" i="44"/>
  <c r="B13281" i="44"/>
  <c r="B13280" i="44"/>
  <c r="B13279" i="44"/>
  <c r="B13278" i="44"/>
  <c r="B13277" i="44"/>
  <c r="B13276" i="44"/>
  <c r="B13275" i="44"/>
  <c r="B13274" i="44"/>
  <c r="B13273" i="44"/>
  <c r="B13272" i="44"/>
  <c r="B13271" i="44"/>
  <c r="B13270" i="44"/>
  <c r="B13269" i="44"/>
  <c r="B13268" i="44"/>
  <c r="B13267" i="44"/>
  <c r="B13266" i="44"/>
  <c r="B13265" i="44"/>
  <c r="B13264" i="44"/>
  <c r="B13263" i="44"/>
  <c r="B13262" i="44"/>
  <c r="B13261" i="44"/>
  <c r="B13260" i="44"/>
  <c r="B13259" i="44"/>
  <c r="B13258" i="44"/>
  <c r="B13257" i="44"/>
  <c r="B13256" i="44"/>
  <c r="B13255" i="44"/>
  <c r="B13254" i="44"/>
  <c r="B13253" i="44"/>
  <c r="B13252" i="44"/>
  <c r="B13251" i="44"/>
  <c r="B13250" i="44"/>
  <c r="B13249" i="44"/>
  <c r="B13248" i="44"/>
  <c r="B13247" i="44"/>
  <c r="B13246" i="44"/>
  <c r="B13245" i="44"/>
  <c r="B13244" i="44"/>
  <c r="B13243" i="44"/>
  <c r="B13242" i="44"/>
  <c r="B13241" i="44"/>
  <c r="B13240" i="44"/>
  <c r="B13239" i="44"/>
  <c r="B13238" i="44"/>
  <c r="B13237" i="44"/>
  <c r="B13236" i="44"/>
  <c r="B13235" i="44"/>
  <c r="B13234" i="44"/>
  <c r="B13233" i="44"/>
  <c r="B13232" i="44"/>
  <c r="B13231" i="44"/>
  <c r="B13230" i="44"/>
  <c r="B13229" i="44"/>
  <c r="B13228" i="44"/>
  <c r="B13227" i="44"/>
  <c r="B13226" i="44"/>
  <c r="B13225" i="44"/>
  <c r="B13224" i="44"/>
  <c r="B13223" i="44"/>
  <c r="B13222" i="44"/>
  <c r="B13221" i="44"/>
  <c r="B13220" i="44"/>
  <c r="B13219" i="44"/>
  <c r="B13218" i="44"/>
  <c r="B13217" i="44"/>
  <c r="B13216" i="44"/>
  <c r="B13215" i="44"/>
  <c r="B13214" i="44"/>
  <c r="B13213" i="44"/>
  <c r="B13212" i="44"/>
  <c r="B13211" i="44"/>
  <c r="B13210" i="44"/>
  <c r="B13209" i="44"/>
  <c r="B13208" i="44"/>
  <c r="B13207" i="44"/>
  <c r="B13206" i="44"/>
  <c r="B13205" i="44"/>
  <c r="B13204" i="44"/>
  <c r="B13203" i="44"/>
  <c r="B13202" i="44"/>
  <c r="B13201" i="44"/>
  <c r="B13200" i="44"/>
  <c r="B13199" i="44"/>
  <c r="B13198" i="44"/>
  <c r="B13197" i="44"/>
  <c r="B13196" i="44"/>
  <c r="B13195" i="44"/>
  <c r="B13194" i="44"/>
  <c r="B13193" i="44"/>
  <c r="B13192" i="44"/>
  <c r="B13191" i="44"/>
  <c r="B13190" i="44"/>
  <c r="B13189" i="44"/>
  <c r="B13188" i="44"/>
  <c r="B13187" i="44"/>
  <c r="B13186" i="44"/>
  <c r="B13185" i="44"/>
  <c r="B13184" i="44"/>
  <c r="B13183" i="44"/>
  <c r="B13182" i="44"/>
  <c r="B13181" i="44"/>
  <c r="B13180" i="44"/>
  <c r="B13179" i="44"/>
  <c r="B13178" i="44"/>
  <c r="B13177" i="44"/>
  <c r="B13176" i="44"/>
  <c r="B13175" i="44"/>
  <c r="B13174" i="44"/>
  <c r="B13173" i="44"/>
  <c r="B13172" i="44"/>
  <c r="B13171" i="44"/>
  <c r="B13170" i="44"/>
  <c r="B13169" i="44"/>
  <c r="B13168" i="44"/>
  <c r="B13167" i="44"/>
  <c r="B13166" i="44"/>
  <c r="B13165" i="44"/>
  <c r="B13164" i="44"/>
  <c r="B13163" i="44"/>
  <c r="B13162" i="44"/>
  <c r="B13161" i="44"/>
  <c r="B13160" i="44"/>
  <c r="B13159" i="44"/>
  <c r="B13158" i="44"/>
  <c r="B13157" i="44"/>
  <c r="B13156" i="44"/>
  <c r="B13155" i="44"/>
  <c r="B13154" i="44"/>
  <c r="B13153" i="44"/>
  <c r="B13152" i="44"/>
  <c r="B13151" i="44"/>
  <c r="B13150" i="44"/>
  <c r="B13149" i="44"/>
  <c r="B13148" i="44"/>
  <c r="B13147" i="44"/>
  <c r="B13146" i="44"/>
  <c r="B13145" i="44"/>
  <c r="B13144" i="44"/>
  <c r="B13143" i="44"/>
  <c r="B13142" i="44"/>
  <c r="B13141" i="44"/>
  <c r="B13140" i="44"/>
  <c r="B13139" i="44"/>
  <c r="B13138" i="44"/>
  <c r="B13137" i="44"/>
  <c r="B13136" i="44"/>
  <c r="B13135" i="44"/>
  <c r="B13134" i="44"/>
  <c r="B13133" i="44"/>
  <c r="B13132" i="44"/>
  <c r="B13131" i="44"/>
  <c r="B13130" i="44"/>
  <c r="B13129" i="44"/>
  <c r="B13128" i="44"/>
  <c r="B13127" i="44"/>
  <c r="B13126" i="44"/>
  <c r="B13125" i="44"/>
  <c r="B13124" i="44"/>
  <c r="B13123" i="44"/>
  <c r="B13122" i="44"/>
  <c r="B13121" i="44"/>
  <c r="B13120" i="44"/>
  <c r="B13119" i="44"/>
  <c r="B13118" i="44"/>
  <c r="B13117" i="44"/>
  <c r="B13116" i="44"/>
  <c r="B13115" i="44"/>
  <c r="B13114" i="44"/>
  <c r="B13113" i="44"/>
  <c r="B13112" i="44"/>
  <c r="B13111" i="44"/>
  <c r="B13110" i="44"/>
  <c r="B13109" i="44"/>
  <c r="B13108" i="44"/>
  <c r="B13107" i="44"/>
  <c r="B13106" i="44"/>
  <c r="B13105" i="44"/>
  <c r="B13104" i="44"/>
  <c r="B13103" i="44"/>
  <c r="B13102" i="44"/>
  <c r="B13101" i="44"/>
  <c r="B13100" i="44"/>
  <c r="B13099" i="44"/>
  <c r="B13098" i="44"/>
  <c r="B13097" i="44"/>
  <c r="B13096" i="44"/>
  <c r="B13095" i="44"/>
  <c r="B13094" i="44"/>
  <c r="B13093" i="44"/>
  <c r="B13092" i="44"/>
  <c r="B13091" i="44"/>
  <c r="B13090" i="44"/>
  <c r="B13089" i="44"/>
  <c r="B13088" i="44"/>
  <c r="B13087" i="44"/>
  <c r="B13086" i="44"/>
  <c r="B13085" i="44"/>
  <c r="B13084" i="44"/>
  <c r="B13083" i="44"/>
  <c r="B13082" i="44"/>
  <c r="B13081" i="44"/>
  <c r="B13080" i="44"/>
  <c r="B13079" i="44"/>
  <c r="B13078" i="44"/>
  <c r="B13077" i="44"/>
  <c r="B13076" i="44"/>
  <c r="B13075" i="44"/>
  <c r="B13074" i="44"/>
  <c r="B13073" i="44"/>
  <c r="B13072" i="44"/>
  <c r="B13071" i="44"/>
  <c r="B13070" i="44"/>
  <c r="B13069" i="44"/>
  <c r="B13068" i="44"/>
  <c r="B13067" i="44"/>
  <c r="B13066" i="44"/>
  <c r="B13065" i="44"/>
  <c r="B13064" i="44"/>
  <c r="B13063" i="44"/>
  <c r="B13062" i="44"/>
  <c r="B13061" i="44"/>
  <c r="B13060" i="44"/>
  <c r="B13059" i="44"/>
  <c r="B13058" i="44"/>
  <c r="B13057" i="44"/>
  <c r="B13056" i="44"/>
  <c r="B13055" i="44"/>
  <c r="B13054" i="44"/>
  <c r="B13053" i="44"/>
  <c r="B13052" i="44"/>
  <c r="B13051" i="44"/>
  <c r="B13050" i="44"/>
  <c r="B13049" i="44"/>
  <c r="B13048" i="44"/>
  <c r="B13047" i="44"/>
  <c r="B13046" i="44"/>
  <c r="B13045" i="44"/>
  <c r="B13044" i="44"/>
  <c r="B13043" i="44"/>
  <c r="B13042" i="44"/>
  <c r="B13041" i="44"/>
  <c r="B13040" i="44"/>
  <c r="B13039" i="44"/>
  <c r="B13038" i="44"/>
  <c r="B13037" i="44"/>
  <c r="B13036" i="44"/>
  <c r="B13035" i="44"/>
  <c r="B13034" i="44"/>
  <c r="B13033" i="44"/>
  <c r="B13032" i="44"/>
  <c r="B13031" i="44"/>
  <c r="B13030" i="44"/>
  <c r="B13029" i="44"/>
  <c r="B13028" i="44"/>
  <c r="B13027" i="44"/>
  <c r="B13026" i="44"/>
  <c r="B13025" i="44"/>
  <c r="B13024" i="44"/>
  <c r="B13023" i="44"/>
  <c r="B13022" i="44"/>
  <c r="B13021" i="44"/>
  <c r="B13020" i="44"/>
  <c r="B13019" i="44"/>
  <c r="B13018" i="44"/>
  <c r="B13017" i="44"/>
  <c r="B13016" i="44"/>
  <c r="B13015" i="44"/>
  <c r="B13014" i="44"/>
  <c r="B13013" i="44"/>
  <c r="B13012" i="44"/>
  <c r="B13011" i="44"/>
  <c r="B13010" i="44"/>
  <c r="B13009" i="44"/>
  <c r="B13008" i="44"/>
  <c r="B13007" i="44"/>
  <c r="B13006" i="44"/>
  <c r="B13005" i="44"/>
  <c r="B13004" i="44"/>
  <c r="B13003" i="44"/>
  <c r="B13002" i="44"/>
  <c r="B13001" i="44"/>
  <c r="B13000" i="44"/>
  <c r="B12999" i="44"/>
  <c r="B12998" i="44"/>
  <c r="B12997" i="44"/>
  <c r="B12996" i="44"/>
  <c r="B12995" i="44"/>
  <c r="B12994" i="44"/>
  <c r="B12993" i="44"/>
  <c r="B12992" i="44"/>
  <c r="B12991" i="44"/>
  <c r="B12990" i="44"/>
  <c r="B12989" i="44"/>
  <c r="B12988" i="44"/>
  <c r="B12987" i="44"/>
  <c r="B12986" i="44"/>
  <c r="B12985" i="44"/>
  <c r="B12984" i="44"/>
  <c r="B12983" i="44"/>
  <c r="B12982" i="44"/>
  <c r="B12981" i="44"/>
  <c r="B12980" i="44"/>
  <c r="B12979" i="44"/>
  <c r="B12978" i="44"/>
  <c r="B12977" i="44"/>
  <c r="B12976" i="44"/>
  <c r="B12975" i="44"/>
  <c r="B12974" i="44"/>
  <c r="B12973" i="44"/>
  <c r="B12972" i="44"/>
  <c r="B12971" i="44"/>
  <c r="B12970" i="44"/>
  <c r="B12969" i="44"/>
  <c r="B12968" i="44"/>
  <c r="B12967" i="44"/>
  <c r="B12966" i="44"/>
  <c r="B12965" i="44"/>
  <c r="B12964" i="44"/>
  <c r="B12963" i="44"/>
  <c r="B12962" i="44"/>
  <c r="B12961" i="44"/>
  <c r="B12960" i="44"/>
  <c r="B12959" i="44"/>
  <c r="B12958" i="44"/>
  <c r="B12957" i="44"/>
  <c r="B12956" i="44"/>
  <c r="B12955" i="44"/>
  <c r="B12954" i="44"/>
  <c r="B12953" i="44"/>
  <c r="B12952" i="44"/>
  <c r="B12951" i="44"/>
  <c r="B12950" i="44"/>
  <c r="B12949" i="44"/>
  <c r="B12948" i="44"/>
  <c r="B12947" i="44"/>
  <c r="B12946" i="44"/>
  <c r="B12945" i="44"/>
  <c r="B12944" i="44"/>
  <c r="B12943" i="44"/>
  <c r="B12942" i="44"/>
  <c r="B12941" i="44"/>
  <c r="B12940" i="44"/>
  <c r="B12939" i="44"/>
  <c r="B12938" i="44"/>
  <c r="B12937" i="44"/>
  <c r="B12936" i="44"/>
  <c r="B12935" i="44"/>
  <c r="B12934" i="44"/>
  <c r="B12933" i="44"/>
  <c r="B12932" i="44"/>
  <c r="B12931" i="44"/>
  <c r="B12930" i="44"/>
  <c r="B12929" i="44"/>
  <c r="B12928" i="44"/>
  <c r="B12927" i="44"/>
  <c r="B12926" i="44"/>
  <c r="B12925" i="44"/>
  <c r="B12924" i="44"/>
  <c r="B12923" i="44"/>
  <c r="B12922" i="44"/>
  <c r="B12921" i="44"/>
  <c r="B12920" i="44"/>
  <c r="B12919" i="44"/>
  <c r="B12918" i="44"/>
  <c r="B12917" i="44"/>
  <c r="B12916" i="44"/>
  <c r="B12915" i="44"/>
  <c r="B12914" i="44"/>
  <c r="B12913" i="44"/>
  <c r="B12912" i="44"/>
  <c r="B12911" i="44"/>
  <c r="B12910" i="44"/>
  <c r="B12909" i="44"/>
  <c r="B12908" i="44"/>
  <c r="B12907" i="44"/>
  <c r="B12906" i="44"/>
  <c r="B12905" i="44"/>
  <c r="B12904" i="44"/>
  <c r="B12903" i="44"/>
  <c r="B12902" i="44"/>
  <c r="B12901" i="44"/>
  <c r="B12900" i="44"/>
  <c r="B12899" i="44"/>
  <c r="B12898" i="44"/>
  <c r="B12897" i="44"/>
  <c r="B12896" i="44"/>
  <c r="B12895" i="44"/>
  <c r="B12894" i="44"/>
  <c r="B12893" i="44"/>
  <c r="B12892" i="44"/>
  <c r="B12891" i="44"/>
  <c r="B12890" i="44"/>
  <c r="B12889" i="44"/>
  <c r="B12888" i="44"/>
  <c r="B12887" i="44"/>
  <c r="B12886" i="44"/>
  <c r="B12885" i="44"/>
  <c r="B12884" i="44"/>
  <c r="B12883" i="44"/>
  <c r="B12882" i="44"/>
  <c r="B12881" i="44"/>
  <c r="B12880" i="44"/>
  <c r="B12879" i="44"/>
  <c r="B12878" i="44"/>
  <c r="B12877" i="44"/>
  <c r="B12876" i="44"/>
  <c r="B12875" i="44"/>
  <c r="B12874" i="44"/>
  <c r="B12873" i="44"/>
  <c r="B12872" i="44"/>
  <c r="B12871" i="44"/>
  <c r="B12870" i="44"/>
  <c r="B12869" i="44"/>
  <c r="B12868" i="44"/>
  <c r="B12867" i="44"/>
  <c r="B12866" i="44"/>
  <c r="B12865" i="44"/>
  <c r="B12864" i="44"/>
  <c r="B12863" i="44"/>
  <c r="B12862" i="44"/>
  <c r="B12861" i="44"/>
  <c r="B12860" i="44"/>
  <c r="B12859" i="44"/>
  <c r="B12858" i="44"/>
  <c r="B12857" i="44"/>
  <c r="B12856" i="44"/>
  <c r="B12855" i="44"/>
  <c r="B12854" i="44"/>
  <c r="B12853" i="44"/>
  <c r="B12852" i="44"/>
  <c r="B12851" i="44"/>
  <c r="B12850" i="44"/>
  <c r="B12849" i="44"/>
  <c r="B12848" i="44"/>
  <c r="B12847" i="44"/>
  <c r="B12846" i="44"/>
  <c r="B12845" i="44"/>
  <c r="B12844" i="44"/>
  <c r="B12843" i="44"/>
  <c r="B12842" i="44"/>
  <c r="B12841" i="44"/>
  <c r="B12840" i="44"/>
  <c r="B12839" i="44"/>
  <c r="B12838" i="44"/>
  <c r="B12837" i="44"/>
  <c r="B12836" i="44"/>
  <c r="B12835" i="44"/>
  <c r="B12834" i="44"/>
  <c r="B12833" i="44"/>
  <c r="B12832" i="44"/>
  <c r="B12831" i="44"/>
  <c r="B12830" i="44"/>
  <c r="B12829" i="44"/>
  <c r="B12828" i="44"/>
  <c r="B12827" i="44"/>
  <c r="B12826" i="44"/>
  <c r="B12825" i="44"/>
  <c r="B12824" i="44"/>
  <c r="B12823" i="44"/>
  <c r="B12822" i="44"/>
  <c r="B12821" i="44"/>
  <c r="B12820" i="44"/>
  <c r="B12819" i="44"/>
  <c r="B12818" i="44"/>
  <c r="B12817" i="44"/>
  <c r="B12816" i="44"/>
  <c r="B12815" i="44"/>
  <c r="B12814" i="44"/>
  <c r="B12813" i="44"/>
  <c r="B12812" i="44"/>
  <c r="B12811" i="44"/>
  <c r="B12810" i="44"/>
  <c r="B12809" i="44"/>
  <c r="B12808" i="44"/>
  <c r="B12807" i="44"/>
  <c r="B12806" i="44"/>
  <c r="B12805" i="44"/>
  <c r="B12804" i="44"/>
  <c r="B12803" i="44"/>
  <c r="B12802" i="44"/>
  <c r="B12801" i="44"/>
  <c r="B12800" i="44"/>
  <c r="B12799" i="44"/>
  <c r="B12798" i="44"/>
  <c r="B12797" i="44"/>
  <c r="B12796" i="44"/>
  <c r="B12795" i="44"/>
  <c r="B12794" i="44"/>
  <c r="B12793" i="44"/>
  <c r="B12792" i="44"/>
  <c r="B12791" i="44"/>
  <c r="B12790" i="44"/>
  <c r="B12789" i="44"/>
  <c r="B12788" i="44"/>
  <c r="B12787" i="44"/>
  <c r="B12786" i="44"/>
  <c r="B12785" i="44"/>
  <c r="B12784" i="44"/>
  <c r="B12783" i="44"/>
  <c r="B12782" i="44"/>
  <c r="B12781" i="44"/>
  <c r="B12780" i="44"/>
  <c r="B12779" i="44"/>
  <c r="B12778" i="44"/>
  <c r="B12777" i="44"/>
  <c r="B12776" i="44"/>
  <c r="B12775" i="44"/>
  <c r="B12774" i="44"/>
  <c r="B12773" i="44"/>
  <c r="B12772" i="44"/>
  <c r="B12771" i="44"/>
  <c r="B12770" i="44"/>
  <c r="B12769" i="44"/>
  <c r="B12768" i="44"/>
  <c r="B12767" i="44"/>
  <c r="B12766" i="44"/>
  <c r="B12765" i="44"/>
  <c r="B12764" i="44"/>
  <c r="B12763" i="44"/>
  <c r="B12762" i="44"/>
  <c r="B12761" i="44"/>
  <c r="B12760" i="44"/>
  <c r="B12759" i="44"/>
  <c r="B12758" i="44"/>
  <c r="B12757" i="44"/>
  <c r="B12756" i="44"/>
  <c r="B12755" i="44"/>
  <c r="B12754" i="44"/>
  <c r="B12753" i="44"/>
  <c r="B12752" i="44"/>
  <c r="B12751" i="44"/>
  <c r="B12750" i="44"/>
  <c r="B12749" i="44"/>
  <c r="B12748" i="44"/>
  <c r="B12747" i="44"/>
  <c r="B12746" i="44"/>
  <c r="B12745" i="44"/>
  <c r="B12744" i="44"/>
  <c r="B12743" i="44"/>
  <c r="B12742" i="44"/>
  <c r="B12741" i="44"/>
  <c r="B12740" i="44"/>
  <c r="B12739" i="44"/>
  <c r="B12738" i="44"/>
  <c r="B12737" i="44"/>
  <c r="B12736" i="44"/>
  <c r="B12735" i="44"/>
  <c r="B12734" i="44"/>
  <c r="B12733" i="44"/>
  <c r="B12732" i="44"/>
  <c r="B12731" i="44"/>
  <c r="B12730" i="44"/>
  <c r="B12729" i="44"/>
  <c r="B12728" i="44"/>
  <c r="B12727" i="44"/>
  <c r="B12726" i="44"/>
  <c r="B12725" i="44"/>
  <c r="B12724" i="44"/>
  <c r="B12723" i="44"/>
  <c r="B12722" i="44"/>
  <c r="B12721" i="44"/>
  <c r="B12720" i="44"/>
  <c r="B12719" i="44"/>
  <c r="B12718" i="44"/>
  <c r="B12717" i="44"/>
  <c r="B12716" i="44"/>
  <c r="B12715" i="44"/>
  <c r="B12714" i="44"/>
  <c r="B12713" i="44"/>
  <c r="B12712" i="44"/>
  <c r="B12711" i="44"/>
  <c r="B12710" i="44"/>
  <c r="B12709" i="44"/>
  <c r="B12708" i="44"/>
  <c r="B12707" i="44"/>
  <c r="B12706" i="44"/>
  <c r="B12705" i="44"/>
  <c r="B12704" i="44"/>
  <c r="B12703" i="44"/>
  <c r="B12702" i="44"/>
  <c r="B12701" i="44"/>
  <c r="B12700" i="44"/>
  <c r="B12699" i="44"/>
  <c r="B12698" i="44"/>
  <c r="B12697" i="44"/>
  <c r="B12696" i="44"/>
  <c r="B12695" i="44"/>
  <c r="B12694" i="44"/>
  <c r="B12693" i="44"/>
  <c r="B12692" i="44"/>
  <c r="B12691" i="44"/>
  <c r="B12690" i="44"/>
  <c r="B12689" i="44"/>
  <c r="B12688" i="44"/>
  <c r="B12687" i="44"/>
  <c r="B12686" i="44"/>
  <c r="B12685" i="44"/>
  <c r="B12684" i="44"/>
  <c r="B12683" i="44"/>
  <c r="B12682" i="44"/>
  <c r="B12681" i="44"/>
  <c r="B12680" i="44"/>
  <c r="B12679" i="44"/>
  <c r="B12678" i="44"/>
  <c r="B12677" i="44"/>
  <c r="B12676" i="44"/>
  <c r="B12675" i="44"/>
  <c r="B12674" i="44"/>
  <c r="B12673" i="44"/>
  <c r="B12672" i="44"/>
  <c r="B12671" i="44"/>
  <c r="B12670" i="44"/>
  <c r="B12669" i="44"/>
  <c r="B12668" i="44"/>
  <c r="B12667" i="44"/>
  <c r="B12666" i="44"/>
  <c r="B12665" i="44"/>
  <c r="B12664" i="44"/>
  <c r="B12663" i="44"/>
  <c r="B12662" i="44"/>
  <c r="B12661" i="44"/>
  <c r="B12660" i="44"/>
  <c r="B12659" i="44"/>
  <c r="B12658" i="44"/>
  <c r="B12657" i="44"/>
  <c r="B12656" i="44"/>
  <c r="B12655" i="44"/>
  <c r="B12654" i="44"/>
  <c r="B12653" i="44"/>
  <c r="B12652" i="44"/>
  <c r="B12651" i="44"/>
  <c r="B12650" i="44"/>
  <c r="B12649" i="44"/>
  <c r="B12648" i="44"/>
  <c r="B12647" i="44"/>
  <c r="B12646" i="44"/>
  <c r="B12645" i="44"/>
  <c r="B12644" i="44"/>
  <c r="B12643" i="44"/>
  <c r="B12642" i="44"/>
  <c r="B12641" i="44"/>
  <c r="B12640" i="44"/>
  <c r="B12639" i="44"/>
  <c r="B12638" i="44"/>
  <c r="B12637" i="44"/>
  <c r="B12636" i="44"/>
  <c r="B12635" i="44"/>
  <c r="B12634" i="44"/>
  <c r="B12633" i="44"/>
  <c r="B12632" i="44"/>
  <c r="B12631" i="44"/>
  <c r="B12630" i="44"/>
  <c r="B12629" i="44"/>
  <c r="B12628" i="44"/>
  <c r="B12627" i="44"/>
  <c r="B12626" i="44"/>
  <c r="B12625" i="44"/>
  <c r="B12624" i="44"/>
  <c r="B12623" i="44"/>
  <c r="B12622" i="44"/>
  <c r="B12621" i="44"/>
  <c r="B12620" i="44"/>
  <c r="B12619" i="44"/>
  <c r="B12618" i="44"/>
  <c r="B12617" i="44"/>
  <c r="B12616" i="44"/>
  <c r="B12615" i="44"/>
  <c r="B12614" i="44"/>
  <c r="B12613" i="44"/>
  <c r="B12612" i="44"/>
  <c r="B12611" i="44"/>
  <c r="B12610" i="44"/>
  <c r="B12609" i="44"/>
  <c r="B12608" i="44"/>
  <c r="B12607" i="44"/>
  <c r="B12606" i="44"/>
  <c r="B12605" i="44"/>
  <c r="B12604" i="44"/>
  <c r="B12603" i="44"/>
  <c r="B12602" i="44"/>
  <c r="B12601" i="44"/>
  <c r="B12600" i="44"/>
  <c r="B12599" i="44"/>
  <c r="B12598" i="44"/>
  <c r="B12597" i="44"/>
  <c r="B12596" i="44"/>
  <c r="B12595" i="44"/>
  <c r="B12594" i="44"/>
  <c r="B12593" i="44"/>
  <c r="B12592" i="44"/>
  <c r="B12591" i="44"/>
  <c r="B12590" i="44"/>
  <c r="B12589" i="44"/>
  <c r="B12588" i="44"/>
  <c r="B12587" i="44"/>
  <c r="B12586" i="44"/>
  <c r="B12585" i="44"/>
  <c r="B12584" i="44"/>
  <c r="B12583" i="44"/>
  <c r="B12582" i="44"/>
  <c r="B12581" i="44"/>
  <c r="B12580" i="44"/>
  <c r="B12579" i="44"/>
  <c r="B12578" i="44"/>
  <c r="B12577" i="44"/>
  <c r="B12576" i="44"/>
  <c r="B12575" i="44"/>
  <c r="B12574" i="44"/>
  <c r="B12573" i="44"/>
  <c r="B12572" i="44"/>
  <c r="B12571" i="44"/>
  <c r="B12570" i="44"/>
  <c r="B12569" i="44"/>
  <c r="B12568" i="44"/>
  <c r="B12567" i="44"/>
  <c r="B12566" i="44"/>
  <c r="B12565" i="44"/>
  <c r="B12564" i="44"/>
  <c r="B12563" i="44"/>
  <c r="B12562" i="44"/>
  <c r="B12561" i="44"/>
  <c r="B12560" i="44"/>
  <c r="B12559" i="44"/>
  <c r="B12558" i="44"/>
  <c r="B12557" i="44"/>
  <c r="B12556" i="44"/>
  <c r="B12555" i="44"/>
  <c r="B12554" i="44"/>
  <c r="B12553" i="44"/>
  <c r="B12552" i="44"/>
  <c r="B12551" i="44"/>
  <c r="B12550" i="44"/>
  <c r="B12549" i="44"/>
  <c r="B12548" i="44"/>
  <c r="B12547" i="44"/>
  <c r="B12546" i="44"/>
  <c r="B12545" i="44"/>
  <c r="B12544" i="44"/>
  <c r="B12543" i="44"/>
  <c r="B12542" i="44"/>
  <c r="B12541" i="44"/>
  <c r="B12540" i="44"/>
  <c r="B12539" i="44"/>
  <c r="B12538" i="44"/>
  <c r="B12537" i="44"/>
  <c r="B12536" i="44"/>
  <c r="B12535" i="44"/>
  <c r="B12534" i="44"/>
  <c r="B12533" i="44"/>
  <c r="B12532" i="44"/>
  <c r="B12531" i="44"/>
  <c r="B12530" i="44"/>
  <c r="B12529" i="44"/>
  <c r="B12528" i="44"/>
  <c r="B12527" i="44"/>
  <c r="B12526" i="44"/>
  <c r="B12525" i="44"/>
  <c r="B12524" i="44"/>
  <c r="B12523" i="44"/>
  <c r="B12522" i="44"/>
  <c r="B12521" i="44"/>
  <c r="B12520" i="44"/>
  <c r="B12519" i="44"/>
  <c r="B12518" i="44"/>
  <c r="B12517" i="44"/>
  <c r="B12516" i="44"/>
  <c r="B12515" i="44"/>
  <c r="B12514" i="44"/>
  <c r="B12513" i="44"/>
  <c r="B12512" i="44"/>
  <c r="B12511" i="44"/>
  <c r="B12510" i="44"/>
  <c r="B12509" i="44"/>
  <c r="B12508" i="44"/>
  <c r="B12507" i="44"/>
  <c r="B12506" i="44"/>
  <c r="B12505" i="44"/>
  <c r="B12504" i="44"/>
  <c r="B12503" i="44"/>
  <c r="B12502" i="44"/>
  <c r="B12501" i="44"/>
  <c r="B12500" i="44"/>
  <c r="B12499" i="44"/>
  <c r="B12498" i="44"/>
  <c r="B12497" i="44"/>
  <c r="B12496" i="44"/>
  <c r="B12495" i="44"/>
  <c r="B12494" i="44"/>
  <c r="B12493" i="44"/>
  <c r="B12492" i="44"/>
  <c r="B12491" i="44"/>
  <c r="B12490" i="44"/>
  <c r="B12489" i="44"/>
  <c r="B12488" i="44"/>
  <c r="B12487" i="44"/>
  <c r="B12486" i="44"/>
  <c r="B12485" i="44"/>
  <c r="B12484" i="44"/>
  <c r="B12483" i="44"/>
  <c r="B12482" i="44"/>
  <c r="B12481" i="44"/>
  <c r="B12480" i="44"/>
  <c r="B12479" i="44"/>
  <c r="B12478" i="44"/>
  <c r="B12477" i="44"/>
  <c r="B12476" i="44"/>
  <c r="B12475" i="44"/>
  <c r="B12474" i="44"/>
  <c r="B12473" i="44"/>
  <c r="B12472" i="44"/>
  <c r="B12471" i="44"/>
  <c r="B12470" i="44"/>
  <c r="B12469" i="44"/>
  <c r="B12468" i="44"/>
  <c r="B12467" i="44"/>
  <c r="B12466" i="44"/>
  <c r="B12465" i="44"/>
  <c r="B12464" i="44"/>
  <c r="B12463" i="44"/>
  <c r="B12462" i="44"/>
  <c r="B12461" i="44"/>
  <c r="B12460" i="44"/>
  <c r="B12459" i="44"/>
  <c r="B12458" i="44"/>
  <c r="B12457" i="44"/>
  <c r="B12456" i="44"/>
  <c r="B12455" i="44"/>
  <c r="B12454" i="44"/>
  <c r="B12453" i="44"/>
  <c r="B12452" i="44"/>
  <c r="B12451" i="44"/>
  <c r="B12450" i="44"/>
  <c r="B12449" i="44"/>
  <c r="B12448" i="44"/>
  <c r="B12447" i="44"/>
  <c r="B12446" i="44"/>
  <c r="B12445" i="44"/>
  <c r="B12444" i="44"/>
  <c r="B12443" i="44"/>
  <c r="B12442" i="44"/>
  <c r="B12441" i="44"/>
  <c r="B12440" i="44"/>
  <c r="B12439" i="44"/>
  <c r="B12438" i="44"/>
  <c r="B12437" i="44"/>
  <c r="B12436" i="44"/>
  <c r="B12435" i="44"/>
  <c r="B12434" i="44"/>
  <c r="B12433" i="44"/>
  <c r="B12432" i="44"/>
  <c r="B12431" i="44"/>
  <c r="B12430" i="44"/>
  <c r="B12429" i="44"/>
  <c r="B12428" i="44"/>
  <c r="B12427" i="44"/>
  <c r="B12426" i="44"/>
  <c r="B12425" i="44"/>
  <c r="B12424" i="44"/>
  <c r="B12423" i="44"/>
  <c r="B12422" i="44"/>
  <c r="B12421" i="44"/>
  <c r="B12420" i="44"/>
  <c r="B12419" i="44"/>
  <c r="B12418" i="44"/>
  <c r="B12417" i="44"/>
  <c r="B12416" i="44"/>
  <c r="B12415" i="44"/>
  <c r="B12414" i="44"/>
  <c r="B12413" i="44"/>
  <c r="B12412" i="44"/>
  <c r="B12411" i="44"/>
  <c r="B12410" i="44"/>
  <c r="B12409" i="44"/>
  <c r="B12408" i="44"/>
  <c r="B12407" i="44"/>
  <c r="B12406" i="44"/>
  <c r="B12405" i="44"/>
  <c r="B12404" i="44"/>
  <c r="B12403" i="44"/>
  <c r="B12402" i="44"/>
  <c r="B12401" i="44"/>
  <c r="B12400" i="44"/>
  <c r="B12399" i="44"/>
  <c r="B12398" i="44"/>
  <c r="B12397" i="44"/>
  <c r="B12396" i="44"/>
  <c r="B12395" i="44"/>
  <c r="B12394" i="44"/>
  <c r="B12393" i="44"/>
  <c r="B12392" i="44"/>
  <c r="B12391" i="44"/>
  <c r="B12390" i="44"/>
  <c r="B12389" i="44"/>
  <c r="B12388" i="44"/>
  <c r="B12387" i="44"/>
  <c r="B12386" i="44"/>
  <c r="B12385" i="44"/>
  <c r="B12384" i="44"/>
  <c r="B12383" i="44"/>
  <c r="B12382" i="44"/>
  <c r="B12381" i="44"/>
  <c r="B12380" i="44"/>
  <c r="B12379" i="44"/>
  <c r="B12378" i="44"/>
  <c r="B12377" i="44"/>
  <c r="B12376" i="44"/>
  <c r="B12375" i="44"/>
  <c r="B12374" i="44"/>
  <c r="B12373" i="44"/>
  <c r="B12372" i="44"/>
  <c r="B12371" i="44"/>
  <c r="B12370" i="44"/>
  <c r="B12369" i="44"/>
  <c r="B12368" i="44"/>
  <c r="B12367" i="44"/>
  <c r="B12366" i="44"/>
  <c r="B12365" i="44"/>
  <c r="B12364" i="44"/>
  <c r="B12363" i="44"/>
  <c r="B12362" i="44"/>
  <c r="B12361" i="44"/>
  <c r="B12360" i="44"/>
  <c r="B12359" i="44"/>
  <c r="B12358" i="44"/>
  <c r="B12357" i="44"/>
  <c r="B12356" i="44"/>
  <c r="B12355" i="44"/>
  <c r="B12354" i="44"/>
  <c r="B12353" i="44"/>
  <c r="B12352" i="44"/>
  <c r="B12351" i="44"/>
  <c r="B12350" i="44"/>
  <c r="B12349" i="44"/>
  <c r="B12348" i="44"/>
  <c r="B12347" i="44"/>
  <c r="B12346" i="44"/>
  <c r="B12345" i="44"/>
  <c r="B12344" i="44"/>
  <c r="B12343" i="44"/>
  <c r="B12342" i="44"/>
  <c r="B12341" i="44"/>
  <c r="B12340" i="44"/>
  <c r="B12339" i="44"/>
  <c r="B12338" i="44"/>
  <c r="B12337" i="44"/>
  <c r="B12336" i="44"/>
  <c r="B12335" i="44"/>
  <c r="B12334" i="44"/>
  <c r="B12333" i="44"/>
  <c r="B12332" i="44"/>
  <c r="B12331" i="44"/>
  <c r="B12330" i="44"/>
  <c r="B12329" i="44"/>
  <c r="B12328" i="44"/>
  <c r="B12327" i="44"/>
  <c r="B12326" i="44"/>
  <c r="B12325" i="44"/>
  <c r="B12324" i="44"/>
  <c r="B12323" i="44"/>
  <c r="B12322" i="44"/>
  <c r="B12321" i="44"/>
  <c r="B12320" i="44"/>
  <c r="B12319" i="44"/>
  <c r="B12318" i="44"/>
  <c r="B12317" i="44"/>
  <c r="B12316" i="44"/>
  <c r="B12315" i="44"/>
  <c r="B12314" i="44"/>
  <c r="B12313" i="44"/>
  <c r="B12312" i="44"/>
  <c r="B12311" i="44"/>
  <c r="B12310" i="44"/>
  <c r="B12309" i="44"/>
  <c r="B12308" i="44"/>
  <c r="B12307" i="44"/>
  <c r="B12306" i="44"/>
  <c r="B12305" i="44"/>
  <c r="B12304" i="44"/>
  <c r="B12303" i="44"/>
  <c r="B12302" i="44"/>
  <c r="B12301" i="44"/>
  <c r="B12300" i="44"/>
  <c r="B12299" i="44"/>
  <c r="B12298" i="44"/>
  <c r="B12297" i="44"/>
  <c r="B12296" i="44"/>
  <c r="B12295" i="44"/>
  <c r="B12294" i="44"/>
  <c r="B12293" i="44"/>
  <c r="B12292" i="44"/>
  <c r="B12291" i="44"/>
  <c r="B12290" i="44"/>
  <c r="B12289" i="44"/>
  <c r="B12288" i="44"/>
  <c r="B12287" i="44"/>
  <c r="B12286" i="44"/>
  <c r="B12285" i="44"/>
  <c r="B12284" i="44"/>
  <c r="B12283" i="44"/>
  <c r="B12282" i="44"/>
  <c r="B12281" i="44"/>
  <c r="B12280" i="44"/>
  <c r="B12279" i="44"/>
  <c r="B12278" i="44"/>
  <c r="B12277" i="44"/>
  <c r="B12276" i="44"/>
  <c r="B12275" i="44"/>
  <c r="B12274" i="44"/>
  <c r="B12273" i="44"/>
  <c r="B12272" i="44"/>
  <c r="B12271" i="44"/>
  <c r="B12270" i="44"/>
  <c r="B12269" i="44"/>
  <c r="B12268" i="44"/>
  <c r="B12267" i="44"/>
  <c r="B12266" i="44"/>
  <c r="B12265" i="44"/>
  <c r="B12264" i="44"/>
  <c r="B12263" i="44"/>
  <c r="B12262" i="44"/>
  <c r="B12261" i="44"/>
  <c r="B12260" i="44"/>
  <c r="B12259" i="44"/>
  <c r="B12258" i="44"/>
  <c r="B12257" i="44"/>
  <c r="B12256" i="44"/>
  <c r="B12255" i="44"/>
  <c r="B12254" i="44"/>
  <c r="B12253" i="44"/>
  <c r="B12252" i="44"/>
  <c r="B12251" i="44"/>
  <c r="B12250" i="44"/>
  <c r="B12249" i="44"/>
  <c r="B12248" i="44"/>
  <c r="B12247" i="44"/>
  <c r="B12246" i="44"/>
  <c r="B12245" i="44"/>
  <c r="B12244" i="44"/>
  <c r="B12243" i="44"/>
  <c r="B12242" i="44"/>
  <c r="B12241" i="44"/>
  <c r="B12240" i="44"/>
  <c r="B12239" i="44"/>
  <c r="B12238" i="44"/>
  <c r="B12237" i="44"/>
  <c r="B12236" i="44"/>
  <c r="B12235" i="44"/>
  <c r="B12234" i="44"/>
  <c r="B12233" i="44"/>
  <c r="B12232" i="44"/>
  <c r="B12231" i="44"/>
  <c r="B12230" i="44"/>
  <c r="B12229" i="44"/>
  <c r="B12228" i="44"/>
  <c r="B12227" i="44"/>
  <c r="B12226" i="44"/>
  <c r="B12225" i="44"/>
  <c r="B12224" i="44"/>
  <c r="B12223" i="44"/>
  <c r="B12222" i="44"/>
  <c r="B12221" i="44"/>
  <c r="B12220" i="44"/>
  <c r="B12219" i="44"/>
  <c r="B12218" i="44"/>
  <c r="B12217" i="44"/>
  <c r="B12216" i="44"/>
  <c r="B12215" i="44"/>
  <c r="B12214" i="44"/>
  <c r="B12213" i="44"/>
  <c r="B12212" i="44"/>
  <c r="B12211" i="44"/>
  <c r="B12210" i="44"/>
  <c r="B12209" i="44"/>
  <c r="B12208" i="44"/>
  <c r="B12207" i="44"/>
  <c r="B12206" i="44"/>
  <c r="B12205" i="44"/>
  <c r="B12204" i="44"/>
  <c r="B12203" i="44"/>
  <c r="B12202" i="44"/>
  <c r="B12201" i="44"/>
  <c r="B12200" i="44"/>
  <c r="B12199" i="44"/>
  <c r="B12198" i="44"/>
  <c r="B12197" i="44"/>
  <c r="B12196" i="44"/>
  <c r="B12195" i="44"/>
  <c r="B12194" i="44"/>
  <c r="B12193" i="44"/>
  <c r="B12192" i="44"/>
  <c r="B12191" i="44"/>
  <c r="B12190" i="44"/>
  <c r="B12189" i="44"/>
  <c r="B12188" i="44"/>
  <c r="B12187" i="44"/>
  <c r="B12186" i="44"/>
  <c r="B12185" i="44"/>
  <c r="B12184" i="44"/>
  <c r="B12183" i="44"/>
  <c r="B12182" i="44"/>
  <c r="B12181" i="44"/>
  <c r="B12180" i="44"/>
  <c r="B12179" i="44"/>
  <c r="B12178" i="44"/>
  <c r="B12177" i="44"/>
  <c r="B12176" i="44"/>
  <c r="B12175" i="44"/>
  <c r="B12174" i="44"/>
  <c r="B12173" i="44"/>
  <c r="B12172" i="44"/>
  <c r="B12171" i="44"/>
  <c r="B12170" i="44"/>
  <c r="B12169" i="44"/>
  <c r="B12168" i="44"/>
  <c r="B12167" i="44"/>
  <c r="B12166" i="44"/>
  <c r="B12165" i="44"/>
  <c r="B12164" i="44"/>
  <c r="B12163" i="44"/>
  <c r="B12162" i="44"/>
  <c r="B12161" i="44"/>
  <c r="B12160" i="44"/>
  <c r="B12159" i="44"/>
  <c r="B12158" i="44"/>
  <c r="B12157" i="44"/>
  <c r="B12156" i="44"/>
  <c r="B12155" i="44"/>
  <c r="B12154" i="44"/>
  <c r="B12153" i="44"/>
  <c r="B12152" i="44"/>
  <c r="B12151" i="44"/>
  <c r="B12150" i="44"/>
  <c r="B12149" i="44"/>
  <c r="B12148" i="44"/>
  <c r="B12147" i="44"/>
  <c r="B12146" i="44"/>
  <c r="B12145" i="44"/>
  <c r="B12144" i="44"/>
  <c r="B12143" i="44"/>
  <c r="B12142" i="44"/>
  <c r="B12141" i="44"/>
  <c r="B12140" i="44"/>
  <c r="B12139" i="44"/>
  <c r="B12138" i="44"/>
  <c r="B12137" i="44"/>
  <c r="B12136" i="44"/>
  <c r="B12135" i="44"/>
  <c r="B12134" i="44"/>
  <c r="B12133" i="44"/>
  <c r="B12132" i="44"/>
  <c r="B12131" i="44"/>
  <c r="B12130" i="44"/>
  <c r="B12129" i="44"/>
  <c r="B12128" i="44"/>
  <c r="B12127" i="44"/>
  <c r="B12126" i="44"/>
  <c r="B12125" i="44"/>
  <c r="B12124" i="44"/>
  <c r="B12123" i="44"/>
  <c r="B12122" i="44"/>
  <c r="B12121" i="44"/>
  <c r="B12120" i="44"/>
  <c r="B12119" i="44"/>
  <c r="B12118" i="44"/>
  <c r="B12117" i="44"/>
  <c r="B12116" i="44"/>
  <c r="B12115" i="44"/>
  <c r="B12114" i="44"/>
  <c r="B12113" i="44"/>
  <c r="B12112" i="44"/>
  <c r="B12111" i="44"/>
  <c r="B12110" i="44"/>
  <c r="B12109" i="44"/>
  <c r="B12108" i="44"/>
  <c r="B12107" i="44"/>
  <c r="B12106" i="44"/>
  <c r="B12105" i="44"/>
  <c r="B12104" i="44"/>
  <c r="B12103" i="44"/>
  <c r="B12102" i="44"/>
  <c r="B12101" i="44"/>
  <c r="B12100" i="44"/>
  <c r="B12099" i="44"/>
  <c r="B12098" i="44"/>
  <c r="B12097" i="44"/>
  <c r="B12096" i="44"/>
  <c r="B12095" i="44"/>
  <c r="B12094" i="44"/>
  <c r="B12093" i="44"/>
  <c r="B12092" i="44"/>
  <c r="B12091" i="44"/>
  <c r="B12090" i="44"/>
  <c r="B12089" i="44"/>
  <c r="B12088" i="44"/>
  <c r="B12087" i="44"/>
  <c r="B12086" i="44"/>
  <c r="B12085" i="44"/>
  <c r="B12084" i="44"/>
  <c r="B12083" i="44"/>
  <c r="B12082" i="44"/>
  <c r="B12081" i="44"/>
  <c r="B12080" i="44"/>
  <c r="B12079" i="44"/>
  <c r="B12078" i="44"/>
  <c r="B12077" i="44"/>
  <c r="B12076" i="44"/>
  <c r="B12075" i="44"/>
  <c r="B12074" i="44"/>
  <c r="B12073" i="44"/>
  <c r="B12072" i="44"/>
  <c r="B12071" i="44"/>
  <c r="B12070" i="44"/>
  <c r="B12069" i="44"/>
  <c r="B12068" i="44"/>
  <c r="B12067" i="44"/>
  <c r="B12066" i="44"/>
  <c r="B12065" i="44"/>
  <c r="B12064" i="44"/>
  <c r="B12063" i="44"/>
  <c r="B12062" i="44"/>
  <c r="B12061" i="44"/>
  <c r="B12060" i="44"/>
  <c r="B12059" i="44"/>
  <c r="B12058" i="44"/>
  <c r="B12057" i="44"/>
  <c r="B12056" i="44"/>
  <c r="B12055" i="44"/>
  <c r="B12054" i="44"/>
  <c r="B12053" i="44"/>
  <c r="B12052" i="44"/>
  <c r="B12051" i="44"/>
  <c r="B12050" i="44"/>
  <c r="B12049" i="44"/>
  <c r="B12048" i="44"/>
  <c r="B12047" i="44"/>
  <c r="B12046" i="44"/>
  <c r="B12045" i="44"/>
  <c r="B12044" i="44"/>
  <c r="B12043" i="44"/>
  <c r="B12042" i="44"/>
  <c r="B12041" i="44"/>
  <c r="B12040" i="44"/>
  <c r="B12039" i="44"/>
  <c r="B12038" i="44"/>
  <c r="B12037" i="44"/>
  <c r="B12036" i="44"/>
  <c r="B12035" i="44"/>
  <c r="B12034" i="44"/>
  <c r="B12033" i="44"/>
  <c r="B12032" i="44"/>
  <c r="B12031" i="44"/>
  <c r="B12030" i="44"/>
  <c r="B12029" i="44"/>
  <c r="B12028" i="44"/>
  <c r="B12027" i="44"/>
  <c r="B12026" i="44"/>
  <c r="B12025" i="44"/>
  <c r="B12024" i="44"/>
  <c r="B12023" i="44"/>
  <c r="B12022" i="44"/>
  <c r="B12021" i="44"/>
  <c r="B12020" i="44"/>
  <c r="B12019" i="44"/>
  <c r="B12018" i="44"/>
  <c r="B12017" i="44"/>
  <c r="B12016" i="44"/>
  <c r="B12015" i="44"/>
  <c r="B12014" i="44"/>
  <c r="B12013" i="44"/>
  <c r="B12012" i="44"/>
  <c r="B12011" i="44"/>
  <c r="B12010" i="44"/>
  <c r="B12009" i="44"/>
  <c r="B12008" i="44"/>
  <c r="B12007" i="44"/>
  <c r="B12006" i="44"/>
  <c r="B12005" i="44"/>
  <c r="B12004" i="44"/>
  <c r="B12003" i="44"/>
  <c r="B12002" i="44"/>
  <c r="B12001" i="44"/>
  <c r="B12000" i="44"/>
  <c r="B11999" i="44"/>
  <c r="B11998" i="44"/>
  <c r="B11997" i="44"/>
  <c r="B11996" i="44"/>
  <c r="B11995" i="44"/>
  <c r="B11994" i="44"/>
  <c r="B11993" i="44"/>
  <c r="B11992" i="44"/>
  <c r="B11991" i="44"/>
  <c r="B11990" i="44"/>
  <c r="B11989" i="44"/>
  <c r="B11988" i="44"/>
  <c r="B11987" i="44"/>
  <c r="B11986" i="44"/>
  <c r="B11985" i="44"/>
  <c r="B11984" i="44"/>
  <c r="B11983" i="44"/>
  <c r="B11982" i="44"/>
  <c r="B11981" i="44"/>
  <c r="B11980" i="44"/>
  <c r="B11979" i="44"/>
  <c r="B11978" i="44"/>
  <c r="B11977" i="44"/>
  <c r="B11976" i="44"/>
  <c r="B11975" i="44"/>
  <c r="B11974" i="44"/>
  <c r="B11973" i="44"/>
  <c r="B11972" i="44"/>
  <c r="B11971" i="44"/>
  <c r="B11970" i="44"/>
  <c r="B11969" i="44"/>
  <c r="B11968" i="44"/>
  <c r="B11967" i="44"/>
  <c r="B11966" i="44"/>
  <c r="B11965" i="44"/>
  <c r="B11964" i="44"/>
  <c r="B11963" i="44"/>
  <c r="B11962" i="44"/>
  <c r="B11961" i="44"/>
  <c r="B11960" i="44"/>
  <c r="B11959" i="44"/>
  <c r="B11958" i="44"/>
  <c r="B11957" i="44"/>
  <c r="B11956" i="44"/>
  <c r="B11955" i="44"/>
  <c r="B11954" i="44"/>
  <c r="B11953" i="44"/>
  <c r="B11952" i="44"/>
  <c r="B11951" i="44"/>
  <c r="B11950" i="44"/>
  <c r="B11949" i="44"/>
  <c r="B11948" i="44"/>
  <c r="B11947" i="44"/>
  <c r="B11946" i="44"/>
  <c r="B11945" i="44"/>
  <c r="B11944" i="44"/>
  <c r="B11943" i="44"/>
  <c r="B11942" i="44"/>
  <c r="B11941" i="44"/>
  <c r="B11940" i="44"/>
  <c r="B11939" i="44"/>
  <c r="B11938" i="44"/>
  <c r="B11937" i="44"/>
  <c r="B11936" i="44"/>
  <c r="B11935" i="44"/>
  <c r="B11934" i="44"/>
  <c r="B11933" i="44"/>
  <c r="B11932" i="44"/>
  <c r="B11931" i="44"/>
  <c r="B11930" i="44"/>
  <c r="B11929" i="44"/>
  <c r="B11928" i="44"/>
  <c r="B11927" i="44"/>
  <c r="B11926" i="44"/>
  <c r="B11925" i="44"/>
  <c r="B11924" i="44"/>
  <c r="B11923" i="44"/>
  <c r="B11922" i="44"/>
  <c r="B11921" i="44"/>
  <c r="B11920" i="44"/>
  <c r="B11919" i="44"/>
  <c r="B11918" i="44"/>
  <c r="B11917" i="44"/>
  <c r="B11916" i="44"/>
  <c r="B11915" i="44"/>
  <c r="B11914" i="44"/>
  <c r="B11913" i="44"/>
  <c r="B11912" i="44"/>
  <c r="B11911" i="44"/>
  <c r="B11910" i="44"/>
  <c r="B11909" i="44"/>
  <c r="B11908" i="44"/>
  <c r="B11907" i="44"/>
  <c r="B11906" i="44"/>
  <c r="B11905" i="44"/>
  <c r="B11904" i="44"/>
  <c r="B11903" i="44"/>
  <c r="B11902" i="44"/>
  <c r="B11901" i="44"/>
  <c r="B11900" i="44"/>
  <c r="B11899" i="44"/>
  <c r="B11898" i="44"/>
  <c r="B11897" i="44"/>
  <c r="B11896" i="44"/>
  <c r="B11895" i="44"/>
  <c r="B11894" i="44"/>
  <c r="B11893" i="44"/>
  <c r="B11892" i="44"/>
  <c r="B11891" i="44"/>
  <c r="B11890" i="44"/>
  <c r="B11889" i="44"/>
  <c r="B11888" i="44"/>
  <c r="B11887" i="44"/>
  <c r="B11886" i="44"/>
  <c r="B11885" i="44"/>
  <c r="B11884" i="44"/>
  <c r="B11883" i="44"/>
  <c r="B11882" i="44"/>
  <c r="B11881" i="44"/>
  <c r="B11880" i="44"/>
  <c r="B11879" i="44"/>
  <c r="B11878" i="44"/>
  <c r="B11877" i="44"/>
  <c r="B11876" i="44"/>
  <c r="B11875" i="44"/>
  <c r="B11874" i="44"/>
  <c r="B11873" i="44"/>
  <c r="B11872" i="44"/>
  <c r="B11871" i="44"/>
  <c r="B11870" i="44"/>
  <c r="B11869" i="44"/>
  <c r="B11868" i="44"/>
  <c r="B11867" i="44"/>
  <c r="B11866" i="44"/>
  <c r="B11865" i="44"/>
  <c r="B11864" i="44"/>
  <c r="B11863" i="44"/>
  <c r="B11862" i="44"/>
  <c r="B11861" i="44"/>
  <c r="B11860" i="44"/>
  <c r="B11859" i="44"/>
  <c r="B11858" i="44"/>
  <c r="B11857" i="44"/>
  <c r="B11856" i="44"/>
  <c r="B11855" i="44"/>
  <c r="B11854" i="44"/>
  <c r="B11853" i="44"/>
  <c r="B11852" i="44"/>
  <c r="B11851" i="44"/>
  <c r="B11850" i="44"/>
  <c r="B11849" i="44"/>
  <c r="B11848" i="44"/>
  <c r="B11847" i="44"/>
  <c r="B11846" i="44"/>
  <c r="B11845" i="44"/>
  <c r="B11844" i="44"/>
  <c r="B11843" i="44"/>
  <c r="B11842" i="44"/>
  <c r="B11841" i="44"/>
  <c r="B11840" i="44"/>
  <c r="B11839" i="44"/>
  <c r="B11838" i="44"/>
  <c r="B11837" i="44"/>
  <c r="B11836" i="44"/>
  <c r="B11835" i="44"/>
  <c r="B11834" i="44"/>
  <c r="B11833" i="44"/>
  <c r="B11832" i="44"/>
  <c r="B11831" i="44"/>
  <c r="B11830" i="44"/>
  <c r="B11829" i="44"/>
  <c r="B11828" i="44"/>
  <c r="B11827" i="44"/>
  <c r="B11826" i="44"/>
  <c r="B11825" i="44"/>
  <c r="B11824" i="44"/>
  <c r="B11823" i="44"/>
  <c r="B11822" i="44"/>
  <c r="B11821" i="44"/>
  <c r="B11820" i="44"/>
  <c r="B11819" i="44"/>
  <c r="B11818" i="44"/>
  <c r="B11817" i="44"/>
  <c r="B11816" i="44"/>
  <c r="B11815" i="44"/>
  <c r="B11814" i="44"/>
  <c r="B11813" i="44"/>
  <c r="B11812" i="44"/>
  <c r="B11811" i="44"/>
  <c r="B11810" i="44"/>
  <c r="B11809" i="44"/>
  <c r="B11808" i="44"/>
  <c r="B11807" i="44"/>
  <c r="B11806" i="44"/>
  <c r="B11805" i="44"/>
  <c r="B11804" i="44"/>
  <c r="B11803" i="44"/>
  <c r="B11802" i="44"/>
  <c r="B11801" i="44"/>
  <c r="B11800" i="44"/>
  <c r="B11799" i="44"/>
  <c r="B11798" i="44"/>
  <c r="B11797" i="44"/>
  <c r="B11796" i="44"/>
  <c r="B11795" i="44"/>
  <c r="B11794" i="44"/>
  <c r="B11793" i="44"/>
  <c r="B11792" i="44"/>
  <c r="B11791" i="44"/>
  <c r="B11790" i="44"/>
  <c r="B11789" i="44"/>
  <c r="B11788" i="44"/>
  <c r="B11787" i="44"/>
  <c r="B11786" i="44"/>
  <c r="B11785" i="44"/>
  <c r="B11784" i="44"/>
  <c r="B11783" i="44"/>
  <c r="B11782" i="44"/>
  <c r="B11781" i="44"/>
  <c r="B11780" i="44"/>
  <c r="B11779" i="44"/>
  <c r="B11778" i="44"/>
  <c r="B11777" i="44"/>
  <c r="B11776" i="44"/>
  <c r="B11775" i="44"/>
  <c r="B11774" i="44"/>
  <c r="B11773" i="44"/>
  <c r="B11772" i="44"/>
  <c r="B11771" i="44"/>
  <c r="B11770" i="44"/>
  <c r="B11769" i="44"/>
  <c r="B11768" i="44"/>
  <c r="B11767" i="44"/>
  <c r="B11766" i="44"/>
  <c r="B11765" i="44"/>
  <c r="B11764" i="44"/>
  <c r="B11763" i="44"/>
  <c r="B11762" i="44"/>
  <c r="B11761" i="44"/>
  <c r="B11760" i="44"/>
  <c r="B11759" i="44"/>
  <c r="B11758" i="44"/>
  <c r="B11757" i="44"/>
  <c r="B11756" i="44"/>
  <c r="B11755" i="44"/>
  <c r="B11754" i="44"/>
  <c r="B11753" i="44"/>
  <c r="B11752" i="44"/>
  <c r="B11751" i="44"/>
  <c r="B11750" i="44"/>
  <c r="B11749" i="44"/>
  <c r="B11748" i="44"/>
  <c r="B11747" i="44"/>
  <c r="B11746" i="44"/>
  <c r="B11745" i="44"/>
  <c r="B11744" i="44"/>
  <c r="B11743" i="44"/>
  <c r="B11742" i="44"/>
  <c r="B11741" i="44"/>
  <c r="B11740" i="44"/>
  <c r="B11739" i="44"/>
  <c r="B11738" i="44"/>
  <c r="B11737" i="44"/>
  <c r="B11736" i="44"/>
  <c r="B11735" i="44"/>
  <c r="B11734" i="44"/>
  <c r="B11733" i="44"/>
  <c r="B11732" i="44"/>
  <c r="B11731" i="44"/>
  <c r="B11730" i="44"/>
  <c r="B11729" i="44"/>
  <c r="B11728" i="44"/>
  <c r="B11727" i="44"/>
  <c r="B11726" i="44"/>
  <c r="B11725" i="44"/>
  <c r="B11724" i="44"/>
  <c r="B11723" i="44"/>
  <c r="B11722" i="44"/>
  <c r="B11721" i="44"/>
  <c r="B11720" i="44"/>
  <c r="B11719" i="44"/>
  <c r="B11718" i="44"/>
  <c r="B11717" i="44"/>
  <c r="B11716" i="44"/>
  <c r="B11715" i="44"/>
  <c r="B11714" i="44"/>
  <c r="B11713" i="44"/>
  <c r="B11712" i="44"/>
  <c r="B11711" i="44"/>
  <c r="B11710" i="44"/>
  <c r="B11709" i="44"/>
  <c r="B11708" i="44"/>
  <c r="B11707" i="44"/>
  <c r="B11706" i="44"/>
  <c r="B11705" i="44"/>
  <c r="B11704" i="44"/>
  <c r="B11703" i="44"/>
  <c r="B11702" i="44"/>
  <c r="B11701" i="44"/>
  <c r="B11700" i="44"/>
  <c r="B11699" i="44"/>
  <c r="B11698" i="44"/>
  <c r="B11697" i="44"/>
  <c r="B11696" i="44"/>
  <c r="B11695" i="44"/>
  <c r="B11694" i="44"/>
  <c r="B11693" i="44"/>
  <c r="B11692" i="44"/>
  <c r="B11691" i="44"/>
  <c r="B11690" i="44"/>
  <c r="B11689" i="44"/>
  <c r="B11688" i="44"/>
  <c r="B11687" i="44"/>
  <c r="B11686" i="44"/>
  <c r="B11685" i="44"/>
  <c r="B11684" i="44"/>
  <c r="B11683" i="44"/>
  <c r="B11682" i="44"/>
  <c r="B11681" i="44"/>
  <c r="B11680" i="44"/>
  <c r="B11679" i="44"/>
  <c r="B11678" i="44"/>
  <c r="B11677" i="44"/>
  <c r="B11676" i="44"/>
  <c r="B11675" i="44"/>
  <c r="B11674" i="44"/>
  <c r="B11673" i="44"/>
  <c r="B11672" i="44"/>
  <c r="B11671" i="44"/>
  <c r="B11670" i="44"/>
  <c r="B11669" i="44"/>
  <c r="B11668" i="44"/>
  <c r="B11667" i="44"/>
  <c r="B11666" i="44"/>
  <c r="B11665" i="44"/>
  <c r="B11664" i="44"/>
  <c r="B11663" i="44"/>
  <c r="B11662" i="44"/>
  <c r="B11661" i="44"/>
  <c r="B11660" i="44"/>
  <c r="B11659" i="44"/>
  <c r="B11658" i="44"/>
  <c r="B11657" i="44"/>
  <c r="B11656" i="44"/>
  <c r="B11655" i="44"/>
  <c r="B11654" i="44"/>
  <c r="B11653" i="44"/>
  <c r="B11652" i="44"/>
  <c r="B11651" i="44"/>
  <c r="B11650" i="44"/>
  <c r="B11649" i="44"/>
  <c r="B11648" i="44"/>
  <c r="B11647" i="44"/>
  <c r="B11646" i="44"/>
  <c r="B11645" i="44"/>
  <c r="B11644" i="44"/>
  <c r="B11643" i="44"/>
  <c r="B11642" i="44"/>
  <c r="B11641" i="44"/>
  <c r="B11640" i="44"/>
  <c r="B11639" i="44"/>
  <c r="B11638" i="44"/>
  <c r="B11637" i="44"/>
  <c r="B11636" i="44"/>
  <c r="B11635" i="44"/>
  <c r="B11634" i="44"/>
  <c r="B11633" i="44"/>
  <c r="B11632" i="44"/>
  <c r="B11631" i="44"/>
  <c r="B11630" i="44"/>
  <c r="B11629" i="44"/>
  <c r="B11628" i="44"/>
  <c r="B11627" i="44"/>
  <c r="B11626" i="44"/>
  <c r="B11625" i="44"/>
  <c r="B11624" i="44"/>
  <c r="B11623" i="44"/>
  <c r="B11622" i="44"/>
  <c r="B11621" i="44"/>
  <c r="B11620" i="44"/>
  <c r="B11619" i="44"/>
  <c r="B11618" i="44"/>
  <c r="B11617" i="44"/>
  <c r="B11616" i="44"/>
  <c r="B11615" i="44"/>
  <c r="B11614" i="44"/>
  <c r="B11613" i="44"/>
  <c r="B11612" i="44"/>
  <c r="B11611" i="44"/>
  <c r="B11610" i="44"/>
  <c r="B11609" i="44"/>
  <c r="B11608" i="44"/>
  <c r="B11607" i="44"/>
  <c r="B11606" i="44"/>
  <c r="B11605" i="44"/>
  <c r="B11604" i="44"/>
  <c r="B11603" i="44"/>
  <c r="B11602" i="44"/>
  <c r="B11601" i="44"/>
  <c r="B11600" i="44"/>
  <c r="B11599" i="44"/>
  <c r="B11598" i="44"/>
  <c r="B11597" i="44"/>
  <c r="B11596" i="44"/>
  <c r="B11595" i="44"/>
  <c r="B11594" i="44"/>
  <c r="B11593" i="44"/>
  <c r="B11592" i="44"/>
  <c r="B11591" i="44"/>
  <c r="B11590" i="44"/>
  <c r="B11589" i="44"/>
  <c r="B11588" i="44"/>
  <c r="B11587" i="44"/>
  <c r="B11586" i="44"/>
  <c r="B11585" i="44"/>
  <c r="B11584" i="44"/>
  <c r="B11583" i="44"/>
  <c r="B11582" i="44"/>
  <c r="B11581" i="44"/>
  <c r="B11580" i="44"/>
  <c r="B11579" i="44"/>
  <c r="B11578" i="44"/>
  <c r="B11577" i="44"/>
  <c r="B11576" i="44"/>
  <c r="B11575" i="44"/>
  <c r="B11574" i="44"/>
  <c r="B11573" i="44"/>
  <c r="B11572" i="44"/>
  <c r="B11571" i="44"/>
  <c r="B11570" i="44"/>
  <c r="B11569" i="44"/>
  <c r="B11568" i="44"/>
  <c r="B11567" i="44"/>
  <c r="B11566" i="44"/>
  <c r="B11565" i="44"/>
  <c r="B11564" i="44"/>
  <c r="B11563" i="44"/>
  <c r="B11562" i="44"/>
  <c r="B11561" i="44"/>
  <c r="B11560" i="44"/>
  <c r="B11559" i="44"/>
  <c r="B11558" i="44"/>
  <c r="B11557" i="44"/>
  <c r="B11556" i="44"/>
  <c r="B11555" i="44"/>
  <c r="B11554" i="44"/>
  <c r="B11553" i="44"/>
  <c r="B11552" i="44"/>
  <c r="B11551" i="44"/>
  <c r="B11550" i="44"/>
  <c r="B11549" i="44"/>
  <c r="B11548" i="44"/>
  <c r="B11547" i="44"/>
  <c r="B11546" i="44"/>
  <c r="B11545" i="44"/>
  <c r="B11544" i="44"/>
  <c r="B11543" i="44"/>
  <c r="B11542" i="44"/>
  <c r="B11541" i="44"/>
  <c r="B11540" i="44"/>
  <c r="B11539" i="44"/>
  <c r="B11538" i="44"/>
  <c r="B11537" i="44"/>
  <c r="B11536" i="44"/>
  <c r="B11535" i="44"/>
  <c r="B11534" i="44"/>
  <c r="B11533" i="44"/>
  <c r="B11532" i="44"/>
  <c r="B11531" i="44"/>
  <c r="B11530" i="44"/>
  <c r="B11529" i="44"/>
  <c r="B11528" i="44"/>
  <c r="B11527" i="44"/>
  <c r="B11526" i="44"/>
  <c r="B11525" i="44"/>
  <c r="B11524" i="44"/>
  <c r="B11523" i="44"/>
  <c r="B11522" i="44"/>
  <c r="B11521" i="44"/>
  <c r="B11520" i="44"/>
  <c r="B11519" i="44"/>
  <c r="B11518" i="44"/>
  <c r="B11517" i="44"/>
  <c r="B11516" i="44"/>
  <c r="B11515" i="44"/>
  <c r="B11514" i="44"/>
  <c r="B11513" i="44"/>
  <c r="B11512" i="44"/>
  <c r="B11511" i="44"/>
  <c r="B11510" i="44"/>
  <c r="B11509" i="44"/>
  <c r="B11508" i="44"/>
  <c r="B11507" i="44"/>
  <c r="B11506" i="44"/>
  <c r="B11505" i="44"/>
  <c r="B11504" i="44"/>
  <c r="B11503" i="44"/>
  <c r="B11502" i="44"/>
  <c r="B11501" i="44"/>
  <c r="B11500" i="44"/>
  <c r="B11499" i="44"/>
  <c r="B11498" i="44"/>
  <c r="B11497" i="44"/>
  <c r="B11496" i="44"/>
  <c r="B11495" i="44"/>
  <c r="B11494" i="44"/>
  <c r="B11493" i="44"/>
  <c r="B11492" i="44"/>
  <c r="B11491" i="44"/>
  <c r="B11490" i="44"/>
  <c r="B11489" i="44"/>
  <c r="B11488" i="44"/>
  <c r="B11487" i="44"/>
  <c r="B11486" i="44"/>
  <c r="B11485" i="44"/>
  <c r="B11484" i="44"/>
  <c r="B11483" i="44"/>
  <c r="B11482" i="44"/>
  <c r="B11481" i="44"/>
  <c r="B11480" i="44"/>
  <c r="B11479" i="44"/>
  <c r="B11478" i="44"/>
  <c r="B11477" i="44"/>
  <c r="B11476" i="44"/>
  <c r="B11475" i="44"/>
  <c r="B11474" i="44"/>
  <c r="B11473" i="44"/>
  <c r="B11472" i="44"/>
  <c r="B11471" i="44"/>
  <c r="B11470" i="44"/>
  <c r="B11469" i="44"/>
  <c r="B11468" i="44"/>
  <c r="B11467" i="44"/>
  <c r="B11466" i="44"/>
  <c r="B11465" i="44"/>
  <c r="B11464" i="44"/>
  <c r="B11463" i="44"/>
  <c r="B11462" i="44"/>
  <c r="B11461" i="44"/>
  <c r="B11460" i="44"/>
  <c r="B11459" i="44"/>
  <c r="B11458" i="44"/>
  <c r="B11457" i="44"/>
  <c r="B11456" i="44"/>
  <c r="B11455" i="44"/>
  <c r="B11454" i="44"/>
  <c r="B11453" i="44"/>
  <c r="B11452" i="44"/>
  <c r="B11451" i="44"/>
  <c r="B11450" i="44"/>
  <c r="B11449" i="44"/>
  <c r="B11448" i="44"/>
  <c r="B11447" i="44"/>
  <c r="B11446" i="44"/>
  <c r="B11445" i="44"/>
  <c r="B11444" i="44"/>
  <c r="B11443" i="44"/>
  <c r="B11442" i="44"/>
  <c r="B11441" i="44"/>
  <c r="B11440" i="44"/>
  <c r="B11439" i="44"/>
  <c r="B11438" i="44"/>
  <c r="B11437" i="44"/>
  <c r="B11436" i="44"/>
  <c r="B11435" i="44"/>
  <c r="B11434" i="44"/>
  <c r="B11433" i="44"/>
  <c r="B11432" i="44"/>
  <c r="B11431" i="44"/>
  <c r="B11430" i="44"/>
  <c r="B11429" i="44"/>
  <c r="B11428" i="44"/>
  <c r="B11427" i="44"/>
  <c r="B11426" i="44"/>
  <c r="B11425" i="44"/>
  <c r="B11424" i="44"/>
  <c r="B11423" i="44"/>
  <c r="B11422" i="44"/>
  <c r="B11421" i="44"/>
  <c r="B11420" i="44"/>
  <c r="B11419" i="44"/>
  <c r="B11418" i="44"/>
  <c r="B11417" i="44"/>
  <c r="B11416" i="44"/>
  <c r="B11415" i="44"/>
  <c r="B11414" i="44"/>
  <c r="B11413" i="44"/>
  <c r="B11412" i="44"/>
  <c r="B11411" i="44"/>
  <c r="B11410" i="44"/>
  <c r="B11409" i="44"/>
  <c r="B11408" i="44"/>
  <c r="B11407" i="44"/>
  <c r="B11406" i="44"/>
  <c r="B11405" i="44"/>
  <c r="B11404" i="44"/>
  <c r="B11403" i="44"/>
  <c r="B11402" i="44"/>
  <c r="B11401" i="44"/>
  <c r="B11400" i="44"/>
  <c r="B11399" i="44"/>
  <c r="B11398" i="44"/>
  <c r="B11397" i="44"/>
  <c r="B11396" i="44"/>
  <c r="B11395" i="44"/>
  <c r="B11394" i="44"/>
  <c r="B11393" i="44"/>
  <c r="B11392" i="44"/>
  <c r="B11391" i="44"/>
  <c r="B11390" i="44"/>
  <c r="B11389" i="44"/>
  <c r="B11388" i="44"/>
  <c r="B11387" i="44"/>
  <c r="B11386" i="44"/>
  <c r="B11385" i="44"/>
  <c r="B11384" i="44"/>
  <c r="B11383" i="44"/>
  <c r="B11382" i="44"/>
  <c r="B11381" i="44"/>
  <c r="B11380" i="44"/>
  <c r="B11379" i="44"/>
  <c r="B11378" i="44"/>
  <c r="B11377" i="44"/>
  <c r="B11376" i="44"/>
  <c r="B11375" i="44"/>
  <c r="B11374" i="44"/>
  <c r="B11373" i="44"/>
  <c r="B11372" i="44"/>
  <c r="B11371" i="44"/>
  <c r="B11370" i="44"/>
  <c r="B11369" i="44"/>
  <c r="B11368" i="44"/>
  <c r="B11367" i="44"/>
  <c r="B11366" i="44"/>
  <c r="B11365" i="44"/>
  <c r="B11364" i="44"/>
  <c r="B11363" i="44"/>
  <c r="B11362" i="44"/>
  <c r="B11361" i="44"/>
  <c r="B11360" i="44"/>
  <c r="B11359" i="44"/>
  <c r="B11358" i="44"/>
  <c r="B11357" i="44"/>
  <c r="B11356" i="44"/>
  <c r="B11355" i="44"/>
  <c r="B11354" i="44"/>
  <c r="B11353" i="44"/>
  <c r="B11352" i="44"/>
  <c r="B11351" i="44"/>
  <c r="B11350" i="44"/>
  <c r="B11349" i="44"/>
  <c r="B11348" i="44"/>
  <c r="B11347" i="44"/>
  <c r="B11346" i="44"/>
  <c r="B11345" i="44"/>
  <c r="B11344" i="44"/>
  <c r="B11343" i="44"/>
  <c r="B11342" i="44"/>
  <c r="B11341" i="44"/>
  <c r="B11340" i="44"/>
  <c r="B11339" i="44"/>
  <c r="B11338" i="44"/>
  <c r="B11337" i="44"/>
  <c r="B11336" i="44"/>
  <c r="B11335" i="44"/>
  <c r="B11334" i="44"/>
  <c r="B11333" i="44"/>
  <c r="B11332" i="44"/>
  <c r="B11331" i="44"/>
  <c r="B11330" i="44"/>
  <c r="B11329" i="44"/>
  <c r="B11328" i="44"/>
  <c r="B11327" i="44"/>
  <c r="B11326" i="44"/>
  <c r="B11325" i="44"/>
  <c r="B11324" i="44"/>
  <c r="B11323" i="44"/>
  <c r="B11322" i="44"/>
  <c r="B11321" i="44"/>
  <c r="B11320" i="44"/>
  <c r="B11319" i="44"/>
  <c r="B11318" i="44"/>
  <c r="B11317" i="44"/>
  <c r="B11316" i="44"/>
  <c r="B11315" i="44"/>
  <c r="B11314" i="44"/>
  <c r="B11313" i="44"/>
  <c r="B11312" i="44"/>
  <c r="B11311" i="44"/>
  <c r="B11310" i="44"/>
  <c r="B11309" i="44"/>
  <c r="B11308" i="44"/>
  <c r="B11307" i="44"/>
  <c r="B11306" i="44"/>
  <c r="B11305" i="44"/>
  <c r="B11304" i="44"/>
  <c r="B11303" i="44"/>
  <c r="B11302" i="44"/>
  <c r="B11301" i="44"/>
  <c r="B11300" i="44"/>
  <c r="B11299" i="44"/>
  <c r="B11298" i="44"/>
  <c r="B11297" i="44"/>
  <c r="B11296" i="44"/>
  <c r="B11295" i="44"/>
  <c r="B11294" i="44"/>
  <c r="B11293" i="44"/>
  <c r="B11292" i="44"/>
  <c r="B11291" i="44"/>
  <c r="B11290" i="44"/>
  <c r="B11289" i="44"/>
  <c r="B11288" i="44"/>
  <c r="B11287" i="44"/>
  <c r="B11286" i="44"/>
  <c r="B11285" i="44"/>
  <c r="B11284" i="44"/>
  <c r="B11283" i="44"/>
  <c r="B11282" i="44"/>
  <c r="B11281" i="44"/>
  <c r="B11280" i="44"/>
  <c r="B11279" i="44"/>
  <c r="B11278" i="44"/>
  <c r="B11277" i="44"/>
  <c r="B11276" i="44"/>
  <c r="B11275" i="44"/>
  <c r="B11274" i="44"/>
  <c r="B11273" i="44"/>
  <c r="B11272" i="44"/>
  <c r="B11271" i="44"/>
  <c r="B11270" i="44"/>
  <c r="B11269" i="44"/>
  <c r="B11268" i="44"/>
  <c r="B11267" i="44"/>
  <c r="B11266" i="44"/>
  <c r="B11265" i="44"/>
  <c r="B11264" i="44"/>
  <c r="B11263" i="44"/>
  <c r="B11262" i="44"/>
  <c r="B11261" i="44"/>
  <c r="B11260" i="44"/>
  <c r="B11259" i="44"/>
  <c r="B11258" i="44"/>
  <c r="B11257" i="44"/>
  <c r="B11256" i="44"/>
  <c r="B11255" i="44"/>
  <c r="B11254" i="44"/>
  <c r="B11253" i="44"/>
  <c r="B11252" i="44"/>
  <c r="B11251" i="44"/>
  <c r="B11250" i="44"/>
  <c r="B11249" i="44"/>
  <c r="B11248" i="44"/>
  <c r="B11247" i="44"/>
  <c r="B11246" i="44"/>
  <c r="B11245" i="44"/>
  <c r="B11244" i="44"/>
  <c r="B11243" i="44"/>
  <c r="B11242" i="44"/>
  <c r="B11241" i="44"/>
  <c r="B11240" i="44"/>
  <c r="B11239" i="44"/>
  <c r="B11238" i="44"/>
  <c r="B11237" i="44"/>
  <c r="B11236" i="44"/>
  <c r="B11235" i="44"/>
  <c r="B11234" i="44"/>
  <c r="B11233" i="44"/>
  <c r="B11232" i="44"/>
  <c r="B11231" i="44"/>
  <c r="B11230" i="44"/>
  <c r="B11229" i="44"/>
  <c r="B11228" i="44"/>
  <c r="B11227" i="44"/>
  <c r="B11226" i="44"/>
  <c r="B11225" i="44"/>
  <c r="B11224" i="44"/>
  <c r="B11223" i="44"/>
  <c r="B11222" i="44"/>
  <c r="B11221" i="44"/>
  <c r="B11220" i="44"/>
  <c r="B11219" i="44"/>
  <c r="B11218" i="44"/>
  <c r="B11217" i="44"/>
  <c r="B11216" i="44"/>
  <c r="B11215" i="44"/>
  <c r="B11214" i="44"/>
  <c r="B11213" i="44"/>
  <c r="B11212" i="44"/>
  <c r="B11211" i="44"/>
  <c r="B11210" i="44"/>
  <c r="B11209" i="44"/>
  <c r="B11208" i="44"/>
  <c r="B11207" i="44"/>
  <c r="B11206" i="44"/>
  <c r="B11205" i="44"/>
  <c r="B11204" i="44"/>
  <c r="B11203" i="44"/>
  <c r="B11202" i="44"/>
  <c r="B11201" i="44"/>
  <c r="B11200" i="44"/>
  <c r="B11199" i="44"/>
  <c r="B11198" i="44"/>
  <c r="B11197" i="44"/>
  <c r="B11196" i="44"/>
  <c r="B11195" i="44"/>
  <c r="B11194" i="44"/>
  <c r="B11193" i="44"/>
  <c r="B11192" i="44"/>
  <c r="B11191" i="44"/>
  <c r="B11190" i="44"/>
  <c r="B11189" i="44"/>
  <c r="B11188" i="44"/>
  <c r="B11187" i="44"/>
  <c r="B11186" i="44"/>
  <c r="B11185" i="44"/>
  <c r="B11184" i="44"/>
  <c r="B11183" i="44"/>
  <c r="B11182" i="44"/>
  <c r="B11181" i="44"/>
  <c r="B11180" i="44"/>
  <c r="B11179" i="44"/>
  <c r="B11178" i="44"/>
  <c r="B11177" i="44"/>
  <c r="B11176" i="44"/>
  <c r="B11175" i="44"/>
  <c r="B11174" i="44"/>
  <c r="B11173" i="44"/>
  <c r="B11172" i="44"/>
  <c r="B11171" i="44"/>
  <c r="B11170" i="44"/>
  <c r="B11169" i="44"/>
  <c r="B11168" i="44"/>
  <c r="B11167" i="44"/>
  <c r="B11166" i="44"/>
  <c r="B11165" i="44"/>
  <c r="B11164" i="44"/>
  <c r="B11163" i="44"/>
  <c r="B11162" i="44"/>
  <c r="B11161" i="44"/>
  <c r="B11160" i="44"/>
  <c r="B11159" i="44"/>
  <c r="B11158" i="44"/>
  <c r="B11157" i="44"/>
  <c r="B11156" i="44"/>
  <c r="B11155" i="44"/>
  <c r="B11154" i="44"/>
  <c r="B11153" i="44"/>
  <c r="B11152" i="44"/>
  <c r="B11151" i="44"/>
  <c r="B11150" i="44"/>
  <c r="B11149" i="44"/>
  <c r="B11148" i="44"/>
  <c r="B11147" i="44"/>
  <c r="B11146" i="44"/>
  <c r="B11145" i="44"/>
  <c r="B11144" i="44"/>
  <c r="B11143" i="44"/>
  <c r="B11142" i="44"/>
  <c r="B11141" i="44"/>
  <c r="B11140" i="44"/>
  <c r="B11139" i="44"/>
  <c r="B11138" i="44"/>
  <c r="B11137" i="44"/>
  <c r="B11136" i="44"/>
  <c r="B11135" i="44"/>
  <c r="B11134" i="44"/>
  <c r="B11133" i="44"/>
  <c r="B11132" i="44"/>
  <c r="B11131" i="44"/>
  <c r="B11130" i="44"/>
  <c r="B11129" i="44"/>
  <c r="B11128" i="44"/>
  <c r="B11127" i="44"/>
  <c r="B11126" i="44"/>
  <c r="B11125" i="44"/>
  <c r="B11124" i="44"/>
  <c r="B11123" i="44"/>
  <c r="B11122" i="44"/>
  <c r="B11121" i="44"/>
  <c r="B11120" i="44"/>
  <c r="B11119" i="44"/>
  <c r="B11118" i="44"/>
  <c r="B11117" i="44"/>
  <c r="B11116" i="44"/>
  <c r="B11115" i="44"/>
  <c r="B11114" i="44"/>
  <c r="B11113" i="44"/>
  <c r="B11112" i="44"/>
  <c r="B11111" i="44"/>
  <c r="B11110" i="44"/>
  <c r="B11109" i="44"/>
  <c r="B11108" i="44"/>
  <c r="B11107" i="44"/>
  <c r="B11106" i="44"/>
  <c r="B11105" i="44"/>
  <c r="B11104" i="44"/>
  <c r="B11103" i="44"/>
  <c r="B11102" i="44"/>
  <c r="B11101" i="44"/>
  <c r="B11100" i="44"/>
  <c r="B11099" i="44"/>
  <c r="B11098" i="44"/>
  <c r="B11097" i="44"/>
  <c r="B11096" i="44"/>
  <c r="B11095" i="44"/>
  <c r="B11094" i="44"/>
  <c r="B11093" i="44"/>
  <c r="B11092" i="44"/>
  <c r="B11091" i="44"/>
  <c r="B11090" i="44"/>
  <c r="B11089" i="44"/>
  <c r="B11088" i="44"/>
  <c r="B11087" i="44"/>
  <c r="B11086" i="44"/>
  <c r="B11085" i="44"/>
  <c r="B11084" i="44"/>
  <c r="B11083" i="44"/>
  <c r="B11082" i="44"/>
  <c r="B11081" i="44"/>
  <c r="B11080" i="44"/>
  <c r="B11079" i="44"/>
  <c r="B11078" i="44"/>
  <c r="B11077" i="44"/>
  <c r="B11076" i="44"/>
  <c r="B11075" i="44"/>
  <c r="B11074" i="44"/>
  <c r="B11073" i="44"/>
  <c r="B11072" i="44"/>
  <c r="B11071" i="44"/>
  <c r="B11070" i="44"/>
  <c r="B11069" i="44"/>
  <c r="B11068" i="44"/>
  <c r="B11067" i="44"/>
  <c r="B11066" i="44"/>
  <c r="B11065" i="44"/>
  <c r="B11064" i="44"/>
  <c r="B11063" i="44"/>
  <c r="B11062" i="44"/>
  <c r="B11061" i="44"/>
  <c r="B11060" i="44"/>
  <c r="B11059" i="44"/>
  <c r="B11058" i="44"/>
  <c r="B11057" i="44"/>
  <c r="B11056" i="44"/>
  <c r="B11055" i="44"/>
  <c r="B11054" i="44"/>
  <c r="B11053" i="44"/>
  <c r="B11052" i="44"/>
  <c r="B11051" i="44"/>
  <c r="B11050" i="44"/>
  <c r="B11049" i="44"/>
  <c r="B11048" i="44"/>
  <c r="B11047" i="44"/>
  <c r="B11046" i="44"/>
  <c r="B11045" i="44"/>
  <c r="B11044" i="44"/>
  <c r="B11043" i="44"/>
  <c r="B11042" i="44"/>
  <c r="B11041" i="44"/>
  <c r="B11040" i="44"/>
  <c r="B11039" i="44"/>
  <c r="B11038" i="44"/>
  <c r="B11037" i="44"/>
  <c r="B11036" i="44"/>
  <c r="B11035" i="44"/>
  <c r="B11034" i="44"/>
  <c r="B11033" i="44"/>
  <c r="B11032" i="44"/>
  <c r="B11031" i="44"/>
  <c r="B11030" i="44"/>
  <c r="B11029" i="44"/>
  <c r="B11028" i="44"/>
  <c r="B11027" i="44"/>
  <c r="B11026" i="44"/>
  <c r="B11025" i="44"/>
  <c r="B11024" i="44"/>
  <c r="B11023" i="44"/>
  <c r="B11022" i="44"/>
  <c r="B11021" i="44"/>
  <c r="B11020" i="44"/>
  <c r="B11019" i="44"/>
  <c r="B11018" i="44"/>
  <c r="B11017" i="44"/>
  <c r="B11016" i="44"/>
  <c r="B11015" i="44"/>
  <c r="B11014" i="44"/>
  <c r="B11013" i="44"/>
  <c r="B11012" i="44"/>
  <c r="B11011" i="44"/>
  <c r="B11010" i="44"/>
  <c r="B11009" i="44"/>
  <c r="B11008" i="44"/>
  <c r="B11007" i="44"/>
  <c r="B11006" i="44"/>
  <c r="B11005" i="44"/>
  <c r="B11004" i="44"/>
  <c r="B11003" i="44"/>
  <c r="B11002" i="44"/>
  <c r="B11001" i="44"/>
  <c r="B11000" i="44"/>
  <c r="B10999" i="44"/>
  <c r="B10998" i="44"/>
  <c r="B10997" i="44"/>
  <c r="B10996" i="44"/>
  <c r="B10995" i="44"/>
  <c r="B10994" i="44"/>
  <c r="B10993" i="44"/>
  <c r="B10992" i="44"/>
  <c r="B10991" i="44"/>
  <c r="B10990" i="44"/>
  <c r="B10989" i="44"/>
  <c r="B10988" i="44"/>
  <c r="B10987" i="44"/>
  <c r="B10986" i="44"/>
  <c r="B10985" i="44"/>
  <c r="B10984" i="44"/>
  <c r="B10983" i="44"/>
  <c r="B10982" i="44"/>
  <c r="B10981" i="44"/>
  <c r="B10980" i="44"/>
  <c r="B10979" i="44"/>
  <c r="B10978" i="44"/>
  <c r="B10977" i="44"/>
  <c r="B10976" i="44"/>
  <c r="B10975" i="44"/>
  <c r="B10974" i="44"/>
  <c r="B10973" i="44"/>
  <c r="B10972" i="44"/>
  <c r="B10971" i="44"/>
  <c r="B10970" i="44"/>
  <c r="B10969" i="44"/>
  <c r="B10968" i="44"/>
  <c r="B10967" i="44"/>
  <c r="B10966" i="44"/>
  <c r="B10965" i="44"/>
  <c r="B10964" i="44"/>
  <c r="B10963" i="44"/>
  <c r="B10962" i="44"/>
  <c r="B10961" i="44"/>
  <c r="B10960" i="44"/>
  <c r="B10959" i="44"/>
  <c r="B10958" i="44"/>
  <c r="B10957" i="44"/>
  <c r="B10956" i="44"/>
  <c r="B10955" i="44"/>
  <c r="B10954" i="44"/>
  <c r="B10953" i="44"/>
  <c r="B10952" i="44"/>
  <c r="B10951" i="44"/>
  <c r="B10950" i="44"/>
  <c r="B10949" i="44"/>
  <c r="B10948" i="44"/>
  <c r="B10947" i="44"/>
  <c r="B10946" i="44"/>
  <c r="B10945" i="44"/>
  <c r="B10944" i="44"/>
  <c r="B10943" i="44"/>
  <c r="B10942" i="44"/>
  <c r="B10941" i="44"/>
  <c r="B10940" i="44"/>
  <c r="B10939" i="44"/>
  <c r="B10938" i="44"/>
  <c r="B10937" i="44"/>
  <c r="B10936" i="44"/>
  <c r="B10935" i="44"/>
  <c r="B10934" i="44"/>
  <c r="B10933" i="44"/>
  <c r="B10932" i="44"/>
  <c r="B10931" i="44"/>
  <c r="B10930" i="44"/>
  <c r="B10929" i="44"/>
  <c r="B10928" i="44"/>
  <c r="B10927" i="44"/>
  <c r="B10926" i="44"/>
  <c r="B10925" i="44"/>
  <c r="B10924" i="44"/>
  <c r="B10923" i="44"/>
  <c r="B10922" i="44"/>
  <c r="B10921" i="44"/>
  <c r="B10920" i="44"/>
  <c r="B10919" i="44"/>
  <c r="B10918" i="44"/>
  <c r="B10917" i="44"/>
  <c r="B10916" i="44"/>
  <c r="B10915" i="44"/>
  <c r="B10914" i="44"/>
  <c r="B10913" i="44"/>
  <c r="B10912" i="44"/>
  <c r="B10911" i="44"/>
  <c r="B10910" i="44"/>
  <c r="B10909" i="44"/>
  <c r="B10908" i="44"/>
  <c r="B10907" i="44"/>
  <c r="B10906" i="44"/>
  <c r="B10905" i="44"/>
  <c r="B10904" i="44"/>
  <c r="B10903" i="44"/>
  <c r="B10902" i="44"/>
  <c r="B10901" i="44"/>
  <c r="B10900" i="44"/>
  <c r="B10899" i="44"/>
  <c r="B10898" i="44"/>
  <c r="B10897" i="44"/>
  <c r="B10896" i="44"/>
  <c r="B10895" i="44"/>
  <c r="B10894" i="44"/>
  <c r="B10893" i="44"/>
  <c r="B10892" i="44"/>
  <c r="B10891" i="44"/>
  <c r="B10890" i="44"/>
  <c r="B10889" i="44"/>
  <c r="B10888" i="44"/>
  <c r="B10887" i="44"/>
  <c r="B10886" i="44"/>
  <c r="B10885" i="44"/>
  <c r="B10884" i="44"/>
  <c r="B10883" i="44"/>
  <c r="B10882" i="44"/>
  <c r="B10881" i="44"/>
  <c r="B10880" i="44"/>
  <c r="B10879" i="44"/>
  <c r="B10878" i="44"/>
  <c r="B10877" i="44"/>
  <c r="B10876" i="44"/>
  <c r="B10875" i="44"/>
  <c r="B10874" i="44"/>
  <c r="B10873" i="44"/>
  <c r="B10872" i="44"/>
  <c r="B10871" i="44"/>
  <c r="B10870" i="44"/>
  <c r="B10869" i="44"/>
  <c r="B10868" i="44"/>
  <c r="B10867" i="44"/>
  <c r="B10866" i="44"/>
  <c r="B10865" i="44"/>
  <c r="B10864" i="44"/>
  <c r="B10863" i="44"/>
  <c r="B10862" i="44"/>
  <c r="B10861" i="44"/>
  <c r="B10860" i="44"/>
  <c r="B10859" i="44"/>
  <c r="B10858" i="44"/>
  <c r="B10857" i="44"/>
  <c r="B10856" i="44"/>
  <c r="B10855" i="44"/>
  <c r="B10854" i="44"/>
  <c r="B10853" i="44"/>
  <c r="B10852" i="44"/>
  <c r="B10851" i="44"/>
  <c r="B10850" i="44"/>
  <c r="B10849" i="44"/>
  <c r="B10848" i="44"/>
  <c r="B10847" i="44"/>
  <c r="B10846" i="44"/>
  <c r="B10845" i="44"/>
  <c r="B10844" i="44"/>
  <c r="B10843" i="44"/>
  <c r="B10842" i="44"/>
  <c r="B10841" i="44"/>
  <c r="B10840" i="44"/>
  <c r="B10839" i="44"/>
  <c r="B10838" i="44"/>
  <c r="B10837" i="44"/>
  <c r="B10836" i="44"/>
  <c r="B10835" i="44"/>
  <c r="B10834" i="44"/>
  <c r="B10833" i="44"/>
  <c r="B10832" i="44"/>
  <c r="B10831" i="44"/>
  <c r="B10830" i="44"/>
  <c r="B10829" i="44"/>
  <c r="B10828" i="44"/>
  <c r="B10827" i="44"/>
  <c r="B10826" i="44"/>
  <c r="B10825" i="44"/>
  <c r="B10824" i="44"/>
  <c r="B10823" i="44"/>
  <c r="B10822" i="44"/>
  <c r="B10821" i="44"/>
  <c r="B10820" i="44"/>
  <c r="B10819" i="44"/>
  <c r="B10818" i="44"/>
  <c r="B10817" i="44"/>
  <c r="B10816" i="44"/>
  <c r="B10815" i="44"/>
  <c r="B10814" i="44"/>
  <c r="B10813" i="44"/>
  <c r="B10812" i="44"/>
  <c r="B10811" i="44"/>
  <c r="B10810" i="44"/>
  <c r="B10809" i="44"/>
  <c r="B10808" i="44"/>
  <c r="B10807" i="44"/>
  <c r="B10806" i="44"/>
  <c r="B10805" i="44"/>
  <c r="B10804" i="44"/>
  <c r="B10803" i="44"/>
  <c r="B10802" i="44"/>
  <c r="B10801" i="44"/>
  <c r="B10800" i="44"/>
  <c r="B10799" i="44"/>
  <c r="B10798" i="44"/>
  <c r="B10797" i="44"/>
  <c r="B10796" i="44"/>
  <c r="B10795" i="44"/>
  <c r="B10794" i="44"/>
  <c r="B10793" i="44"/>
  <c r="B10792" i="44"/>
  <c r="B10791" i="44"/>
  <c r="B10790" i="44"/>
  <c r="B10789" i="44"/>
  <c r="B10788" i="44"/>
  <c r="B10787" i="44"/>
  <c r="B10786" i="44"/>
  <c r="B10785" i="44"/>
  <c r="B10784" i="44"/>
  <c r="B10783" i="44"/>
  <c r="B10782" i="44"/>
  <c r="B10781" i="44"/>
  <c r="B10780" i="44"/>
  <c r="B10779" i="44"/>
  <c r="B10778" i="44"/>
  <c r="B10777" i="44"/>
  <c r="B10776" i="44"/>
  <c r="B10775" i="44"/>
  <c r="B10774" i="44"/>
  <c r="B10773" i="44"/>
  <c r="B10772" i="44"/>
  <c r="B10771" i="44"/>
  <c r="B10770" i="44"/>
  <c r="B10769" i="44"/>
  <c r="B10768" i="44"/>
  <c r="B10767" i="44"/>
  <c r="B10766" i="44"/>
  <c r="B10765" i="44"/>
  <c r="B10764" i="44"/>
  <c r="B10763" i="44"/>
  <c r="B10762" i="44"/>
  <c r="B10761" i="44"/>
  <c r="B10760" i="44"/>
  <c r="B10759" i="44"/>
  <c r="B10758" i="44"/>
  <c r="B10757" i="44"/>
  <c r="B10756" i="44"/>
  <c r="B10755" i="44"/>
  <c r="B10754" i="44"/>
  <c r="B10753" i="44"/>
  <c r="B10752" i="44"/>
  <c r="B10751" i="44"/>
  <c r="B10750" i="44"/>
  <c r="B10749" i="44"/>
  <c r="B10748" i="44"/>
  <c r="B10747" i="44"/>
  <c r="B10746" i="44"/>
  <c r="B10745" i="44"/>
  <c r="B10744" i="44"/>
  <c r="B10743" i="44"/>
  <c r="B10742" i="44"/>
  <c r="B10741" i="44"/>
  <c r="B10740" i="44"/>
  <c r="B10739" i="44"/>
  <c r="B10738" i="44"/>
  <c r="B10737" i="44"/>
  <c r="B10736" i="44"/>
  <c r="B10735" i="44"/>
  <c r="B10734" i="44"/>
  <c r="B10733" i="44"/>
  <c r="B10732" i="44"/>
  <c r="B10731" i="44"/>
  <c r="B10730" i="44"/>
  <c r="B10729" i="44"/>
  <c r="B10728" i="44"/>
  <c r="B10727" i="44"/>
  <c r="B10726" i="44"/>
  <c r="B10725" i="44"/>
  <c r="B10724" i="44"/>
  <c r="B10723" i="44"/>
  <c r="B10722" i="44"/>
  <c r="B10721" i="44"/>
  <c r="B10720" i="44"/>
  <c r="B10719" i="44"/>
  <c r="B10718" i="44"/>
  <c r="B10717" i="44"/>
  <c r="B10716" i="44"/>
  <c r="B10715" i="44"/>
  <c r="B10714" i="44"/>
  <c r="B10713" i="44"/>
  <c r="B10712" i="44"/>
  <c r="B10711" i="44"/>
  <c r="B10710" i="44"/>
  <c r="B10709" i="44"/>
  <c r="B10708" i="44"/>
  <c r="B10707" i="44"/>
  <c r="B10706" i="44"/>
  <c r="B10705" i="44"/>
  <c r="B10704" i="44"/>
  <c r="B10703" i="44"/>
  <c r="B10702" i="44"/>
  <c r="B10701" i="44"/>
  <c r="B10700" i="44"/>
  <c r="B10699" i="44"/>
  <c r="B10698" i="44"/>
  <c r="B10697" i="44"/>
  <c r="B10696" i="44"/>
  <c r="B10695" i="44"/>
  <c r="B10694" i="44"/>
  <c r="B10693" i="44"/>
  <c r="B10692" i="44"/>
  <c r="B10691" i="44"/>
  <c r="B10690" i="44"/>
  <c r="B10689" i="44"/>
  <c r="B10688" i="44"/>
  <c r="B10687" i="44"/>
  <c r="B10686" i="44"/>
  <c r="B10685" i="44"/>
  <c r="B10684" i="44"/>
  <c r="B10683" i="44"/>
  <c r="B10682" i="44"/>
  <c r="B10681" i="44"/>
  <c r="B10680" i="44"/>
  <c r="B10679" i="44"/>
  <c r="B10678" i="44"/>
  <c r="B10677" i="44"/>
  <c r="B10676" i="44"/>
  <c r="B10675" i="44"/>
  <c r="B10674" i="44"/>
  <c r="B10673" i="44"/>
  <c r="B10672" i="44"/>
  <c r="B10671" i="44"/>
  <c r="B10670" i="44"/>
  <c r="B10669" i="44"/>
  <c r="B10668" i="44"/>
  <c r="B10667" i="44"/>
  <c r="B10666" i="44"/>
  <c r="B10665" i="44"/>
  <c r="B10664" i="44"/>
  <c r="B10663" i="44"/>
  <c r="B10662" i="44"/>
  <c r="B10661" i="44"/>
  <c r="B10660" i="44"/>
  <c r="B10659" i="44"/>
  <c r="B10658" i="44"/>
  <c r="B10657" i="44"/>
  <c r="B10656" i="44"/>
  <c r="B10655" i="44"/>
  <c r="B10654" i="44"/>
  <c r="B10653" i="44"/>
  <c r="B10652" i="44"/>
  <c r="B10651" i="44"/>
  <c r="B10650" i="44"/>
  <c r="B10649" i="44"/>
  <c r="B10648" i="44"/>
  <c r="B10647" i="44"/>
  <c r="B10646" i="44"/>
  <c r="B10645" i="44"/>
  <c r="B10644" i="44"/>
  <c r="B10643" i="44"/>
  <c r="B10642" i="44"/>
  <c r="B10641" i="44"/>
  <c r="B10640" i="44"/>
  <c r="B10639" i="44"/>
  <c r="B10638" i="44"/>
  <c r="B10637" i="44"/>
  <c r="B10636" i="44"/>
  <c r="B10635" i="44"/>
  <c r="B10634" i="44"/>
  <c r="B10633" i="44"/>
  <c r="B10632" i="44"/>
  <c r="B10631" i="44"/>
  <c r="B10630" i="44"/>
  <c r="B10629" i="44"/>
  <c r="B10628" i="44"/>
  <c r="B10627" i="44"/>
  <c r="B10626" i="44"/>
  <c r="B10625" i="44"/>
  <c r="B10624" i="44"/>
  <c r="B10623" i="44"/>
  <c r="B10622" i="44"/>
  <c r="B10621" i="44"/>
  <c r="B10620" i="44"/>
  <c r="B10619" i="44"/>
  <c r="B10618" i="44"/>
  <c r="B10617" i="44"/>
  <c r="B10616" i="44"/>
  <c r="B10615" i="44"/>
  <c r="B10614" i="44"/>
  <c r="B10613" i="44"/>
  <c r="B10612" i="44"/>
  <c r="B10611" i="44"/>
  <c r="B10610" i="44"/>
  <c r="B10609" i="44"/>
  <c r="B10608" i="44"/>
  <c r="B10607" i="44"/>
  <c r="B10606" i="44"/>
  <c r="B10605" i="44"/>
  <c r="B10604" i="44"/>
  <c r="B10603" i="44"/>
  <c r="B10602" i="44"/>
  <c r="B10601" i="44"/>
  <c r="B10600" i="44"/>
  <c r="B10599" i="44"/>
  <c r="B10598" i="44"/>
  <c r="B10597" i="44"/>
  <c r="B10596" i="44"/>
  <c r="B10595" i="44"/>
  <c r="B10594" i="44"/>
  <c r="B10593" i="44"/>
  <c r="B10592" i="44"/>
  <c r="B10591" i="44"/>
  <c r="B10590" i="44"/>
  <c r="B10589" i="44"/>
  <c r="B10588" i="44"/>
  <c r="B10587" i="44"/>
  <c r="B10586" i="44"/>
  <c r="B10585" i="44"/>
  <c r="B10584" i="44"/>
  <c r="B10583" i="44"/>
  <c r="B10582" i="44"/>
  <c r="B10581" i="44"/>
  <c r="B10580" i="44"/>
  <c r="B10579" i="44"/>
  <c r="B10578" i="44"/>
  <c r="B10577" i="44"/>
  <c r="B10576" i="44"/>
  <c r="B10575" i="44"/>
  <c r="B10574" i="44"/>
  <c r="B10573" i="44"/>
  <c r="B10572" i="44"/>
  <c r="B10571" i="44"/>
  <c r="B10570" i="44"/>
  <c r="B10569" i="44"/>
  <c r="B10568" i="44"/>
  <c r="B10567" i="44"/>
  <c r="B10566" i="44"/>
  <c r="B10565" i="44"/>
  <c r="B10564" i="44"/>
  <c r="B10563" i="44"/>
  <c r="B10562" i="44"/>
  <c r="B10561" i="44"/>
  <c r="B10560" i="44"/>
  <c r="B10559" i="44"/>
  <c r="B10558" i="44"/>
  <c r="B10557" i="44"/>
  <c r="B10556" i="44"/>
  <c r="B10555" i="44"/>
  <c r="B10554" i="44"/>
  <c r="B10553" i="44"/>
  <c r="B10552" i="44"/>
  <c r="B10551" i="44"/>
  <c r="B10550" i="44"/>
  <c r="B10549" i="44"/>
  <c r="B10548" i="44"/>
  <c r="B10547" i="44"/>
  <c r="B10546" i="44"/>
  <c r="B10545" i="44"/>
  <c r="B10544" i="44"/>
  <c r="B10543" i="44"/>
  <c r="B10542" i="44"/>
  <c r="B10541" i="44"/>
  <c r="B10540" i="44"/>
  <c r="B10539" i="44"/>
  <c r="B10538" i="44"/>
  <c r="B10537" i="44"/>
  <c r="B10536" i="44"/>
  <c r="B10535" i="44"/>
  <c r="B10534" i="44"/>
  <c r="B10533" i="44"/>
  <c r="B10532" i="44"/>
  <c r="B10531" i="44"/>
  <c r="B10530" i="44"/>
  <c r="B10529" i="44"/>
  <c r="B10528" i="44"/>
  <c r="B10527" i="44"/>
  <c r="B10526" i="44"/>
  <c r="B10525" i="44"/>
  <c r="B10524" i="44"/>
  <c r="B10523" i="44"/>
  <c r="B10522" i="44"/>
  <c r="B10521" i="44"/>
  <c r="B10520" i="44"/>
  <c r="B10519" i="44"/>
  <c r="B10518" i="44"/>
  <c r="B10517" i="44"/>
  <c r="B10516" i="44"/>
  <c r="B10515" i="44"/>
  <c r="B10514" i="44"/>
  <c r="B10513" i="44"/>
  <c r="B10512" i="44"/>
  <c r="B10511" i="44"/>
  <c r="B10510" i="44"/>
  <c r="B10509" i="44"/>
  <c r="B10508" i="44"/>
  <c r="B10507" i="44"/>
  <c r="B10506" i="44"/>
  <c r="B10505" i="44"/>
  <c r="B10504" i="44"/>
  <c r="B10503" i="44"/>
  <c r="B10502" i="44"/>
  <c r="B10501" i="44"/>
  <c r="B10500" i="44"/>
  <c r="B10499" i="44"/>
  <c r="B10498" i="44"/>
  <c r="B10497" i="44"/>
  <c r="B10496" i="44"/>
  <c r="B10495" i="44"/>
  <c r="B10494" i="44"/>
  <c r="B10493" i="44"/>
  <c r="B10492" i="44"/>
  <c r="B10491" i="44"/>
  <c r="B10490" i="44"/>
  <c r="B10489" i="44"/>
  <c r="B10488" i="44"/>
  <c r="B10487" i="44"/>
  <c r="B10486" i="44"/>
  <c r="B10485" i="44"/>
  <c r="B10484" i="44"/>
  <c r="B10483" i="44"/>
  <c r="B10482" i="44"/>
  <c r="B10481" i="44"/>
  <c r="B10480" i="44"/>
  <c r="B10479" i="44"/>
  <c r="B10478" i="44"/>
  <c r="B10477" i="44"/>
  <c r="B10476" i="44"/>
  <c r="B10475" i="44"/>
  <c r="B10474" i="44"/>
  <c r="B10473" i="44"/>
  <c r="B10472" i="44"/>
  <c r="B10471" i="44"/>
  <c r="B10470" i="44"/>
  <c r="B10469" i="44"/>
  <c r="B10468" i="44"/>
  <c r="B10467" i="44"/>
  <c r="B10466" i="44"/>
  <c r="B10465" i="44"/>
  <c r="B10464" i="44"/>
  <c r="B10463" i="44"/>
  <c r="B10462" i="44"/>
  <c r="B10461" i="44"/>
  <c r="B10460" i="44"/>
  <c r="B10459" i="44"/>
  <c r="B10458" i="44"/>
  <c r="B10457" i="44"/>
  <c r="B10456" i="44"/>
  <c r="B10455" i="44"/>
  <c r="B10454" i="44"/>
  <c r="B10453" i="44"/>
  <c r="B10452" i="44"/>
  <c r="B10451" i="44"/>
  <c r="B10450" i="44"/>
  <c r="B10449" i="44"/>
  <c r="B10448" i="44"/>
  <c r="B10447" i="44"/>
  <c r="B10446" i="44"/>
  <c r="B10445" i="44"/>
  <c r="B10444" i="44"/>
  <c r="B10443" i="44"/>
  <c r="B10442" i="44"/>
  <c r="B10441" i="44"/>
  <c r="B10440" i="44"/>
  <c r="B10439" i="44"/>
  <c r="B10438" i="44"/>
  <c r="B10437" i="44"/>
  <c r="B10436" i="44"/>
  <c r="B10435" i="44"/>
  <c r="B10434" i="44"/>
  <c r="B10433" i="44"/>
  <c r="B10432" i="44"/>
  <c r="B10431" i="44"/>
  <c r="B10430" i="44"/>
  <c r="B10429" i="44"/>
  <c r="B10428" i="44"/>
  <c r="B10427" i="44"/>
  <c r="B10426" i="44"/>
  <c r="B10425" i="44"/>
  <c r="B10424" i="44"/>
  <c r="B10423" i="44"/>
  <c r="B10422" i="44"/>
  <c r="B10421" i="44"/>
  <c r="B10420" i="44"/>
  <c r="B10419" i="44"/>
  <c r="B10418" i="44"/>
  <c r="B10417" i="44"/>
  <c r="B10416" i="44"/>
  <c r="B10415" i="44"/>
  <c r="B10414" i="44"/>
  <c r="B10413" i="44"/>
  <c r="B10412" i="44"/>
  <c r="B10411" i="44"/>
  <c r="B10410" i="44"/>
  <c r="B10409" i="44"/>
  <c r="B10408" i="44"/>
  <c r="B10407" i="44"/>
  <c r="B10406" i="44"/>
  <c r="B10405" i="44"/>
  <c r="B10404" i="44"/>
  <c r="B10403" i="44"/>
  <c r="B10402" i="44"/>
  <c r="B10401" i="44"/>
  <c r="B10400" i="44"/>
  <c r="B10399" i="44"/>
  <c r="B10398" i="44"/>
  <c r="B10397" i="44"/>
  <c r="B10396" i="44"/>
  <c r="B10395" i="44"/>
  <c r="B10394" i="44"/>
  <c r="B10393" i="44"/>
  <c r="B10392" i="44"/>
  <c r="B10391" i="44"/>
  <c r="B10390" i="44"/>
  <c r="B10389" i="44"/>
  <c r="B10388" i="44"/>
  <c r="B10387" i="44"/>
  <c r="B10386" i="44"/>
  <c r="B10385" i="44"/>
  <c r="B10384" i="44"/>
  <c r="B10383" i="44"/>
  <c r="B10382" i="44"/>
  <c r="B10381" i="44"/>
  <c r="B10380" i="44"/>
  <c r="B10379" i="44"/>
  <c r="B10378" i="44"/>
  <c r="B10377" i="44"/>
  <c r="B10376" i="44"/>
  <c r="B10375" i="44"/>
  <c r="B10374" i="44"/>
  <c r="B10373" i="44"/>
  <c r="B10372" i="44"/>
  <c r="B10371" i="44"/>
  <c r="B10370" i="44"/>
  <c r="B10369" i="44"/>
  <c r="B10368" i="44"/>
  <c r="B10367" i="44"/>
  <c r="B10366" i="44"/>
  <c r="B10365" i="44"/>
  <c r="B10364" i="44"/>
  <c r="B10363" i="44"/>
  <c r="B10362" i="44"/>
  <c r="B10361" i="44"/>
  <c r="B10360" i="44"/>
  <c r="B10359" i="44"/>
  <c r="B10358" i="44"/>
  <c r="B10357" i="44"/>
  <c r="B10356" i="44"/>
  <c r="B10355" i="44"/>
  <c r="B10354" i="44"/>
  <c r="B10353" i="44"/>
  <c r="B10352" i="44"/>
  <c r="B10351" i="44"/>
  <c r="B10350" i="44"/>
  <c r="B10349" i="44"/>
  <c r="B10348" i="44"/>
  <c r="B10347" i="44"/>
  <c r="B10346" i="44"/>
  <c r="B10345" i="44"/>
  <c r="B10344" i="44"/>
  <c r="B10343" i="44"/>
  <c r="B10342" i="44"/>
  <c r="B10341" i="44"/>
  <c r="B10340" i="44"/>
  <c r="B10339" i="44"/>
  <c r="B10338" i="44"/>
  <c r="B10337" i="44"/>
  <c r="B10336" i="44"/>
  <c r="B10335" i="44"/>
  <c r="B10334" i="44"/>
  <c r="B10333" i="44"/>
  <c r="B10332" i="44"/>
  <c r="B10331" i="44"/>
  <c r="B10330" i="44"/>
  <c r="B10329" i="44"/>
  <c r="B10328" i="44"/>
  <c r="B10327" i="44"/>
  <c r="B10326" i="44"/>
  <c r="B10325" i="44"/>
  <c r="B10324" i="44"/>
  <c r="B10323" i="44"/>
  <c r="B10322" i="44"/>
  <c r="B10321" i="44"/>
  <c r="B10320" i="44"/>
  <c r="B10319" i="44"/>
  <c r="B10318" i="44"/>
  <c r="B10317" i="44"/>
  <c r="B10316" i="44"/>
  <c r="B10315" i="44"/>
  <c r="B10314" i="44"/>
  <c r="B10313" i="44"/>
  <c r="B10312" i="44"/>
  <c r="B10311" i="44"/>
  <c r="B10310" i="44"/>
  <c r="B10309" i="44"/>
  <c r="B10308" i="44"/>
  <c r="B10307" i="44"/>
  <c r="B10306" i="44"/>
  <c r="B10305" i="44"/>
  <c r="B10304" i="44"/>
  <c r="B10303" i="44"/>
  <c r="B10302" i="44"/>
  <c r="B10301" i="44"/>
  <c r="B10300" i="44"/>
  <c r="B10299" i="44"/>
  <c r="B10298" i="44"/>
  <c r="B10297" i="44"/>
  <c r="B10296" i="44"/>
  <c r="B10295" i="44"/>
  <c r="B10294" i="44"/>
  <c r="B10293" i="44"/>
  <c r="B10292" i="44"/>
  <c r="B10291" i="44"/>
  <c r="B10290" i="44"/>
  <c r="B10289" i="44"/>
  <c r="B10288" i="44"/>
  <c r="B10287" i="44"/>
  <c r="B10286" i="44"/>
  <c r="B10285" i="44"/>
  <c r="B10284" i="44"/>
  <c r="B10283" i="44"/>
  <c r="B10282" i="44"/>
  <c r="B10281" i="44"/>
  <c r="B10280" i="44"/>
  <c r="B10279" i="44"/>
  <c r="B10278" i="44"/>
  <c r="B10277" i="44"/>
  <c r="B10276" i="44"/>
  <c r="B10275" i="44"/>
  <c r="B10274" i="44"/>
  <c r="B10273" i="44"/>
  <c r="B10272" i="44"/>
  <c r="B10271" i="44"/>
  <c r="B10270" i="44"/>
  <c r="B10269" i="44"/>
  <c r="B10268" i="44"/>
  <c r="B10267" i="44"/>
  <c r="B10266" i="44"/>
  <c r="B10265" i="44"/>
  <c r="B10264" i="44"/>
  <c r="B10263" i="44"/>
  <c r="B10262" i="44"/>
  <c r="B10261" i="44"/>
  <c r="B10260" i="44"/>
  <c r="B10259" i="44"/>
  <c r="B10258" i="44"/>
  <c r="B10257" i="44"/>
  <c r="B10256" i="44"/>
  <c r="B10255" i="44"/>
  <c r="B10254" i="44"/>
  <c r="B10253" i="44"/>
  <c r="B10252" i="44"/>
  <c r="B10251" i="44"/>
  <c r="B10250" i="44"/>
  <c r="B10249" i="44"/>
  <c r="B10248" i="44"/>
  <c r="B10247" i="44"/>
  <c r="B10246" i="44"/>
  <c r="B10245" i="44"/>
  <c r="B10244" i="44"/>
  <c r="B10243" i="44"/>
  <c r="B10242" i="44"/>
  <c r="B10241" i="44"/>
  <c r="B10240" i="44"/>
  <c r="B10239" i="44"/>
  <c r="B10238" i="44"/>
  <c r="B10237" i="44"/>
  <c r="B10236" i="44"/>
  <c r="B10235" i="44"/>
  <c r="B10234" i="44"/>
  <c r="B10233" i="44"/>
  <c r="B10232" i="44"/>
  <c r="B10231" i="44"/>
  <c r="B10230" i="44"/>
  <c r="B10229" i="44"/>
  <c r="B10228" i="44"/>
  <c r="B10227" i="44"/>
  <c r="B10226" i="44"/>
  <c r="B10225" i="44"/>
  <c r="B10224" i="44"/>
  <c r="B10223" i="44"/>
  <c r="B10222" i="44"/>
  <c r="B10221" i="44"/>
  <c r="B10220" i="44"/>
  <c r="B10219" i="44"/>
  <c r="B10218" i="44"/>
  <c r="B10217" i="44"/>
  <c r="B10216" i="44"/>
  <c r="B10215" i="44"/>
  <c r="B10214" i="44"/>
  <c r="B10213" i="44"/>
  <c r="B10212" i="44"/>
  <c r="B10211" i="44"/>
  <c r="B10210" i="44"/>
  <c r="B10209" i="44"/>
  <c r="B10208" i="44"/>
  <c r="B10207" i="44"/>
  <c r="B10206" i="44"/>
  <c r="B10205" i="44"/>
  <c r="B10204" i="44"/>
  <c r="B10203" i="44"/>
  <c r="B10202" i="44"/>
  <c r="B10201" i="44"/>
  <c r="B10200" i="44"/>
  <c r="B10199" i="44"/>
  <c r="B10198" i="44"/>
  <c r="B10197" i="44"/>
  <c r="B10196" i="44"/>
  <c r="B10195" i="44"/>
  <c r="B10194" i="44"/>
  <c r="B10193" i="44"/>
  <c r="B10192" i="44"/>
  <c r="B10191" i="44"/>
  <c r="B10190" i="44"/>
  <c r="B10189" i="44"/>
  <c r="B10188" i="44"/>
  <c r="B10187" i="44"/>
  <c r="B10186" i="44"/>
  <c r="B10185" i="44"/>
  <c r="B10184" i="44"/>
  <c r="B10183" i="44"/>
  <c r="B10182" i="44"/>
  <c r="B10181" i="44"/>
  <c r="B10180" i="44"/>
  <c r="B10179" i="44"/>
  <c r="B10178" i="44"/>
  <c r="B10177" i="44"/>
  <c r="B10176" i="44"/>
  <c r="B10175" i="44"/>
  <c r="B10174" i="44"/>
  <c r="B10173" i="44"/>
  <c r="B10172" i="44"/>
  <c r="B10171" i="44"/>
  <c r="B10170" i="44"/>
  <c r="B10169" i="44"/>
  <c r="B10168" i="44"/>
  <c r="B10167" i="44"/>
  <c r="B10166" i="44"/>
  <c r="B10165" i="44"/>
  <c r="B10164" i="44"/>
  <c r="B10163" i="44"/>
  <c r="B10162" i="44"/>
  <c r="B10161" i="44"/>
  <c r="B10160" i="44"/>
  <c r="B10159" i="44"/>
  <c r="B10158" i="44"/>
  <c r="B10157" i="44"/>
  <c r="B10156" i="44"/>
  <c r="B10155" i="44"/>
  <c r="B10154" i="44"/>
  <c r="B10153" i="44"/>
  <c r="B10152" i="44"/>
  <c r="B10151" i="44"/>
  <c r="B10150" i="44"/>
  <c r="B10149" i="44"/>
  <c r="B10148" i="44"/>
  <c r="B10147" i="44"/>
  <c r="B10146" i="44"/>
  <c r="B10145" i="44"/>
  <c r="B10144" i="44"/>
  <c r="B10143" i="44"/>
  <c r="B10142" i="44"/>
  <c r="B10141" i="44"/>
  <c r="B10140" i="44"/>
  <c r="B10139" i="44"/>
  <c r="B10138" i="44"/>
  <c r="B10137" i="44"/>
  <c r="B10136" i="44"/>
  <c r="B10135" i="44"/>
  <c r="B10134" i="44"/>
  <c r="B10133" i="44"/>
  <c r="B10132" i="44"/>
  <c r="B10131" i="44"/>
  <c r="B10130" i="44"/>
  <c r="B10129" i="44"/>
  <c r="B10128" i="44"/>
  <c r="B10127" i="44"/>
  <c r="B10126" i="44"/>
  <c r="B10125" i="44"/>
  <c r="B10124" i="44"/>
  <c r="B10123" i="44"/>
  <c r="B10122" i="44"/>
  <c r="B10121" i="44"/>
  <c r="B10120" i="44"/>
  <c r="B10119" i="44"/>
  <c r="B10118" i="44"/>
  <c r="B10117" i="44"/>
  <c r="B10116" i="44"/>
  <c r="B10115" i="44"/>
  <c r="B10114" i="44"/>
  <c r="B10113" i="44"/>
  <c r="B10112" i="44"/>
  <c r="B10111" i="44"/>
  <c r="B10110" i="44"/>
  <c r="B10109" i="44"/>
  <c r="B10108" i="44"/>
  <c r="B10107" i="44"/>
  <c r="B10106" i="44"/>
  <c r="B10105" i="44"/>
  <c r="B10104" i="44"/>
  <c r="B10103" i="44"/>
  <c r="B10102" i="44"/>
  <c r="B10101" i="44"/>
  <c r="B10100" i="44"/>
  <c r="B10099" i="44"/>
  <c r="B10098" i="44"/>
  <c r="B10097" i="44"/>
  <c r="B10096" i="44"/>
  <c r="B10095" i="44"/>
  <c r="B10094" i="44"/>
  <c r="B10093" i="44"/>
  <c r="B10092" i="44"/>
  <c r="B10091" i="44"/>
  <c r="B10090" i="44"/>
  <c r="B10089" i="44"/>
  <c r="B10088" i="44"/>
  <c r="B10087" i="44"/>
  <c r="B10086" i="44"/>
  <c r="B10085" i="44"/>
  <c r="B10084" i="44"/>
  <c r="B10083" i="44"/>
  <c r="B10082" i="44"/>
  <c r="B10081" i="44"/>
  <c r="B10080" i="44"/>
  <c r="B10079" i="44"/>
  <c r="B10078" i="44"/>
  <c r="B10077" i="44"/>
  <c r="B10076" i="44"/>
  <c r="B10075" i="44"/>
  <c r="B10074" i="44"/>
  <c r="B10073" i="44"/>
  <c r="B10072" i="44"/>
  <c r="B10071" i="44"/>
  <c r="B10070" i="44"/>
  <c r="B10069" i="44"/>
  <c r="B10068" i="44"/>
  <c r="B10067" i="44"/>
  <c r="B10066" i="44"/>
  <c r="B10065" i="44"/>
  <c r="B10064" i="44"/>
  <c r="B10063" i="44"/>
  <c r="B10062" i="44"/>
  <c r="B10061" i="44"/>
  <c r="B10060" i="44"/>
  <c r="B10059" i="44"/>
  <c r="B10058" i="44"/>
  <c r="B10057" i="44"/>
  <c r="B10056" i="44"/>
  <c r="B10055" i="44"/>
  <c r="B10054" i="44"/>
  <c r="B10053" i="44"/>
  <c r="B10052" i="44"/>
  <c r="B10051" i="44"/>
  <c r="B10050" i="44"/>
  <c r="B10049" i="44"/>
  <c r="B10048" i="44"/>
  <c r="B10047" i="44"/>
  <c r="B10046" i="44"/>
  <c r="B10045" i="44"/>
  <c r="B10044" i="44"/>
  <c r="B10043" i="44"/>
  <c r="B10042" i="44"/>
  <c r="B10041" i="44"/>
  <c r="B10040" i="44"/>
  <c r="B10039" i="44"/>
  <c r="B10038" i="44"/>
  <c r="B10037" i="44"/>
  <c r="B10036" i="44"/>
  <c r="B10035" i="44"/>
  <c r="B10034" i="44"/>
  <c r="B10033" i="44"/>
  <c r="B10032" i="44"/>
  <c r="B10031" i="44"/>
  <c r="B10030" i="44"/>
  <c r="B10029" i="44"/>
  <c r="B10028" i="44"/>
  <c r="B10027" i="44"/>
  <c r="B10026" i="44"/>
  <c r="B10025" i="44"/>
  <c r="B10024" i="44"/>
  <c r="B10023" i="44"/>
  <c r="B10022" i="44"/>
  <c r="B10021" i="44"/>
  <c r="B10020" i="44"/>
  <c r="B10019" i="44"/>
  <c r="B10018" i="44"/>
  <c r="B10017" i="44"/>
  <c r="B10016" i="44"/>
  <c r="B10015" i="44"/>
  <c r="B10014" i="44"/>
  <c r="B10013" i="44"/>
  <c r="B10012" i="44"/>
  <c r="B10011" i="44"/>
  <c r="B10010" i="44"/>
  <c r="B10009" i="44"/>
  <c r="B10008" i="44"/>
  <c r="B10007" i="44"/>
  <c r="B10006" i="44"/>
  <c r="B10005" i="44"/>
  <c r="B10004" i="44"/>
  <c r="B10003" i="44"/>
  <c r="B10002" i="44"/>
  <c r="B10001" i="44"/>
  <c r="B10000" i="44"/>
  <c r="B9999" i="44"/>
  <c r="B9998" i="44"/>
  <c r="B9997" i="44"/>
  <c r="B9996" i="44"/>
  <c r="B9995" i="44"/>
  <c r="B9994" i="44"/>
  <c r="B9993" i="44"/>
  <c r="B9992" i="44"/>
  <c r="B9991" i="44"/>
  <c r="B9990" i="44"/>
  <c r="B9989" i="44"/>
  <c r="B9988" i="44"/>
  <c r="B9987" i="44"/>
  <c r="B9986" i="44"/>
  <c r="B9985" i="44"/>
  <c r="B9984" i="44"/>
  <c r="B9983" i="44"/>
  <c r="B9982" i="44"/>
  <c r="B9981" i="44"/>
  <c r="B9980" i="44"/>
  <c r="B9979" i="44"/>
  <c r="B9978" i="44"/>
  <c r="B9977" i="44"/>
  <c r="B9976" i="44"/>
  <c r="B9975" i="44"/>
  <c r="B9974" i="44"/>
  <c r="B9973" i="44"/>
  <c r="B9972" i="44"/>
  <c r="B9971" i="44"/>
  <c r="B9970" i="44"/>
  <c r="B9969" i="44"/>
  <c r="B9968" i="44"/>
  <c r="B9967" i="44"/>
  <c r="B9966" i="44"/>
  <c r="B9965" i="44"/>
  <c r="B9964" i="44"/>
  <c r="B9963" i="44"/>
  <c r="B9962" i="44"/>
  <c r="B9961" i="44"/>
  <c r="B9960" i="44"/>
  <c r="B9959" i="44"/>
  <c r="B9958" i="44"/>
  <c r="B9957" i="44"/>
  <c r="B9956" i="44"/>
  <c r="B9955" i="44"/>
  <c r="B9954" i="44"/>
  <c r="B9953" i="44"/>
  <c r="B9952" i="44"/>
  <c r="B9951" i="44"/>
  <c r="B9950" i="44"/>
  <c r="B9949" i="44"/>
  <c r="B9948" i="44"/>
  <c r="B9947" i="44"/>
  <c r="B9946" i="44"/>
  <c r="B9945" i="44"/>
  <c r="B9944" i="44"/>
  <c r="B9943" i="44"/>
  <c r="B9942" i="44"/>
  <c r="B9941" i="44"/>
  <c r="B9940" i="44"/>
  <c r="B9939" i="44"/>
  <c r="B9938" i="44"/>
  <c r="B9937" i="44"/>
  <c r="B9936" i="44"/>
  <c r="B9935" i="44"/>
  <c r="B9934" i="44"/>
  <c r="B9933" i="44"/>
  <c r="B9932" i="44"/>
  <c r="B9931" i="44"/>
  <c r="B9930" i="44"/>
  <c r="B9929" i="44"/>
  <c r="B9928" i="44"/>
  <c r="B9927" i="44"/>
  <c r="B9926" i="44"/>
  <c r="B9925" i="44"/>
  <c r="B9924" i="44"/>
  <c r="B9923" i="44"/>
  <c r="B9922" i="44"/>
  <c r="B9921" i="44"/>
  <c r="B9920" i="44"/>
  <c r="B9919" i="44"/>
  <c r="B9918" i="44"/>
  <c r="B9917" i="44"/>
  <c r="B9916" i="44"/>
  <c r="B9915" i="44"/>
  <c r="B9914" i="44"/>
  <c r="B9913" i="44"/>
  <c r="B9912" i="44"/>
  <c r="B9911" i="44"/>
  <c r="B9910" i="44"/>
  <c r="B9909" i="44"/>
  <c r="B9908" i="44"/>
  <c r="B9907" i="44"/>
  <c r="B9906" i="44"/>
  <c r="B9905" i="44"/>
  <c r="B9904" i="44"/>
  <c r="B9903" i="44"/>
  <c r="B9902" i="44"/>
  <c r="B9901" i="44"/>
  <c r="B9900" i="44"/>
  <c r="B9899" i="44"/>
  <c r="B9898" i="44"/>
  <c r="B9897" i="44"/>
  <c r="B9896" i="44"/>
  <c r="B9895" i="44"/>
  <c r="B9894" i="44"/>
  <c r="B9893" i="44"/>
  <c r="B9892" i="44"/>
  <c r="B9891" i="44"/>
  <c r="B9890" i="44"/>
  <c r="B9889" i="44"/>
  <c r="B9888" i="44"/>
  <c r="B9887" i="44"/>
  <c r="B9886" i="44"/>
  <c r="B9885" i="44"/>
  <c r="B9884" i="44"/>
  <c r="B9883" i="44"/>
  <c r="B9882" i="44"/>
  <c r="B9881" i="44"/>
  <c r="B9880" i="44"/>
  <c r="B9879" i="44"/>
  <c r="B9878" i="44"/>
  <c r="B9877" i="44"/>
  <c r="B9876" i="44"/>
  <c r="B9875" i="44"/>
  <c r="B9874" i="44"/>
  <c r="B9873" i="44"/>
  <c r="B9872" i="44"/>
  <c r="B9871" i="44"/>
  <c r="B9870" i="44"/>
  <c r="B9869" i="44"/>
  <c r="B9868" i="44"/>
  <c r="B9867" i="44"/>
  <c r="B9866" i="44"/>
  <c r="B9865" i="44"/>
  <c r="B9864" i="44"/>
  <c r="B9863" i="44"/>
  <c r="B9862" i="44"/>
  <c r="B9861" i="44"/>
  <c r="B9860" i="44"/>
  <c r="B9859" i="44"/>
  <c r="B9858" i="44"/>
  <c r="B9857" i="44"/>
  <c r="B9856" i="44"/>
  <c r="B9855" i="44"/>
  <c r="B9854" i="44"/>
  <c r="B9853" i="44"/>
  <c r="B9852" i="44"/>
  <c r="B9851" i="44"/>
  <c r="B9850" i="44"/>
  <c r="B9849" i="44"/>
  <c r="B9848" i="44"/>
  <c r="B9847" i="44"/>
  <c r="B9846" i="44"/>
  <c r="B9845" i="44"/>
  <c r="B9844" i="44"/>
  <c r="B9843" i="44"/>
  <c r="B9842" i="44"/>
  <c r="B9841" i="44"/>
  <c r="B9840" i="44"/>
  <c r="B9839" i="44"/>
  <c r="B9838" i="44"/>
  <c r="B9837" i="44"/>
  <c r="B9836" i="44"/>
  <c r="B9835" i="44"/>
  <c r="B9834" i="44"/>
  <c r="B9833" i="44"/>
  <c r="B9832" i="44"/>
  <c r="B9831" i="44"/>
  <c r="B9830" i="44"/>
  <c r="B9829" i="44"/>
  <c r="B9828" i="44"/>
  <c r="B9827" i="44"/>
  <c r="B9826" i="44"/>
  <c r="B9825" i="44"/>
  <c r="B9824" i="44"/>
  <c r="B9823" i="44"/>
  <c r="B9822" i="44"/>
  <c r="B9821" i="44"/>
  <c r="B9820" i="44"/>
  <c r="B9819" i="44"/>
  <c r="B9818" i="44"/>
  <c r="B9817" i="44"/>
  <c r="B9816" i="44"/>
  <c r="B9815" i="44"/>
  <c r="B9814" i="44"/>
  <c r="B9813" i="44"/>
  <c r="B9812" i="44"/>
  <c r="B9811" i="44"/>
  <c r="B9810" i="44"/>
  <c r="B9809" i="44"/>
  <c r="B9808" i="44"/>
  <c r="B9807" i="44"/>
  <c r="B9806" i="44"/>
  <c r="B9805" i="44"/>
  <c r="B9804" i="44"/>
  <c r="B9803" i="44"/>
  <c r="B9802" i="44"/>
  <c r="B9801" i="44"/>
  <c r="B9800" i="44"/>
  <c r="B9799" i="44"/>
  <c r="B9798" i="44"/>
  <c r="B9797" i="44"/>
  <c r="B9796" i="44"/>
  <c r="B9795" i="44"/>
  <c r="B9794" i="44"/>
  <c r="B9793" i="44"/>
  <c r="B9792" i="44"/>
  <c r="B9791" i="44"/>
  <c r="B9790" i="44"/>
  <c r="B9789" i="44"/>
  <c r="B9788" i="44"/>
  <c r="B9787" i="44"/>
  <c r="B9786" i="44"/>
  <c r="B9785" i="44"/>
  <c r="B9784" i="44"/>
  <c r="B9783" i="44"/>
  <c r="B9782" i="44"/>
  <c r="B9781" i="44"/>
  <c r="B9780" i="44"/>
  <c r="B9779" i="44"/>
  <c r="B9778" i="44"/>
  <c r="B9777" i="44"/>
  <c r="B9776" i="44"/>
  <c r="B9775" i="44"/>
  <c r="B9774" i="44"/>
  <c r="B9773" i="44"/>
  <c r="B9772" i="44"/>
  <c r="B9771" i="44"/>
  <c r="B9770" i="44"/>
  <c r="B9769" i="44"/>
  <c r="B9768" i="44"/>
  <c r="B9767" i="44"/>
  <c r="B9766" i="44"/>
  <c r="B9765" i="44"/>
  <c r="B9764" i="44"/>
  <c r="B9763" i="44"/>
  <c r="B9762" i="44"/>
  <c r="B9761" i="44"/>
  <c r="B9760" i="44"/>
  <c r="B9759" i="44"/>
  <c r="B9758" i="44"/>
  <c r="B9757" i="44"/>
  <c r="B9756" i="44"/>
  <c r="B9755" i="44"/>
  <c r="B9754" i="44"/>
  <c r="B9753" i="44"/>
  <c r="B9752" i="44"/>
  <c r="B9751" i="44"/>
  <c r="B9750" i="44"/>
  <c r="B9749" i="44"/>
  <c r="B9748" i="44"/>
  <c r="B9747" i="44"/>
  <c r="B9746" i="44"/>
  <c r="B9745" i="44"/>
  <c r="B9744" i="44"/>
  <c r="B9743" i="44"/>
  <c r="B9742" i="44"/>
  <c r="B9741" i="44"/>
  <c r="B9740" i="44"/>
  <c r="B9739" i="44"/>
  <c r="B9738" i="44"/>
  <c r="B9737" i="44"/>
  <c r="B9736" i="44"/>
  <c r="B9735" i="44"/>
  <c r="B9734" i="44"/>
  <c r="B9733" i="44"/>
  <c r="B9732" i="44"/>
  <c r="B9731" i="44"/>
  <c r="B9730" i="44"/>
  <c r="B9729" i="44"/>
  <c r="B9728" i="44"/>
  <c r="B9727" i="44"/>
  <c r="B9726" i="44"/>
  <c r="B9725" i="44"/>
  <c r="B9724" i="44"/>
  <c r="B9723" i="44"/>
  <c r="B9722" i="44"/>
  <c r="B9721" i="44"/>
  <c r="B9720" i="44"/>
  <c r="B9719" i="44"/>
  <c r="B9718" i="44"/>
  <c r="B9717" i="44"/>
  <c r="B9716" i="44"/>
  <c r="B9715" i="44"/>
  <c r="B9714" i="44"/>
  <c r="B9713" i="44"/>
  <c r="B9712" i="44"/>
  <c r="B9711" i="44"/>
  <c r="B9710" i="44"/>
  <c r="B9709" i="44"/>
  <c r="B9708" i="44"/>
  <c r="B9707" i="44"/>
  <c r="B9706" i="44"/>
  <c r="B9705" i="44"/>
  <c r="B9704" i="44"/>
  <c r="B9703" i="44"/>
  <c r="B9702" i="44"/>
  <c r="B9701" i="44"/>
  <c r="B9700" i="44"/>
  <c r="B9699" i="44"/>
  <c r="B9698" i="44"/>
  <c r="B9697" i="44"/>
  <c r="B9696" i="44"/>
  <c r="B9695" i="44"/>
  <c r="B9694" i="44"/>
  <c r="B9693" i="44"/>
  <c r="B9692" i="44"/>
  <c r="B9691" i="44"/>
  <c r="B9690" i="44"/>
  <c r="B9689" i="44"/>
  <c r="B9688" i="44"/>
  <c r="B9687" i="44"/>
  <c r="B9686" i="44"/>
  <c r="B9685" i="44"/>
  <c r="B9684" i="44"/>
  <c r="B9683" i="44"/>
  <c r="B9682" i="44"/>
  <c r="B9681" i="44"/>
  <c r="B9680" i="44"/>
  <c r="B9679" i="44"/>
  <c r="B9678" i="44"/>
  <c r="B9677" i="44"/>
  <c r="B9676" i="44"/>
  <c r="B9675" i="44"/>
  <c r="B9674" i="44"/>
  <c r="B9673" i="44"/>
  <c r="B9672" i="44"/>
  <c r="B9671" i="44"/>
  <c r="B9670" i="44"/>
  <c r="B9669" i="44"/>
  <c r="B9668" i="44"/>
  <c r="B9667" i="44"/>
  <c r="B9666" i="44"/>
  <c r="B9665" i="44"/>
  <c r="B9664" i="44"/>
  <c r="B9663" i="44"/>
  <c r="B9662" i="44"/>
  <c r="B9661" i="44"/>
  <c r="B9660" i="44"/>
  <c r="B9659" i="44"/>
  <c r="B9658" i="44"/>
  <c r="B9657" i="44"/>
  <c r="B9656" i="44"/>
  <c r="B9655" i="44"/>
  <c r="B9654" i="44"/>
  <c r="B9653" i="44"/>
  <c r="B9652" i="44"/>
  <c r="B9651" i="44"/>
  <c r="B9650" i="44"/>
  <c r="B9649" i="44"/>
  <c r="B9648" i="44"/>
  <c r="B9647" i="44"/>
  <c r="B9646" i="44"/>
  <c r="B9645" i="44"/>
  <c r="B9644" i="44"/>
  <c r="B9643" i="44"/>
  <c r="B9642" i="44"/>
  <c r="B9641" i="44"/>
  <c r="B9640" i="44"/>
  <c r="B9639" i="44"/>
  <c r="B9638" i="44"/>
  <c r="B9637" i="44"/>
  <c r="B9636" i="44"/>
  <c r="B9635" i="44"/>
  <c r="B9634" i="44"/>
  <c r="B9633" i="44"/>
  <c r="B9632" i="44"/>
  <c r="B9631" i="44"/>
  <c r="B9630" i="44"/>
  <c r="B9629" i="44"/>
  <c r="B9628" i="44"/>
  <c r="B9627" i="44"/>
  <c r="B9626" i="44"/>
  <c r="B9625" i="44"/>
  <c r="B9624" i="44"/>
  <c r="B9623" i="44"/>
  <c r="B9622" i="44"/>
  <c r="B9621" i="44"/>
  <c r="B9620" i="44"/>
  <c r="B9619" i="44"/>
  <c r="B9618" i="44"/>
  <c r="B9617" i="44"/>
  <c r="B9616" i="44"/>
  <c r="B9615" i="44"/>
  <c r="B9614" i="44"/>
  <c r="B9613" i="44"/>
  <c r="B9612" i="44"/>
  <c r="B9611" i="44"/>
  <c r="B9610" i="44"/>
  <c r="B9609" i="44"/>
  <c r="B9608" i="44"/>
  <c r="B9607" i="44"/>
  <c r="B9606" i="44"/>
  <c r="B9605" i="44"/>
  <c r="B9604" i="44"/>
  <c r="B9603" i="44"/>
  <c r="B9602" i="44"/>
  <c r="B9601" i="44"/>
  <c r="B9600" i="44"/>
  <c r="B9599" i="44"/>
  <c r="B9598" i="44"/>
  <c r="B9597" i="44"/>
  <c r="B9596" i="44"/>
  <c r="B9595" i="44"/>
  <c r="B9594" i="44"/>
  <c r="B9593" i="44"/>
  <c r="B9592" i="44"/>
  <c r="B9591" i="44"/>
  <c r="B9590" i="44"/>
  <c r="B9589" i="44"/>
  <c r="B9588" i="44"/>
  <c r="B9587" i="44"/>
  <c r="B9586" i="44"/>
  <c r="B9585" i="44"/>
  <c r="B9584" i="44"/>
  <c r="B9583" i="44"/>
  <c r="B9582" i="44"/>
  <c r="B9581" i="44"/>
  <c r="B9580" i="44"/>
  <c r="B9579" i="44"/>
  <c r="B9578" i="44"/>
  <c r="B9577" i="44"/>
  <c r="B9576" i="44"/>
  <c r="B9575" i="44"/>
  <c r="B9574" i="44"/>
  <c r="B9573" i="44"/>
  <c r="B9572" i="44"/>
  <c r="B9571" i="44"/>
  <c r="B9570" i="44"/>
  <c r="B9569" i="44"/>
  <c r="B9568" i="44"/>
  <c r="B9567" i="44"/>
  <c r="B9566" i="44"/>
  <c r="B9565" i="44"/>
  <c r="B9564" i="44"/>
  <c r="B9563" i="44"/>
  <c r="B9562" i="44"/>
  <c r="B9561" i="44"/>
  <c r="B9560" i="44"/>
  <c r="B9559" i="44"/>
  <c r="B9558" i="44"/>
  <c r="B9557" i="44"/>
  <c r="B9556" i="44"/>
  <c r="B9555" i="44"/>
  <c r="B9554" i="44"/>
  <c r="B9553" i="44"/>
  <c r="B9552" i="44"/>
  <c r="B9551" i="44"/>
  <c r="B9550" i="44"/>
  <c r="B9549" i="44"/>
  <c r="B9548" i="44"/>
  <c r="B9547" i="44"/>
  <c r="B9546" i="44"/>
  <c r="B9545" i="44"/>
  <c r="B9544" i="44"/>
  <c r="B9543" i="44"/>
  <c r="B9542" i="44"/>
  <c r="B9541" i="44"/>
  <c r="B9540" i="44"/>
  <c r="B9539" i="44"/>
  <c r="B9538" i="44"/>
  <c r="B9537" i="44"/>
  <c r="B9536" i="44"/>
  <c r="B9535" i="44"/>
  <c r="B9534" i="44"/>
  <c r="B9533" i="44"/>
  <c r="B9532" i="44"/>
  <c r="B9531" i="44"/>
  <c r="B9530" i="44"/>
  <c r="B9529" i="44"/>
  <c r="B9528" i="44"/>
  <c r="B9527" i="44"/>
  <c r="B9526" i="44"/>
  <c r="B9525" i="44"/>
  <c r="B9524" i="44"/>
  <c r="B9523" i="44"/>
  <c r="B9522" i="44"/>
  <c r="B9521" i="44"/>
  <c r="B9520" i="44"/>
  <c r="B9519" i="44"/>
  <c r="B9518" i="44"/>
  <c r="B9517" i="44"/>
  <c r="B9516" i="44"/>
  <c r="B9515" i="44"/>
  <c r="B9514" i="44"/>
  <c r="B9513" i="44"/>
  <c r="B9512" i="44"/>
  <c r="B9511" i="44"/>
  <c r="B9510" i="44"/>
  <c r="B9509" i="44"/>
  <c r="B9508" i="44"/>
  <c r="B9507" i="44"/>
  <c r="B9506" i="44"/>
  <c r="B9505" i="44"/>
  <c r="B9504" i="44"/>
  <c r="B9503" i="44"/>
  <c r="B9502" i="44"/>
  <c r="B9501" i="44"/>
  <c r="B9500" i="44"/>
  <c r="B9499" i="44"/>
  <c r="B9498" i="44"/>
  <c r="B9497" i="44"/>
  <c r="B9496" i="44"/>
  <c r="B9495" i="44"/>
  <c r="B9494" i="44"/>
  <c r="B9493" i="44"/>
  <c r="B9492" i="44"/>
  <c r="B9491" i="44"/>
  <c r="B9490" i="44"/>
  <c r="B9489" i="44"/>
  <c r="B9488" i="44"/>
  <c r="B9487" i="44"/>
  <c r="B9486" i="44"/>
  <c r="B9485" i="44"/>
  <c r="B9484" i="44"/>
  <c r="B9483" i="44"/>
  <c r="B9482" i="44"/>
  <c r="B9481" i="44"/>
  <c r="B9480" i="44"/>
  <c r="B9479" i="44"/>
  <c r="B9478" i="44"/>
  <c r="B9477" i="44"/>
  <c r="B9476" i="44"/>
  <c r="B9475" i="44"/>
  <c r="B9474" i="44"/>
  <c r="B9473" i="44"/>
  <c r="B9472" i="44"/>
  <c r="B9471" i="44"/>
  <c r="B9470" i="44"/>
  <c r="B9469" i="44"/>
  <c r="B9468" i="44"/>
  <c r="B9467" i="44"/>
  <c r="B9466" i="44"/>
  <c r="B9465" i="44"/>
  <c r="B9464" i="44"/>
  <c r="B9463" i="44"/>
  <c r="B9462" i="44"/>
  <c r="B9461" i="44"/>
  <c r="B9460" i="44"/>
  <c r="B9459" i="44"/>
  <c r="B9458" i="44"/>
  <c r="B9457" i="44"/>
  <c r="B9456" i="44"/>
  <c r="B9455" i="44"/>
  <c r="B9454" i="44"/>
  <c r="B9453" i="44"/>
  <c r="B9452" i="44"/>
  <c r="B9451" i="44"/>
  <c r="B9450" i="44"/>
  <c r="B9449" i="44"/>
  <c r="B9448" i="44"/>
  <c r="B9447" i="44"/>
  <c r="B9446" i="44"/>
  <c r="B9445" i="44"/>
  <c r="B9444" i="44"/>
  <c r="B9443" i="44"/>
  <c r="B9442" i="44"/>
  <c r="B9441" i="44"/>
  <c r="B9440" i="44"/>
  <c r="B9439" i="44"/>
  <c r="B9438" i="44"/>
  <c r="B9437" i="44"/>
  <c r="B9436" i="44"/>
  <c r="B9435" i="44"/>
  <c r="B9434" i="44"/>
  <c r="B9433" i="44"/>
  <c r="B9432" i="44"/>
  <c r="B9431" i="44"/>
  <c r="B9430" i="44"/>
  <c r="B9429" i="44"/>
  <c r="B9428" i="44"/>
  <c r="B9427" i="44"/>
  <c r="B9426" i="44"/>
  <c r="B9425" i="44"/>
  <c r="B9424" i="44"/>
  <c r="B9423" i="44"/>
  <c r="B9422" i="44"/>
  <c r="B9421" i="44"/>
  <c r="B9420" i="44"/>
  <c r="B9419" i="44"/>
  <c r="B9418" i="44"/>
  <c r="B9417" i="44"/>
  <c r="B9416" i="44"/>
  <c r="B9415" i="44"/>
  <c r="B9414" i="44"/>
  <c r="B9413" i="44"/>
  <c r="B9412" i="44"/>
  <c r="B9411" i="44"/>
  <c r="B9410" i="44"/>
  <c r="B9409" i="44"/>
  <c r="B9408" i="44"/>
  <c r="B9407" i="44"/>
  <c r="B9406" i="44"/>
  <c r="B9405" i="44"/>
  <c r="B9404" i="44"/>
  <c r="B9403" i="44"/>
  <c r="B9402" i="44"/>
  <c r="B9401" i="44"/>
  <c r="B9400" i="44"/>
  <c r="B9399" i="44"/>
  <c r="B9398" i="44"/>
  <c r="B9397" i="44"/>
  <c r="B9396" i="44"/>
  <c r="B9395" i="44"/>
  <c r="B9394" i="44"/>
  <c r="B9393" i="44"/>
  <c r="B9392" i="44"/>
  <c r="B9391" i="44"/>
  <c r="B9390" i="44"/>
  <c r="B9389" i="44"/>
  <c r="B9388" i="44"/>
  <c r="B9387" i="44"/>
  <c r="B9386" i="44"/>
  <c r="B9385" i="44"/>
  <c r="B9384" i="44"/>
  <c r="B9383" i="44"/>
  <c r="B9382" i="44"/>
  <c r="B9381" i="44"/>
  <c r="B9380" i="44"/>
  <c r="B9379" i="44"/>
  <c r="B9378" i="44"/>
  <c r="B9377" i="44"/>
  <c r="B9376" i="44"/>
  <c r="B9375" i="44"/>
  <c r="B9374" i="44"/>
  <c r="B9373" i="44"/>
  <c r="B9372" i="44"/>
  <c r="B9371" i="44"/>
  <c r="B9370" i="44"/>
  <c r="B9369" i="44"/>
  <c r="B9368" i="44"/>
  <c r="B9367" i="44"/>
  <c r="B9366" i="44"/>
  <c r="B9365" i="44"/>
  <c r="B9364" i="44"/>
  <c r="B9363" i="44"/>
  <c r="B9362" i="44"/>
  <c r="B9361" i="44"/>
  <c r="B9360" i="44"/>
  <c r="B9359" i="44"/>
  <c r="B9358" i="44"/>
  <c r="B9357" i="44"/>
  <c r="B9356" i="44"/>
  <c r="B9355" i="44"/>
  <c r="B9354" i="44"/>
  <c r="B9353" i="44"/>
  <c r="B9352" i="44"/>
  <c r="B9351" i="44"/>
  <c r="B9350" i="44"/>
  <c r="B9349" i="44"/>
  <c r="B9348" i="44"/>
  <c r="B9347" i="44"/>
  <c r="B9346" i="44"/>
  <c r="B9345" i="44"/>
  <c r="B9344" i="44"/>
  <c r="B9343" i="44"/>
  <c r="B9342" i="44"/>
  <c r="B9341" i="44"/>
  <c r="B9340" i="44"/>
  <c r="B9339" i="44"/>
  <c r="B9338" i="44"/>
  <c r="B9337" i="44"/>
  <c r="B9336" i="44"/>
  <c r="B9335" i="44"/>
  <c r="B9334" i="44"/>
  <c r="B9333" i="44"/>
  <c r="B9332" i="44"/>
  <c r="B9331" i="44"/>
  <c r="B9330" i="44"/>
  <c r="B9329" i="44"/>
  <c r="B9328" i="44"/>
  <c r="B9327" i="44"/>
  <c r="B9326" i="44"/>
  <c r="B9325" i="44"/>
  <c r="B9324" i="44"/>
  <c r="B9323" i="44"/>
  <c r="B9322" i="44"/>
  <c r="B9321" i="44"/>
  <c r="B9320" i="44"/>
  <c r="B9319" i="44"/>
  <c r="B9318" i="44"/>
  <c r="B9317" i="44"/>
  <c r="B9316" i="44"/>
  <c r="B9315" i="44"/>
  <c r="B9314" i="44"/>
  <c r="B9313" i="44"/>
  <c r="B9312" i="44"/>
  <c r="B9311" i="44"/>
  <c r="B9310" i="44"/>
  <c r="B9309" i="44"/>
  <c r="B9308" i="44"/>
  <c r="B9307" i="44"/>
  <c r="B9306" i="44"/>
  <c r="B9305" i="44"/>
  <c r="B9304" i="44"/>
  <c r="B9303" i="44"/>
  <c r="B9302" i="44"/>
  <c r="B9301" i="44"/>
  <c r="B9300" i="44"/>
  <c r="B9299" i="44"/>
  <c r="B9298" i="44"/>
  <c r="B9297" i="44"/>
  <c r="B9296" i="44"/>
  <c r="B9295" i="44"/>
  <c r="B9294" i="44"/>
  <c r="B9293" i="44"/>
  <c r="B9292" i="44"/>
  <c r="B9291" i="44"/>
  <c r="B9290" i="44"/>
  <c r="B9289" i="44"/>
  <c r="B9288" i="44"/>
  <c r="B9287" i="44"/>
  <c r="B9286" i="44"/>
  <c r="B9285" i="44"/>
  <c r="B9284" i="44"/>
  <c r="B9283" i="44"/>
  <c r="B9282" i="44"/>
  <c r="B9281" i="44"/>
  <c r="B9280" i="44"/>
  <c r="B9279" i="44"/>
  <c r="B9278" i="44"/>
  <c r="B9277" i="44"/>
  <c r="B9276" i="44"/>
  <c r="B9275" i="44"/>
  <c r="B9274" i="44"/>
  <c r="B9273" i="44"/>
  <c r="B9272" i="44"/>
  <c r="B9271" i="44"/>
  <c r="B9270" i="44"/>
  <c r="B9269" i="44"/>
  <c r="B9268" i="44"/>
  <c r="B9267" i="44"/>
  <c r="B9266" i="44"/>
  <c r="B9265" i="44"/>
  <c r="B9264" i="44"/>
  <c r="B9263" i="44"/>
  <c r="B9262" i="44"/>
  <c r="B9261" i="44"/>
  <c r="B9260" i="44"/>
  <c r="B9259" i="44"/>
  <c r="B9258" i="44"/>
  <c r="B9257" i="44"/>
  <c r="B9256" i="44"/>
  <c r="B9255" i="44"/>
  <c r="B9254" i="44"/>
  <c r="B9253" i="44"/>
  <c r="B9252" i="44"/>
  <c r="B9251" i="44"/>
  <c r="B9250" i="44"/>
  <c r="B9249" i="44"/>
  <c r="B9248" i="44"/>
  <c r="B9247" i="44"/>
  <c r="B9246" i="44"/>
  <c r="B9245" i="44"/>
  <c r="B9244" i="44"/>
  <c r="B9243" i="44"/>
  <c r="B9242" i="44"/>
  <c r="B9241" i="44"/>
  <c r="B9240" i="44"/>
  <c r="B9239" i="44"/>
  <c r="B9238" i="44"/>
  <c r="B9237" i="44"/>
  <c r="B9236" i="44"/>
  <c r="B9235" i="44"/>
  <c r="B9234" i="44"/>
  <c r="B9233" i="44"/>
  <c r="B9232" i="44"/>
  <c r="B9231" i="44"/>
  <c r="B9230" i="44"/>
  <c r="B9229" i="44"/>
  <c r="B9228" i="44"/>
  <c r="B9227" i="44"/>
  <c r="B9226" i="44"/>
  <c r="B9225" i="44"/>
  <c r="B9224" i="44"/>
  <c r="B9223" i="44"/>
  <c r="B9222" i="44"/>
  <c r="B9221" i="44"/>
  <c r="B9220" i="44"/>
  <c r="B9219" i="44"/>
  <c r="B9218" i="44"/>
  <c r="B9217" i="44"/>
  <c r="B9216" i="44"/>
  <c r="B9215" i="44"/>
  <c r="B9214" i="44"/>
  <c r="B9213" i="44"/>
  <c r="B9212" i="44"/>
  <c r="B9211" i="44"/>
  <c r="B9210" i="44"/>
  <c r="B9209" i="44"/>
  <c r="B9208" i="44"/>
  <c r="B9207" i="44"/>
  <c r="B9206" i="44"/>
  <c r="B9205" i="44"/>
  <c r="B9204" i="44"/>
  <c r="B9203" i="44"/>
  <c r="B9202" i="44"/>
  <c r="B9201" i="44"/>
  <c r="B9200" i="44"/>
  <c r="B9199" i="44"/>
  <c r="B9198" i="44"/>
  <c r="B9197" i="44"/>
  <c r="B9196" i="44"/>
  <c r="B9195" i="44"/>
  <c r="B9194" i="44"/>
  <c r="B9193" i="44"/>
  <c r="B9192" i="44"/>
  <c r="B9191" i="44"/>
  <c r="B9190" i="44"/>
  <c r="B9189" i="44"/>
  <c r="B9188" i="44"/>
  <c r="B9187" i="44"/>
  <c r="B9186" i="44"/>
  <c r="B9185" i="44"/>
  <c r="B9184" i="44"/>
  <c r="B9183" i="44"/>
  <c r="B9182" i="44"/>
  <c r="B9181" i="44"/>
  <c r="B9180" i="44"/>
  <c r="B9179" i="44"/>
  <c r="B9178" i="44"/>
  <c r="B9177" i="44"/>
  <c r="B9176" i="44"/>
  <c r="B9175" i="44"/>
  <c r="B9174" i="44"/>
  <c r="B9173" i="44"/>
  <c r="B9172" i="44"/>
  <c r="B9171" i="44"/>
  <c r="B9170" i="44"/>
  <c r="B9169" i="44"/>
  <c r="B9168" i="44"/>
  <c r="B9167" i="44"/>
  <c r="B9166" i="44"/>
  <c r="B9165" i="44"/>
  <c r="B9164" i="44"/>
  <c r="B9163" i="44"/>
  <c r="B9162" i="44"/>
  <c r="B9161" i="44"/>
  <c r="B9160" i="44"/>
  <c r="B9159" i="44"/>
  <c r="B9158" i="44"/>
  <c r="B9157" i="44"/>
  <c r="B9156" i="44"/>
  <c r="B9155" i="44"/>
  <c r="B9154" i="44"/>
  <c r="B9153" i="44"/>
  <c r="B9152" i="44"/>
  <c r="B9151" i="44"/>
  <c r="B9150" i="44"/>
  <c r="B9149" i="44"/>
  <c r="B9148" i="44"/>
  <c r="B9147" i="44"/>
  <c r="B9146" i="44"/>
  <c r="B9145" i="44"/>
  <c r="B9144" i="44"/>
  <c r="B9143" i="44"/>
  <c r="B9142" i="44"/>
  <c r="B9141" i="44"/>
  <c r="B9140" i="44"/>
  <c r="B9139" i="44"/>
  <c r="B9138" i="44"/>
  <c r="B9137" i="44"/>
  <c r="B9136" i="44"/>
  <c r="B9135" i="44"/>
  <c r="B9134" i="44"/>
  <c r="B9133" i="44"/>
  <c r="B9132" i="44"/>
  <c r="B9131" i="44"/>
  <c r="B9130" i="44"/>
  <c r="B9129" i="44"/>
  <c r="B9128" i="44"/>
  <c r="B9127" i="44"/>
  <c r="B9126" i="44"/>
  <c r="B9125" i="44"/>
  <c r="B9124" i="44"/>
  <c r="B9123" i="44"/>
  <c r="B9122" i="44"/>
  <c r="B9121" i="44"/>
  <c r="B9120" i="44"/>
  <c r="B9119" i="44"/>
  <c r="B9118" i="44"/>
  <c r="B9117" i="44"/>
  <c r="B9116" i="44"/>
  <c r="B9115" i="44"/>
  <c r="B9114" i="44"/>
  <c r="B9113" i="44"/>
  <c r="B9112" i="44"/>
  <c r="B9111" i="44"/>
  <c r="B9110" i="44"/>
  <c r="B9109" i="44"/>
  <c r="B9108" i="44"/>
  <c r="B9107" i="44"/>
  <c r="B9106" i="44"/>
  <c r="B9105" i="44"/>
  <c r="B9104" i="44"/>
  <c r="B9103" i="44"/>
  <c r="B9102" i="44"/>
  <c r="B9101" i="44"/>
  <c r="B9100" i="44"/>
  <c r="B9099" i="44"/>
  <c r="B9098" i="44"/>
  <c r="B9097" i="44"/>
  <c r="B9096" i="44"/>
  <c r="B9095" i="44"/>
  <c r="B9094" i="44"/>
  <c r="B9093" i="44"/>
  <c r="B9092" i="44"/>
  <c r="B9091" i="44"/>
  <c r="B9090" i="44"/>
  <c r="B9089" i="44"/>
  <c r="B9088" i="44"/>
  <c r="B9087" i="44"/>
  <c r="B9086" i="44"/>
  <c r="B9085" i="44"/>
  <c r="B9084" i="44"/>
  <c r="B9083" i="44"/>
  <c r="B9082" i="44"/>
  <c r="B9081" i="44"/>
  <c r="B9080" i="44"/>
  <c r="B9079" i="44"/>
  <c r="B9078" i="44"/>
  <c r="B9077" i="44"/>
  <c r="B9076" i="44"/>
  <c r="B9075" i="44"/>
  <c r="B9074" i="44"/>
  <c r="B9073" i="44"/>
  <c r="B9072" i="44"/>
  <c r="B9071" i="44"/>
  <c r="B9070" i="44"/>
  <c r="B9069" i="44"/>
  <c r="B9068" i="44"/>
  <c r="B9067" i="44"/>
  <c r="B9066" i="44"/>
  <c r="B9065" i="44"/>
  <c r="B9064" i="44"/>
  <c r="B9063" i="44"/>
  <c r="B9062" i="44"/>
  <c r="B9061" i="44"/>
  <c r="B9060" i="44"/>
  <c r="B9059" i="44"/>
  <c r="B9058" i="44"/>
  <c r="B9057" i="44"/>
  <c r="B9056" i="44"/>
  <c r="B9055" i="44"/>
  <c r="B9054" i="44"/>
  <c r="B9053" i="44"/>
  <c r="B9052" i="44"/>
  <c r="B9051" i="44"/>
  <c r="B9050" i="44"/>
  <c r="B9049" i="44"/>
  <c r="B9048" i="44"/>
  <c r="B9047" i="44"/>
  <c r="B9046" i="44"/>
  <c r="B9045" i="44"/>
  <c r="B9044" i="44"/>
  <c r="B9043" i="44"/>
  <c r="B9042" i="44"/>
  <c r="B9041" i="44"/>
  <c r="B9040" i="44"/>
  <c r="B9039" i="44"/>
  <c r="B9038" i="44"/>
  <c r="B9037" i="44"/>
  <c r="B9036" i="44"/>
  <c r="B9035" i="44"/>
  <c r="B9034" i="44"/>
  <c r="B9033" i="44"/>
  <c r="B9032" i="44"/>
  <c r="B9031" i="44"/>
  <c r="B9030" i="44"/>
  <c r="B9029" i="44"/>
  <c r="B9028" i="44"/>
  <c r="B9027" i="44"/>
  <c r="B9026" i="44"/>
  <c r="B9025" i="44"/>
  <c r="B9024" i="44"/>
  <c r="B9023" i="44"/>
  <c r="B9022" i="44"/>
  <c r="B9021" i="44"/>
  <c r="B9020" i="44"/>
  <c r="B9019" i="44"/>
  <c r="B9018" i="44"/>
  <c r="B9017" i="44"/>
  <c r="B9016" i="44"/>
  <c r="B9015" i="44"/>
  <c r="B9014" i="44"/>
  <c r="B9013" i="44"/>
  <c r="B9012" i="44"/>
  <c r="B9011" i="44"/>
  <c r="B9010" i="44"/>
  <c r="B9009" i="44"/>
  <c r="B9008" i="44"/>
  <c r="B9007" i="44"/>
  <c r="B9006" i="44"/>
  <c r="B9005" i="44"/>
  <c r="B9004" i="44"/>
  <c r="B9003" i="44"/>
  <c r="B9002" i="44"/>
  <c r="B9001" i="44"/>
  <c r="B9000" i="44"/>
  <c r="B8999" i="44"/>
  <c r="B8998" i="44"/>
  <c r="B8997" i="44"/>
  <c r="B8996" i="44"/>
  <c r="B8995" i="44"/>
  <c r="B8994" i="44"/>
  <c r="B8993" i="44"/>
  <c r="B8992" i="44"/>
  <c r="B8991" i="44"/>
  <c r="B8990" i="44"/>
  <c r="B8989" i="44"/>
  <c r="B8988" i="44"/>
  <c r="B8987" i="44"/>
  <c r="B8986" i="44"/>
  <c r="B8985" i="44"/>
  <c r="B8984" i="44"/>
  <c r="B8983" i="44"/>
  <c r="B8982" i="44"/>
  <c r="B8981" i="44"/>
  <c r="B8980" i="44"/>
  <c r="B8979" i="44"/>
  <c r="B8978" i="44"/>
  <c r="B8977" i="44"/>
  <c r="B8976" i="44"/>
  <c r="B8975" i="44"/>
  <c r="B8974" i="44"/>
  <c r="B8973" i="44"/>
  <c r="B8972" i="44"/>
  <c r="B8971" i="44"/>
  <c r="B8970" i="44"/>
  <c r="B8969" i="44"/>
  <c r="B8968" i="44"/>
  <c r="B8967" i="44"/>
  <c r="B8966" i="44"/>
  <c r="B8965" i="44"/>
  <c r="B8964" i="44"/>
  <c r="B8963" i="44"/>
  <c r="B8962" i="44"/>
  <c r="B8961" i="44"/>
  <c r="B8960" i="44"/>
  <c r="B8959" i="44"/>
  <c r="B8958" i="44"/>
  <c r="B8957" i="44"/>
  <c r="B8956" i="44"/>
  <c r="B8955" i="44"/>
  <c r="B8954" i="44"/>
  <c r="B8953" i="44"/>
  <c r="B8952" i="44"/>
  <c r="B8951" i="44"/>
  <c r="B8950" i="44"/>
  <c r="B8949" i="44"/>
  <c r="B8948" i="44"/>
  <c r="B8947" i="44"/>
  <c r="B8946" i="44"/>
  <c r="B8945" i="44"/>
  <c r="B8944" i="44"/>
  <c r="B8943" i="44"/>
  <c r="B8942" i="44"/>
  <c r="B8941" i="44"/>
  <c r="B8940" i="44"/>
  <c r="B8939" i="44"/>
  <c r="B8938" i="44"/>
  <c r="B8937" i="44"/>
  <c r="B8936" i="44"/>
  <c r="B8935" i="44"/>
  <c r="B8934" i="44"/>
  <c r="B8933" i="44"/>
  <c r="B8932" i="44"/>
  <c r="B8931" i="44"/>
  <c r="B8930" i="44"/>
  <c r="B8929" i="44"/>
  <c r="B8928" i="44"/>
  <c r="B8927" i="44"/>
  <c r="B8926" i="44"/>
  <c r="B8925" i="44"/>
  <c r="B8924" i="44"/>
  <c r="B8923" i="44"/>
  <c r="B8922" i="44"/>
  <c r="B8921" i="44"/>
  <c r="B8920" i="44"/>
  <c r="B8919" i="44"/>
  <c r="B8918" i="44"/>
  <c r="B8917" i="44"/>
  <c r="B8916" i="44"/>
  <c r="B8915" i="44"/>
  <c r="B8914" i="44"/>
  <c r="B8913" i="44"/>
  <c r="B8912" i="44"/>
  <c r="B8911" i="44"/>
  <c r="B8910" i="44"/>
  <c r="B8909" i="44"/>
  <c r="B8908" i="44"/>
  <c r="B8907" i="44"/>
  <c r="B8906" i="44"/>
  <c r="B8905" i="44"/>
  <c r="B8904" i="44"/>
  <c r="B8903" i="44"/>
  <c r="B8902" i="44"/>
  <c r="B8901" i="44"/>
  <c r="B8900" i="44"/>
  <c r="B8899" i="44"/>
  <c r="B8898" i="44"/>
  <c r="B8897" i="44"/>
  <c r="B8896" i="44"/>
  <c r="B8895" i="44"/>
  <c r="B8894" i="44"/>
  <c r="B8893" i="44"/>
  <c r="B8892" i="44"/>
  <c r="B8891" i="44"/>
  <c r="B8890" i="44"/>
  <c r="B8889" i="44"/>
  <c r="B8888" i="44"/>
  <c r="B8887" i="44"/>
  <c r="B8886" i="44"/>
  <c r="B8885" i="44"/>
  <c r="B8884" i="44"/>
  <c r="B8883" i="44"/>
  <c r="B8882" i="44"/>
  <c r="B8881" i="44"/>
  <c r="B8880" i="44"/>
  <c r="B8879" i="44"/>
  <c r="B8878" i="44"/>
  <c r="B8877" i="44"/>
  <c r="B8876" i="44"/>
  <c r="B8875" i="44"/>
  <c r="B8874" i="44"/>
  <c r="B8873" i="44"/>
  <c r="B8872" i="44"/>
  <c r="B8871" i="44"/>
  <c r="B8870" i="44"/>
  <c r="B8869" i="44"/>
  <c r="B8868" i="44"/>
  <c r="B8867" i="44"/>
  <c r="B8866" i="44"/>
  <c r="B8865" i="44"/>
  <c r="B8864" i="44"/>
  <c r="B8863" i="44"/>
  <c r="B8862" i="44"/>
  <c r="B8861" i="44"/>
  <c r="B8860" i="44"/>
  <c r="B8859" i="44"/>
  <c r="B8858" i="44"/>
  <c r="B8857" i="44"/>
  <c r="B8856" i="44"/>
  <c r="B8855" i="44"/>
  <c r="B8854" i="44"/>
  <c r="B8853" i="44"/>
  <c r="B8852" i="44"/>
  <c r="B8851" i="44"/>
  <c r="B8850" i="44"/>
  <c r="B8849" i="44"/>
  <c r="B8848" i="44"/>
  <c r="B8847" i="44"/>
  <c r="B8846" i="44"/>
  <c r="B8845" i="44"/>
  <c r="B8844" i="44"/>
  <c r="B8843" i="44"/>
  <c r="B8842" i="44"/>
  <c r="B8841" i="44"/>
  <c r="B8840" i="44"/>
  <c r="B8839" i="44"/>
  <c r="B8838" i="44"/>
  <c r="B8837" i="44"/>
  <c r="B8836" i="44"/>
  <c r="B8835" i="44"/>
  <c r="B8834" i="44"/>
  <c r="B8833" i="44"/>
  <c r="B8832" i="44"/>
  <c r="B8831" i="44"/>
  <c r="B8830" i="44"/>
  <c r="B8829" i="44"/>
  <c r="B8828" i="44"/>
  <c r="B8827" i="44"/>
  <c r="B8826" i="44"/>
  <c r="B8825" i="44"/>
  <c r="B8824" i="44"/>
  <c r="B8823" i="44"/>
  <c r="B8822" i="44"/>
  <c r="B8821" i="44"/>
  <c r="B8820" i="44"/>
  <c r="B8819" i="44"/>
  <c r="B8818" i="44"/>
  <c r="B8817" i="44"/>
  <c r="B8816" i="44"/>
  <c r="B8815" i="44"/>
  <c r="B8814" i="44"/>
  <c r="B8813" i="44"/>
  <c r="B8812" i="44"/>
  <c r="B8811" i="44"/>
  <c r="B8810" i="44"/>
  <c r="B8809" i="44"/>
  <c r="B8808" i="44"/>
  <c r="B8807" i="44"/>
  <c r="B8806" i="44"/>
  <c r="B8805" i="44"/>
  <c r="B8804" i="44"/>
  <c r="B8803" i="44"/>
  <c r="B8802" i="44"/>
  <c r="B8801" i="44"/>
  <c r="B8800" i="44"/>
  <c r="B8799" i="44"/>
  <c r="B8798" i="44"/>
  <c r="B8797" i="44"/>
  <c r="B8796" i="44"/>
  <c r="B8795" i="44"/>
  <c r="B8794" i="44"/>
  <c r="B8793" i="44"/>
  <c r="B8792" i="44"/>
  <c r="B8791" i="44"/>
  <c r="B8790" i="44"/>
  <c r="B8789" i="44"/>
  <c r="B8788" i="44"/>
  <c r="B8787" i="44"/>
  <c r="B8786" i="44"/>
  <c r="B8785" i="44"/>
  <c r="B8784" i="44"/>
  <c r="B8783" i="44"/>
  <c r="B8782" i="44"/>
  <c r="B8781" i="44"/>
  <c r="B8780" i="44"/>
  <c r="B8779" i="44"/>
  <c r="B8778" i="44"/>
  <c r="B8777" i="44"/>
  <c r="B8776" i="44"/>
  <c r="B8775" i="44"/>
  <c r="B8774" i="44"/>
  <c r="B8773" i="44"/>
  <c r="B8772" i="44"/>
  <c r="B8771" i="44"/>
  <c r="B8770" i="44"/>
  <c r="B8769" i="44"/>
  <c r="B8768" i="44"/>
  <c r="B8767" i="44"/>
  <c r="B8766" i="44"/>
  <c r="B8765" i="44"/>
  <c r="B8764" i="44"/>
  <c r="B8763" i="44"/>
  <c r="B8762" i="44"/>
  <c r="B8761" i="44"/>
  <c r="B8760" i="44"/>
  <c r="B8759" i="44"/>
  <c r="B8758" i="44"/>
  <c r="B8757" i="44"/>
  <c r="B8756" i="44"/>
  <c r="B8755" i="44"/>
  <c r="B8754" i="44"/>
  <c r="B8753" i="44"/>
  <c r="B8752" i="44"/>
  <c r="B8751" i="44"/>
  <c r="B8750" i="44"/>
  <c r="B8749" i="44"/>
  <c r="B8748" i="44"/>
  <c r="B8747" i="44"/>
  <c r="B8746" i="44"/>
  <c r="B8745" i="44"/>
  <c r="B8744" i="44"/>
  <c r="B8743" i="44"/>
  <c r="B8742" i="44"/>
  <c r="B8741" i="44"/>
  <c r="B8740" i="44"/>
  <c r="B8739" i="44"/>
  <c r="B8738" i="44"/>
  <c r="B8737" i="44"/>
  <c r="B8736" i="44"/>
  <c r="B8735" i="44"/>
  <c r="B8734" i="44"/>
  <c r="B8733" i="44"/>
  <c r="B8732" i="44"/>
  <c r="B8731" i="44"/>
  <c r="B8730" i="44"/>
  <c r="B8729" i="44"/>
  <c r="B8728" i="44"/>
  <c r="B8727" i="44"/>
  <c r="B8726" i="44"/>
  <c r="B8725" i="44"/>
  <c r="B8724" i="44"/>
  <c r="B8723" i="44"/>
  <c r="B8722" i="44"/>
  <c r="B8721" i="44"/>
  <c r="B8720" i="44"/>
  <c r="B8719" i="44"/>
  <c r="B8718" i="44"/>
  <c r="B8717" i="44"/>
  <c r="B8716" i="44"/>
  <c r="B8715" i="44"/>
  <c r="B8714" i="44"/>
  <c r="B8713" i="44"/>
  <c r="B8712" i="44"/>
  <c r="B8711" i="44"/>
  <c r="B8710" i="44"/>
  <c r="B8709" i="44"/>
  <c r="B8708" i="44"/>
  <c r="B8707" i="44"/>
  <c r="B8706" i="44"/>
  <c r="B8705" i="44"/>
  <c r="B8704" i="44"/>
  <c r="B8703" i="44"/>
  <c r="B8702" i="44"/>
  <c r="B8701" i="44"/>
  <c r="B8700" i="44"/>
  <c r="B8699" i="44"/>
  <c r="B8698" i="44"/>
  <c r="B8697" i="44"/>
  <c r="B8696" i="44"/>
  <c r="B8695" i="44"/>
  <c r="B8694" i="44"/>
  <c r="B8693" i="44"/>
  <c r="B8692" i="44"/>
  <c r="B8691" i="44"/>
  <c r="B8690" i="44"/>
  <c r="B8689" i="44"/>
  <c r="B8688" i="44"/>
  <c r="B8687" i="44"/>
  <c r="B8686" i="44"/>
  <c r="B8685" i="44"/>
  <c r="B8684" i="44"/>
  <c r="B8683" i="44"/>
  <c r="B8682" i="44"/>
  <c r="B8681" i="44"/>
  <c r="B8680" i="44"/>
  <c r="B8679" i="44"/>
  <c r="B8678" i="44"/>
  <c r="B8677" i="44"/>
  <c r="B8676" i="44"/>
  <c r="B8675" i="44"/>
  <c r="B8674" i="44"/>
  <c r="B8673" i="44"/>
  <c r="B8672" i="44"/>
  <c r="B8671" i="44"/>
  <c r="B8670" i="44"/>
  <c r="B8669" i="44"/>
  <c r="B8668" i="44"/>
  <c r="B8667" i="44"/>
  <c r="B8666" i="44"/>
  <c r="B8665" i="44"/>
  <c r="B8664" i="44"/>
  <c r="B8663" i="44"/>
  <c r="B8662" i="44"/>
  <c r="B8661" i="44"/>
  <c r="B8660" i="44"/>
  <c r="B8659" i="44"/>
  <c r="B8658" i="44"/>
  <c r="B8657" i="44"/>
  <c r="B8656" i="44"/>
  <c r="B8655" i="44"/>
  <c r="B8654" i="44"/>
  <c r="B8653" i="44"/>
  <c r="B8652" i="44"/>
  <c r="B8651" i="44"/>
  <c r="B8650" i="44"/>
  <c r="B8649" i="44"/>
  <c r="B8648" i="44"/>
  <c r="B8647" i="44"/>
  <c r="B8646" i="44"/>
  <c r="B8645" i="44"/>
  <c r="B8644" i="44"/>
  <c r="B8643" i="44"/>
  <c r="B8642" i="44"/>
  <c r="B8641" i="44"/>
  <c r="B8640" i="44"/>
  <c r="B8639" i="44"/>
  <c r="B8638" i="44"/>
  <c r="B8637" i="44"/>
  <c r="B8636" i="44"/>
  <c r="B8635" i="44"/>
  <c r="B8634" i="44"/>
  <c r="B8633" i="44"/>
  <c r="B8632" i="44"/>
  <c r="B8631" i="44"/>
  <c r="B8630" i="44"/>
  <c r="B8629" i="44"/>
  <c r="B8628" i="44"/>
  <c r="B8627" i="44"/>
  <c r="B8626" i="44"/>
  <c r="B8625" i="44"/>
  <c r="B8624" i="44"/>
  <c r="B8623" i="44"/>
  <c r="B8622" i="44"/>
  <c r="B8621" i="44"/>
  <c r="B8620" i="44"/>
  <c r="B8619" i="44"/>
  <c r="B8618" i="44"/>
  <c r="B8617" i="44"/>
  <c r="B8616" i="44"/>
  <c r="B8615" i="44"/>
  <c r="B8614" i="44"/>
  <c r="B8613" i="44"/>
  <c r="B8612" i="44"/>
  <c r="B8611" i="44"/>
  <c r="B8610" i="44"/>
  <c r="B8609" i="44"/>
  <c r="B8608" i="44"/>
  <c r="B8607" i="44"/>
  <c r="B8606" i="44"/>
  <c r="B8605" i="44"/>
  <c r="B8604" i="44"/>
  <c r="B8603" i="44"/>
  <c r="B8602" i="44"/>
  <c r="B8601" i="44"/>
  <c r="B8600" i="44"/>
  <c r="B8599" i="44"/>
  <c r="B8598" i="44"/>
  <c r="B8597" i="44"/>
  <c r="B8596" i="44"/>
  <c r="B8595" i="44"/>
  <c r="B8594" i="44"/>
  <c r="B8593" i="44"/>
  <c r="B8592" i="44"/>
  <c r="B8591" i="44"/>
  <c r="B8590" i="44"/>
  <c r="B8589" i="44"/>
  <c r="B8588" i="44"/>
  <c r="B8587" i="44"/>
  <c r="B8586" i="44"/>
  <c r="B8585" i="44"/>
  <c r="B8584" i="44"/>
  <c r="B8583" i="44"/>
  <c r="B8582" i="44"/>
  <c r="B8581" i="44"/>
  <c r="B8580" i="44"/>
  <c r="B8579" i="44"/>
  <c r="B8578" i="44"/>
  <c r="B8577" i="44"/>
  <c r="B8576" i="44"/>
  <c r="B8575" i="44"/>
  <c r="B8574" i="44"/>
  <c r="B8573" i="44"/>
  <c r="B8572" i="44"/>
  <c r="B8571" i="44"/>
  <c r="B8570" i="44"/>
  <c r="B8569" i="44"/>
  <c r="B8568" i="44"/>
  <c r="B8567" i="44"/>
  <c r="B8566" i="44"/>
  <c r="B8565" i="44"/>
  <c r="B8564" i="44"/>
  <c r="B8563" i="44"/>
  <c r="B8562" i="44"/>
  <c r="B8561" i="44"/>
  <c r="B8560" i="44"/>
  <c r="B8559" i="44"/>
  <c r="B8558" i="44"/>
  <c r="B8557" i="44"/>
  <c r="B8556" i="44"/>
  <c r="B8555" i="44"/>
  <c r="B8554" i="44"/>
  <c r="B8553" i="44"/>
  <c r="B8552" i="44"/>
  <c r="B8551" i="44"/>
  <c r="B8550" i="44"/>
  <c r="B8549" i="44"/>
  <c r="B8548" i="44"/>
  <c r="B8547" i="44"/>
  <c r="B8546" i="44"/>
  <c r="B8545" i="44"/>
  <c r="B8544" i="44"/>
  <c r="B8543" i="44"/>
  <c r="B8542" i="44"/>
  <c r="B8541" i="44"/>
  <c r="B8540" i="44"/>
  <c r="B8539" i="44"/>
  <c r="B8538" i="44"/>
  <c r="B8537" i="44"/>
  <c r="B8536" i="44"/>
  <c r="B8535" i="44"/>
  <c r="B8534" i="44"/>
  <c r="B8533" i="44"/>
  <c r="B8532" i="44"/>
  <c r="B8531" i="44"/>
  <c r="B8530" i="44"/>
  <c r="B8529" i="44"/>
  <c r="B8528" i="44"/>
  <c r="B8527" i="44"/>
  <c r="B8526" i="44"/>
  <c r="B8525" i="44"/>
  <c r="B8524" i="44"/>
  <c r="B8523" i="44"/>
  <c r="B8522" i="44"/>
  <c r="B8521" i="44"/>
  <c r="B8520" i="44"/>
  <c r="B8519" i="44"/>
  <c r="B8518" i="44"/>
  <c r="B8517" i="44"/>
  <c r="B8516" i="44"/>
  <c r="B8515" i="44"/>
  <c r="B8514" i="44"/>
  <c r="B8513" i="44"/>
  <c r="B8512" i="44"/>
  <c r="B8511" i="44"/>
  <c r="B8510" i="44"/>
  <c r="B8509" i="44"/>
  <c r="B8508" i="44"/>
  <c r="B8507" i="44"/>
  <c r="B8506" i="44"/>
  <c r="B8505" i="44"/>
  <c r="B8504" i="44"/>
  <c r="B8503" i="44"/>
  <c r="B8502" i="44"/>
  <c r="B8501" i="44"/>
  <c r="B8500" i="44"/>
  <c r="B8499" i="44"/>
  <c r="B8498" i="44"/>
  <c r="B8497" i="44"/>
  <c r="B8496" i="44"/>
  <c r="B8495" i="44"/>
  <c r="B8494" i="44"/>
  <c r="B8493" i="44"/>
  <c r="B8492" i="44"/>
  <c r="B8491" i="44"/>
  <c r="B8490" i="44"/>
  <c r="B8489" i="44"/>
  <c r="B8488" i="44"/>
  <c r="B8487" i="44"/>
  <c r="B8486" i="44"/>
  <c r="B8485" i="44"/>
  <c r="B8484" i="44"/>
  <c r="B8483" i="44"/>
  <c r="B8482" i="44"/>
  <c r="B8481" i="44"/>
  <c r="B8480" i="44"/>
  <c r="B8479" i="44"/>
  <c r="B8478" i="44"/>
  <c r="B8477" i="44"/>
  <c r="B8476" i="44"/>
  <c r="B8475" i="44"/>
  <c r="B8474" i="44"/>
  <c r="B8473" i="44"/>
  <c r="B8472" i="44"/>
  <c r="B8471" i="44"/>
  <c r="B8470" i="44"/>
  <c r="B8469" i="44"/>
  <c r="B8468" i="44"/>
  <c r="B8467" i="44"/>
  <c r="B8466" i="44"/>
  <c r="B8465" i="44"/>
  <c r="B8464" i="44"/>
  <c r="B8463" i="44"/>
  <c r="B8462" i="44"/>
  <c r="B8461" i="44"/>
  <c r="B8460" i="44"/>
  <c r="B8459" i="44"/>
  <c r="B8458" i="44"/>
  <c r="B8457" i="44"/>
  <c r="B8456" i="44"/>
  <c r="B8455" i="44"/>
  <c r="B8454" i="44"/>
  <c r="B8453" i="44"/>
  <c r="B8452" i="44"/>
  <c r="B8451" i="44"/>
  <c r="B8450" i="44"/>
  <c r="B8449" i="44"/>
  <c r="B8448" i="44"/>
  <c r="B8447" i="44"/>
  <c r="B8446" i="44"/>
  <c r="B8445" i="44"/>
  <c r="B8444" i="44"/>
  <c r="B8443" i="44"/>
  <c r="B8442" i="44"/>
  <c r="B8441" i="44"/>
  <c r="B8440" i="44"/>
  <c r="B8439" i="44"/>
  <c r="B8438" i="44"/>
  <c r="B8437" i="44"/>
  <c r="B8436" i="44"/>
  <c r="B8435" i="44"/>
  <c r="B8434" i="44"/>
  <c r="B8433" i="44"/>
  <c r="B8432" i="44"/>
  <c r="B8431" i="44"/>
  <c r="B8430" i="44"/>
  <c r="B8429" i="44"/>
  <c r="B8428" i="44"/>
  <c r="B8427" i="44"/>
  <c r="B8426" i="44"/>
  <c r="B8425" i="44"/>
  <c r="B8424" i="44"/>
  <c r="B8423" i="44"/>
  <c r="B8422" i="44"/>
  <c r="B8421" i="44"/>
  <c r="B8420" i="44"/>
  <c r="B8419" i="44"/>
  <c r="B8418" i="44"/>
  <c r="B8417" i="44"/>
  <c r="B8416" i="44"/>
  <c r="B8415" i="44"/>
  <c r="B8414" i="44"/>
  <c r="B8413" i="44"/>
  <c r="B8412" i="44"/>
  <c r="B8411" i="44"/>
  <c r="B8410" i="44"/>
  <c r="B8409" i="44"/>
  <c r="B8408" i="44"/>
  <c r="B8407" i="44"/>
  <c r="B8406" i="44"/>
  <c r="B8405" i="44"/>
  <c r="B8404" i="44"/>
  <c r="B8403" i="44"/>
  <c r="B8402" i="44"/>
  <c r="B8401" i="44"/>
  <c r="B8400" i="44"/>
  <c r="B8399" i="44"/>
  <c r="B8398" i="44"/>
  <c r="B8397" i="44"/>
  <c r="B8396" i="44"/>
  <c r="B8395" i="44"/>
  <c r="B8394" i="44"/>
  <c r="B8393" i="44"/>
  <c r="B8392" i="44"/>
  <c r="B8391" i="44"/>
  <c r="B8390" i="44"/>
  <c r="B8389" i="44"/>
  <c r="B8388" i="44"/>
  <c r="B8387" i="44"/>
  <c r="B8386" i="44"/>
  <c r="B8385" i="44"/>
  <c r="B8384" i="44"/>
  <c r="B8383" i="44"/>
  <c r="B8382" i="44"/>
  <c r="B8381" i="44"/>
  <c r="B8380" i="44"/>
  <c r="B8379" i="44"/>
  <c r="B8378" i="44"/>
  <c r="B8377" i="44"/>
  <c r="B8376" i="44"/>
  <c r="B8375" i="44"/>
  <c r="B8374" i="44"/>
  <c r="B8373" i="44"/>
  <c r="B8372" i="44"/>
  <c r="B8371" i="44"/>
  <c r="B8370" i="44"/>
  <c r="B8369" i="44"/>
  <c r="B8368" i="44"/>
  <c r="B8367" i="44"/>
  <c r="B8366" i="44"/>
  <c r="B8365" i="44"/>
  <c r="B8364" i="44"/>
  <c r="B8363" i="44"/>
  <c r="B8362" i="44"/>
  <c r="B8361" i="44"/>
  <c r="B8360" i="44"/>
  <c r="B8359" i="44"/>
  <c r="B8358" i="44"/>
  <c r="B8357" i="44"/>
  <c r="B8356" i="44"/>
  <c r="B8355" i="44"/>
  <c r="B8354" i="44"/>
  <c r="B8353" i="44"/>
  <c r="B8352" i="44"/>
  <c r="B8351" i="44"/>
  <c r="B8350" i="44"/>
  <c r="B8349" i="44"/>
  <c r="B8348" i="44"/>
  <c r="B8347" i="44"/>
  <c r="B8346" i="44"/>
  <c r="B8345" i="44"/>
  <c r="B8344" i="44"/>
  <c r="B8343" i="44"/>
  <c r="B8342" i="44"/>
  <c r="B8341" i="44"/>
  <c r="B8340" i="44"/>
  <c r="B8339" i="44"/>
  <c r="B8338" i="44"/>
  <c r="B8337" i="44"/>
  <c r="B8336" i="44"/>
  <c r="B8335" i="44"/>
  <c r="B8334" i="44"/>
  <c r="B8333" i="44"/>
  <c r="B8332" i="44"/>
  <c r="B8331" i="44"/>
  <c r="B8330" i="44"/>
  <c r="B8329" i="44"/>
  <c r="B8328" i="44"/>
  <c r="B8327" i="44"/>
  <c r="B8326" i="44"/>
  <c r="B8325" i="44"/>
  <c r="B8324" i="44"/>
  <c r="B8323" i="44"/>
  <c r="B8322" i="44"/>
  <c r="B8321" i="44"/>
  <c r="B8320" i="44"/>
  <c r="B8319" i="44"/>
  <c r="B8318" i="44"/>
  <c r="B8317" i="44"/>
  <c r="B8316" i="44"/>
  <c r="B8315" i="44"/>
  <c r="B8314" i="44"/>
  <c r="B8313" i="44"/>
  <c r="B8312" i="44"/>
  <c r="B8311" i="44"/>
  <c r="B8310" i="44"/>
  <c r="B8309" i="44"/>
  <c r="B8308" i="44"/>
  <c r="B8307" i="44"/>
  <c r="B8306" i="44"/>
  <c r="B8305" i="44"/>
  <c r="B8304" i="44"/>
  <c r="B8303" i="44"/>
  <c r="B8302" i="44"/>
  <c r="B8301" i="44"/>
  <c r="B8300" i="44"/>
  <c r="B8299" i="44"/>
  <c r="B8298" i="44"/>
  <c r="B8297" i="44"/>
  <c r="B8296" i="44"/>
  <c r="B8295" i="44"/>
  <c r="B8294" i="44"/>
  <c r="B8293" i="44"/>
  <c r="B8292" i="44"/>
  <c r="B8291" i="44"/>
  <c r="B8290" i="44"/>
  <c r="B8289" i="44"/>
  <c r="B8288" i="44"/>
  <c r="B8287" i="44"/>
  <c r="B8286" i="44"/>
  <c r="B8285" i="44"/>
  <c r="B8284" i="44"/>
  <c r="B8283" i="44"/>
  <c r="B8282" i="44"/>
  <c r="B8281" i="44"/>
  <c r="B8280" i="44"/>
  <c r="B8279" i="44"/>
  <c r="B8278" i="44"/>
  <c r="B8277" i="44"/>
  <c r="B8276" i="44"/>
  <c r="B8275" i="44"/>
  <c r="B8274" i="44"/>
  <c r="B8273" i="44"/>
  <c r="B8272" i="44"/>
  <c r="B8271" i="44"/>
  <c r="B8270" i="44"/>
  <c r="B8269" i="44"/>
  <c r="B8268" i="44"/>
  <c r="B8267" i="44"/>
  <c r="B8266" i="44"/>
  <c r="B8265" i="44"/>
  <c r="B8264" i="44"/>
  <c r="B8263" i="44"/>
  <c r="B8262" i="44"/>
  <c r="B8261" i="44"/>
  <c r="B8260" i="44"/>
  <c r="B8259" i="44"/>
  <c r="B8258" i="44"/>
  <c r="B8257" i="44"/>
  <c r="B8256" i="44"/>
  <c r="B8255" i="44"/>
  <c r="B8254" i="44"/>
  <c r="B8253" i="44"/>
  <c r="B8252" i="44"/>
  <c r="B8251" i="44"/>
  <c r="B8250" i="44"/>
  <c r="B8249" i="44"/>
  <c r="B8248" i="44"/>
  <c r="B8247" i="44"/>
  <c r="B8246" i="44"/>
  <c r="B8245" i="44"/>
  <c r="B8244" i="44"/>
  <c r="B8243" i="44"/>
  <c r="B8242" i="44"/>
  <c r="B8241" i="44"/>
  <c r="B8240" i="44"/>
  <c r="B8239" i="44"/>
  <c r="B8238" i="44"/>
  <c r="B8237" i="44"/>
  <c r="B8236" i="44"/>
  <c r="B8235" i="44"/>
  <c r="B8234" i="44"/>
  <c r="B8233" i="44"/>
  <c r="B8232" i="44"/>
  <c r="B8231" i="44"/>
  <c r="B8230" i="44"/>
  <c r="B8229" i="44"/>
  <c r="B8228" i="44"/>
  <c r="B8227" i="44"/>
  <c r="B8226" i="44"/>
  <c r="B8225" i="44"/>
  <c r="B8224" i="44"/>
  <c r="B8223" i="44"/>
  <c r="B8222" i="44"/>
  <c r="B8221" i="44"/>
  <c r="B8220" i="44"/>
  <c r="B8219" i="44"/>
  <c r="B8218" i="44"/>
  <c r="B8217" i="44"/>
  <c r="B8216" i="44"/>
  <c r="B8215" i="44"/>
  <c r="B8214" i="44"/>
  <c r="B8213" i="44"/>
  <c r="B8212" i="44"/>
  <c r="B8211" i="44"/>
  <c r="B8210" i="44"/>
  <c r="B8209" i="44"/>
  <c r="B8208" i="44"/>
  <c r="B8207" i="44"/>
  <c r="B8206" i="44"/>
  <c r="B8205" i="44"/>
  <c r="B8204" i="44"/>
  <c r="B8203" i="44"/>
  <c r="B8202" i="44"/>
  <c r="B8201" i="44"/>
  <c r="B8200" i="44"/>
  <c r="B8199" i="44"/>
  <c r="B8198" i="44"/>
  <c r="B8197" i="44"/>
  <c r="B8196" i="44"/>
  <c r="B8195" i="44"/>
  <c r="B8194" i="44"/>
  <c r="B8193" i="44"/>
  <c r="B8192" i="44"/>
  <c r="B8191" i="44"/>
  <c r="B8190" i="44"/>
  <c r="B8189" i="44"/>
  <c r="B8188" i="44"/>
  <c r="B8187" i="44"/>
  <c r="B8186" i="44"/>
  <c r="B8185" i="44"/>
  <c r="B8184" i="44"/>
  <c r="B8183" i="44"/>
  <c r="B8182" i="44"/>
  <c r="B8181" i="44"/>
  <c r="B8180" i="44"/>
  <c r="B8179" i="44"/>
  <c r="B8178" i="44"/>
  <c r="B8177" i="44"/>
  <c r="B8176" i="44"/>
  <c r="B8175" i="44"/>
  <c r="B8174" i="44"/>
  <c r="B8173" i="44"/>
  <c r="B8172" i="44"/>
  <c r="B8171" i="44"/>
  <c r="B8170" i="44"/>
  <c r="B8169" i="44"/>
  <c r="B8168" i="44"/>
  <c r="B8167" i="44"/>
  <c r="B8166" i="44"/>
  <c r="B8165" i="44"/>
  <c r="B8164" i="44"/>
  <c r="B8163" i="44"/>
  <c r="B8162" i="44"/>
  <c r="B8161" i="44"/>
  <c r="B8160" i="44"/>
  <c r="B8159" i="44"/>
  <c r="B8158" i="44"/>
  <c r="B8157" i="44"/>
  <c r="B8156" i="44"/>
  <c r="B8155" i="44"/>
  <c r="B8154" i="44"/>
  <c r="B8153" i="44"/>
  <c r="B8152" i="44"/>
  <c r="B8151" i="44"/>
  <c r="B8150" i="44"/>
  <c r="B8149" i="44"/>
  <c r="B8148" i="44"/>
  <c r="B8147" i="44"/>
  <c r="B8146" i="44"/>
  <c r="B8145" i="44"/>
  <c r="B8144" i="44"/>
  <c r="B8143" i="44"/>
  <c r="B8142" i="44"/>
  <c r="B8141" i="44"/>
  <c r="B8140" i="44"/>
  <c r="B8139" i="44"/>
  <c r="B8138" i="44"/>
  <c r="B8137" i="44"/>
  <c r="B8136" i="44"/>
  <c r="B8135" i="44"/>
  <c r="B8134" i="44"/>
  <c r="B8133" i="44"/>
  <c r="B8132" i="44"/>
  <c r="B8131" i="44"/>
  <c r="B8130" i="44"/>
  <c r="B8129" i="44"/>
  <c r="B8128" i="44"/>
  <c r="B8127" i="44"/>
  <c r="B8126" i="44"/>
  <c r="B8125" i="44"/>
  <c r="B8124" i="44"/>
  <c r="B8123" i="44"/>
  <c r="B8122" i="44"/>
  <c r="B8121" i="44"/>
  <c r="B8120" i="44"/>
  <c r="B8119" i="44"/>
  <c r="B8118" i="44"/>
  <c r="B8117" i="44"/>
  <c r="B8116" i="44"/>
  <c r="B8115" i="44"/>
  <c r="B8114" i="44"/>
  <c r="B8113" i="44"/>
  <c r="B8112" i="44"/>
  <c r="B8111" i="44"/>
  <c r="B8110" i="44"/>
  <c r="B8109" i="44"/>
  <c r="B8108" i="44"/>
  <c r="B8107" i="44"/>
  <c r="B8106" i="44"/>
  <c r="B8105" i="44"/>
  <c r="B8104" i="44"/>
  <c r="B8103" i="44"/>
  <c r="B8102" i="44"/>
  <c r="B8101" i="44"/>
  <c r="B8100" i="44"/>
  <c r="B8099" i="44"/>
  <c r="B8098" i="44"/>
  <c r="B8097" i="44"/>
  <c r="B8096" i="44"/>
  <c r="B8095" i="44"/>
  <c r="B8094" i="44"/>
  <c r="B8093" i="44"/>
  <c r="B8092" i="44"/>
  <c r="B8091" i="44"/>
  <c r="B8090" i="44"/>
  <c r="B8089" i="44"/>
  <c r="B8088" i="44"/>
  <c r="B8087" i="44"/>
  <c r="B8086" i="44"/>
  <c r="B8085" i="44"/>
  <c r="B8084" i="44"/>
  <c r="B8083" i="44"/>
  <c r="B8082" i="44"/>
  <c r="B8081" i="44"/>
  <c r="B8080" i="44"/>
  <c r="B8079" i="44"/>
  <c r="B8078" i="44"/>
  <c r="B8077" i="44"/>
  <c r="B8076" i="44"/>
  <c r="B8075" i="44"/>
  <c r="B8074" i="44"/>
  <c r="B8073" i="44"/>
  <c r="B8072" i="44"/>
  <c r="B8071" i="44"/>
  <c r="B8070" i="44"/>
  <c r="B8069" i="44"/>
  <c r="B8068" i="44"/>
  <c r="B8067" i="44"/>
  <c r="B8066" i="44"/>
  <c r="B8065" i="44"/>
  <c r="B8064" i="44"/>
  <c r="B8063" i="44"/>
  <c r="B8062" i="44"/>
  <c r="B8061" i="44"/>
  <c r="B8060" i="44"/>
  <c r="B8059" i="44"/>
  <c r="B8058" i="44"/>
  <c r="B8057" i="44"/>
  <c r="B8056" i="44"/>
  <c r="B8055" i="44"/>
  <c r="B8054" i="44"/>
  <c r="B8053" i="44"/>
  <c r="B8052" i="44"/>
  <c r="B8051" i="44"/>
  <c r="B8050" i="44"/>
  <c r="B8049" i="44"/>
  <c r="B8048" i="44"/>
  <c r="B8047" i="44"/>
  <c r="B8046" i="44"/>
  <c r="B8045" i="44"/>
  <c r="B8044" i="44"/>
  <c r="B8043" i="44"/>
  <c r="B8042" i="44"/>
  <c r="B8041" i="44"/>
  <c r="B8040" i="44"/>
  <c r="B8039" i="44"/>
  <c r="B8038" i="44"/>
  <c r="B8037" i="44"/>
  <c r="B8036" i="44"/>
  <c r="B8035" i="44"/>
  <c r="B8034" i="44"/>
  <c r="B8033" i="44"/>
  <c r="B8032" i="44"/>
  <c r="B8031" i="44"/>
  <c r="B8030" i="44"/>
  <c r="B8029" i="44"/>
  <c r="B8028" i="44"/>
  <c r="B8027" i="44"/>
  <c r="B8026" i="44"/>
  <c r="B8025" i="44"/>
  <c r="B8024" i="44"/>
  <c r="B8023" i="44"/>
  <c r="B8022" i="44"/>
  <c r="B8021" i="44"/>
  <c r="B8020" i="44"/>
  <c r="B8019" i="44"/>
  <c r="B8018" i="44"/>
  <c r="B8017" i="44"/>
  <c r="B8016" i="44"/>
  <c r="B8015" i="44"/>
  <c r="B8014" i="44"/>
  <c r="B8013" i="44"/>
  <c r="B8012" i="44"/>
  <c r="B8011" i="44"/>
  <c r="B8010" i="44"/>
  <c r="B8009" i="44"/>
  <c r="B8008" i="44"/>
  <c r="B8007" i="44"/>
  <c r="B8006" i="44"/>
  <c r="B8005" i="44"/>
  <c r="B8004" i="44"/>
  <c r="B8003" i="44"/>
  <c r="B8002" i="44"/>
  <c r="B8001" i="44"/>
  <c r="B8000" i="44"/>
  <c r="B7999" i="44"/>
  <c r="B7998" i="44"/>
  <c r="B7997" i="44"/>
  <c r="B7996" i="44"/>
  <c r="B7995" i="44"/>
  <c r="B7994" i="44"/>
  <c r="B7993" i="44"/>
  <c r="B7992" i="44"/>
  <c r="B7991" i="44"/>
  <c r="B7990" i="44"/>
  <c r="B7989" i="44"/>
  <c r="B7988" i="44"/>
  <c r="B7987" i="44"/>
  <c r="B7986" i="44"/>
  <c r="B7985" i="44"/>
  <c r="B7984" i="44"/>
  <c r="B7983" i="44"/>
  <c r="B7982" i="44"/>
  <c r="B7981" i="44"/>
  <c r="B7980" i="44"/>
  <c r="B7979" i="44"/>
  <c r="B7978" i="44"/>
  <c r="B7977" i="44"/>
  <c r="B7976" i="44"/>
  <c r="B7975" i="44"/>
  <c r="B7974" i="44"/>
  <c r="B7973" i="44"/>
  <c r="B7972" i="44"/>
  <c r="B7971" i="44"/>
  <c r="B7970" i="44"/>
  <c r="B7969" i="44"/>
  <c r="B7968" i="44"/>
  <c r="B7967" i="44"/>
  <c r="B7966" i="44"/>
  <c r="B7965" i="44"/>
  <c r="B7964" i="44"/>
  <c r="B7963" i="44"/>
  <c r="B7962" i="44"/>
  <c r="B7961" i="44"/>
  <c r="B7960" i="44"/>
  <c r="B7959" i="44"/>
  <c r="B7958" i="44"/>
  <c r="B7957" i="44"/>
  <c r="B7956" i="44"/>
  <c r="B7955" i="44"/>
  <c r="B7954" i="44"/>
  <c r="B7953" i="44"/>
  <c r="B7952" i="44"/>
  <c r="B7951" i="44"/>
  <c r="B7950" i="44"/>
  <c r="B7949" i="44"/>
  <c r="B7948" i="44"/>
  <c r="B7947" i="44"/>
  <c r="B7946" i="44"/>
  <c r="B7945" i="44"/>
  <c r="B7944" i="44"/>
  <c r="B7943" i="44"/>
  <c r="B7942" i="44"/>
  <c r="B7941" i="44"/>
  <c r="B7940" i="44"/>
  <c r="B7939" i="44"/>
  <c r="B7938" i="44"/>
  <c r="B7937" i="44"/>
  <c r="B7936" i="44"/>
  <c r="B7935" i="44"/>
  <c r="B7934" i="44"/>
  <c r="B7933" i="44"/>
  <c r="B7932" i="44"/>
  <c r="B7931" i="44"/>
  <c r="B7930" i="44"/>
  <c r="B7929" i="44"/>
  <c r="B7928" i="44"/>
  <c r="B7927" i="44"/>
  <c r="B7926" i="44"/>
  <c r="B7925" i="44"/>
  <c r="B7924" i="44"/>
  <c r="B7923" i="44"/>
  <c r="B7922" i="44"/>
  <c r="B7921" i="44"/>
  <c r="B7920" i="44"/>
  <c r="B7919" i="44"/>
  <c r="B7918" i="44"/>
  <c r="B7917" i="44"/>
  <c r="B7916" i="44"/>
  <c r="B7915" i="44"/>
  <c r="B7914" i="44"/>
  <c r="B7913" i="44"/>
  <c r="B7912" i="44"/>
  <c r="B7911" i="44"/>
  <c r="B7910" i="44"/>
  <c r="B7909" i="44"/>
  <c r="B7908" i="44"/>
  <c r="B7907" i="44"/>
  <c r="B7906" i="44"/>
  <c r="B7905" i="44"/>
  <c r="B7904" i="44"/>
  <c r="B7903" i="44"/>
  <c r="B7902" i="44"/>
  <c r="B7901" i="44"/>
  <c r="B7900" i="44"/>
  <c r="B7899" i="44"/>
  <c r="B7898" i="44"/>
  <c r="B7897" i="44"/>
  <c r="B7896" i="44"/>
  <c r="B7895" i="44"/>
  <c r="B7894" i="44"/>
  <c r="B7893" i="44"/>
  <c r="B7892" i="44"/>
  <c r="B7891" i="44"/>
  <c r="B7890" i="44"/>
  <c r="B7889" i="44"/>
  <c r="B7888" i="44"/>
  <c r="B7887" i="44"/>
  <c r="B7886" i="44"/>
  <c r="B7885" i="44"/>
  <c r="B7884" i="44"/>
  <c r="B7883" i="44"/>
  <c r="B7882" i="44"/>
  <c r="B7881" i="44"/>
  <c r="B7880" i="44"/>
  <c r="B7879" i="44"/>
  <c r="B7878" i="44"/>
  <c r="B7877" i="44"/>
  <c r="B7876" i="44"/>
  <c r="B7875" i="44"/>
  <c r="B7874" i="44"/>
  <c r="B7873" i="44"/>
  <c r="B7872" i="44"/>
  <c r="B7871" i="44"/>
  <c r="B7870" i="44"/>
  <c r="B7869" i="44"/>
  <c r="B7868" i="44"/>
  <c r="B7867" i="44"/>
  <c r="B7866" i="44"/>
  <c r="B7865" i="44"/>
  <c r="B7864" i="44"/>
  <c r="B7863" i="44"/>
  <c r="B7862" i="44"/>
  <c r="B7861" i="44"/>
  <c r="B7860" i="44"/>
  <c r="B7859" i="44"/>
  <c r="B7858" i="44"/>
  <c r="B7857" i="44"/>
  <c r="B7856" i="44"/>
  <c r="B7855" i="44"/>
  <c r="B7854" i="44"/>
  <c r="B7853" i="44"/>
  <c r="B7852" i="44"/>
  <c r="B7851" i="44"/>
  <c r="B7850" i="44"/>
  <c r="B7849" i="44"/>
  <c r="B7848" i="44"/>
  <c r="B7847" i="44"/>
  <c r="B7846" i="44"/>
  <c r="B7845" i="44"/>
  <c r="B7844" i="44"/>
  <c r="B7843" i="44"/>
  <c r="B7842" i="44"/>
  <c r="B7841" i="44"/>
  <c r="B7840" i="44"/>
  <c r="B7839" i="44"/>
  <c r="B7838" i="44"/>
  <c r="B7837" i="44"/>
  <c r="B7836" i="44"/>
  <c r="B7835" i="44"/>
  <c r="B7834" i="44"/>
  <c r="B7833" i="44"/>
  <c r="B7832" i="44"/>
  <c r="B7831" i="44"/>
  <c r="B7830" i="44"/>
  <c r="B7829" i="44"/>
  <c r="B7828" i="44"/>
  <c r="B7827" i="44"/>
  <c r="B7826" i="44"/>
  <c r="B7825" i="44"/>
  <c r="B7824" i="44"/>
  <c r="B7823" i="44"/>
  <c r="B7822" i="44"/>
  <c r="B7821" i="44"/>
  <c r="B7820" i="44"/>
  <c r="B7819" i="44"/>
  <c r="B7818" i="44"/>
  <c r="B7817" i="44"/>
  <c r="B7816" i="44"/>
  <c r="B7815" i="44"/>
  <c r="B7814" i="44"/>
  <c r="B7813" i="44"/>
  <c r="B7812" i="44"/>
  <c r="B7811" i="44"/>
  <c r="B7810" i="44"/>
  <c r="B7809" i="44"/>
  <c r="B7808" i="44"/>
  <c r="B7807" i="44"/>
  <c r="B7806" i="44"/>
  <c r="B7805" i="44"/>
  <c r="B7804" i="44"/>
  <c r="B7803" i="44"/>
  <c r="B7802" i="44"/>
  <c r="B7801" i="44"/>
  <c r="B7800" i="44"/>
  <c r="B7799" i="44"/>
  <c r="B7798" i="44"/>
  <c r="B7797" i="44"/>
  <c r="B7796" i="44"/>
  <c r="B7795" i="44"/>
  <c r="B7794" i="44"/>
  <c r="B7793" i="44"/>
  <c r="B7792" i="44"/>
  <c r="B7791" i="44"/>
  <c r="B7790" i="44"/>
  <c r="B7789" i="44"/>
  <c r="B7788" i="44"/>
  <c r="B7787" i="44"/>
  <c r="B7786" i="44"/>
  <c r="B7785" i="44"/>
  <c r="B7784" i="44"/>
  <c r="B7783" i="44"/>
  <c r="B7782" i="44"/>
  <c r="B7781" i="44"/>
  <c r="B7780" i="44"/>
  <c r="B7779" i="44"/>
  <c r="B7778" i="44"/>
  <c r="B7777" i="44"/>
  <c r="B7776" i="44"/>
  <c r="B7775" i="44"/>
  <c r="B7774" i="44"/>
  <c r="B7773" i="44"/>
  <c r="B7772" i="44"/>
  <c r="B7771" i="44"/>
  <c r="B7770" i="44"/>
  <c r="B7769" i="44"/>
  <c r="B7768" i="44"/>
  <c r="B7767" i="44"/>
  <c r="B7766" i="44"/>
  <c r="B7765" i="44"/>
  <c r="B7764" i="44"/>
  <c r="B7763" i="44"/>
  <c r="B7762" i="44"/>
  <c r="B7761" i="44"/>
  <c r="B7760" i="44"/>
  <c r="B7759" i="44"/>
  <c r="B7758" i="44"/>
  <c r="B7757" i="44"/>
  <c r="B7756" i="44"/>
  <c r="B7755" i="44"/>
  <c r="B7754" i="44"/>
  <c r="B7753" i="44"/>
  <c r="B7752" i="44"/>
  <c r="B7751" i="44"/>
  <c r="B7750" i="44"/>
  <c r="B7749" i="44"/>
  <c r="B7748" i="44"/>
  <c r="B7747" i="44"/>
  <c r="B7746" i="44"/>
  <c r="B7745" i="44"/>
  <c r="B7744" i="44"/>
  <c r="B7743" i="44"/>
  <c r="B7742" i="44"/>
  <c r="B7741" i="44"/>
  <c r="B7740" i="44"/>
  <c r="B7739" i="44"/>
  <c r="B7738" i="44"/>
  <c r="B7737" i="44"/>
  <c r="B7736" i="44"/>
  <c r="B7735" i="44"/>
  <c r="B7734" i="44"/>
  <c r="B7733" i="44"/>
  <c r="B7732" i="44"/>
  <c r="B7731" i="44"/>
  <c r="B7730" i="44"/>
  <c r="B7729" i="44"/>
  <c r="B7728" i="44"/>
  <c r="B7727" i="44"/>
  <c r="B7726" i="44"/>
  <c r="B7725" i="44"/>
  <c r="B7724" i="44"/>
  <c r="B7723" i="44"/>
  <c r="B7722" i="44"/>
  <c r="B7721" i="44"/>
  <c r="B7720" i="44"/>
  <c r="B7719" i="44"/>
  <c r="B7718" i="44"/>
  <c r="B7717" i="44"/>
  <c r="B7716" i="44"/>
  <c r="B7715" i="44"/>
  <c r="B7714" i="44"/>
  <c r="B7713" i="44"/>
  <c r="B7712" i="44"/>
  <c r="B7711" i="44"/>
  <c r="B7710" i="44"/>
  <c r="B7709" i="44"/>
  <c r="B7708" i="44"/>
  <c r="B7707" i="44"/>
  <c r="B7706" i="44"/>
  <c r="B7705" i="44"/>
  <c r="B7704" i="44"/>
  <c r="B7703" i="44"/>
  <c r="B7702" i="44"/>
  <c r="B7701" i="44"/>
  <c r="B7700" i="44"/>
  <c r="B7699" i="44"/>
  <c r="B7698" i="44"/>
  <c r="B7697" i="44"/>
  <c r="B7696" i="44"/>
  <c r="B7695" i="44"/>
  <c r="B7694" i="44"/>
  <c r="B7693" i="44"/>
  <c r="B7692" i="44"/>
  <c r="B7691" i="44"/>
  <c r="B7690" i="44"/>
  <c r="B7689" i="44"/>
  <c r="B7688" i="44"/>
  <c r="B7687" i="44"/>
  <c r="B7686" i="44"/>
  <c r="B7685" i="44"/>
  <c r="B7684" i="44"/>
  <c r="B7683" i="44"/>
  <c r="B7682" i="44"/>
  <c r="B7681" i="44"/>
  <c r="B7680" i="44"/>
  <c r="B7679" i="44"/>
  <c r="B7678" i="44"/>
  <c r="B7677" i="44"/>
  <c r="B7676" i="44"/>
  <c r="B7675" i="44"/>
  <c r="B7674" i="44"/>
  <c r="B7673" i="44"/>
  <c r="B7672" i="44"/>
  <c r="B7671" i="44"/>
  <c r="B7670" i="44"/>
  <c r="B7669" i="44"/>
  <c r="B7668" i="44"/>
  <c r="B7667" i="44"/>
  <c r="B7666" i="44"/>
  <c r="B7665" i="44"/>
  <c r="B7664" i="44"/>
  <c r="B7663" i="44"/>
  <c r="B7662" i="44"/>
  <c r="B7661" i="44"/>
  <c r="B7660" i="44"/>
  <c r="B7659" i="44"/>
  <c r="B7658" i="44"/>
  <c r="B7657" i="44"/>
  <c r="B7656" i="44"/>
  <c r="B7655" i="44"/>
  <c r="B7654" i="44"/>
  <c r="B7653" i="44"/>
  <c r="B7652" i="44"/>
  <c r="B7651" i="44"/>
  <c r="B7650" i="44"/>
  <c r="B7649" i="44"/>
  <c r="B7648" i="44"/>
  <c r="B7647" i="44"/>
  <c r="B7646" i="44"/>
  <c r="B7645" i="44"/>
  <c r="B7644" i="44"/>
  <c r="B7643" i="44"/>
  <c r="B7642" i="44"/>
  <c r="B7641" i="44"/>
  <c r="B7640" i="44"/>
  <c r="B7639" i="44"/>
  <c r="B7638" i="44"/>
  <c r="B7637" i="44"/>
  <c r="B7636" i="44"/>
  <c r="B7635" i="44"/>
  <c r="B7634" i="44"/>
  <c r="B7633" i="44"/>
  <c r="B7632" i="44"/>
  <c r="B7631" i="44"/>
  <c r="B7630" i="44"/>
  <c r="B7629" i="44"/>
  <c r="B7628" i="44"/>
  <c r="B7627" i="44"/>
  <c r="B7626" i="44"/>
  <c r="B7625" i="44"/>
  <c r="B7624" i="44"/>
  <c r="B7623" i="44"/>
  <c r="B7622" i="44"/>
  <c r="B7621" i="44"/>
  <c r="B7620" i="44"/>
  <c r="B7619" i="44"/>
  <c r="B7618" i="44"/>
  <c r="B7617" i="44"/>
  <c r="B7616" i="44"/>
  <c r="B7615" i="44"/>
  <c r="B7614" i="44"/>
  <c r="B7613" i="44"/>
  <c r="B7612" i="44"/>
  <c r="B7611" i="44"/>
  <c r="B7610" i="44"/>
  <c r="B7609" i="44"/>
  <c r="B7608" i="44"/>
  <c r="B7607" i="44"/>
  <c r="B7606" i="44"/>
  <c r="B7605" i="44"/>
  <c r="B7604" i="44"/>
  <c r="B7603" i="44"/>
  <c r="B7602" i="44"/>
  <c r="B7601" i="44"/>
  <c r="B7600" i="44"/>
  <c r="B7599" i="44"/>
  <c r="B7598" i="44"/>
  <c r="B7597" i="44"/>
  <c r="B7596" i="44"/>
  <c r="B7595" i="44"/>
  <c r="B7594" i="44"/>
  <c r="B7593" i="44"/>
  <c r="B7592" i="44"/>
  <c r="B7591" i="44"/>
  <c r="B7590" i="44"/>
  <c r="B7589" i="44"/>
  <c r="B7588" i="44"/>
  <c r="B7587" i="44"/>
  <c r="B7586" i="44"/>
  <c r="B7585" i="44"/>
  <c r="B7584" i="44"/>
  <c r="B7583" i="44"/>
  <c r="B7582" i="44"/>
  <c r="B7581" i="44"/>
  <c r="B7580" i="44"/>
  <c r="B7579" i="44"/>
  <c r="B7578" i="44"/>
  <c r="B7577" i="44"/>
  <c r="B7576" i="44"/>
  <c r="B7575" i="44"/>
  <c r="B7574" i="44"/>
  <c r="B7573" i="44"/>
  <c r="B7572" i="44"/>
  <c r="B7571" i="44"/>
  <c r="B7570" i="44"/>
  <c r="B7569" i="44"/>
  <c r="B7568" i="44"/>
  <c r="B7567" i="44"/>
  <c r="B7566" i="44"/>
  <c r="B7565" i="44"/>
  <c r="B7564" i="44"/>
  <c r="B7563" i="44"/>
  <c r="B7562" i="44"/>
  <c r="B7561" i="44"/>
  <c r="B7560" i="44"/>
  <c r="B7559" i="44"/>
  <c r="B7558" i="44"/>
  <c r="B7557" i="44"/>
  <c r="B7556" i="44"/>
  <c r="B7555" i="44"/>
  <c r="B7554" i="44"/>
  <c r="B7553" i="44"/>
  <c r="B7552" i="44"/>
  <c r="B7551" i="44"/>
  <c r="B7550" i="44"/>
  <c r="B7549" i="44"/>
  <c r="B7548" i="44"/>
  <c r="B7547" i="44"/>
  <c r="B7546" i="44"/>
  <c r="B7545" i="44"/>
  <c r="B7544" i="44"/>
  <c r="B7543" i="44"/>
  <c r="B7542" i="44"/>
  <c r="B7541" i="44"/>
  <c r="B7540" i="44"/>
  <c r="B7539" i="44"/>
  <c r="B7538" i="44"/>
  <c r="B7537" i="44"/>
  <c r="B7536" i="44"/>
  <c r="B7535" i="44"/>
  <c r="B7534" i="44"/>
  <c r="B7533" i="44"/>
  <c r="B7532" i="44"/>
  <c r="B7531" i="44"/>
  <c r="B7530" i="44"/>
  <c r="B7529" i="44"/>
  <c r="B7528" i="44"/>
  <c r="B7527" i="44"/>
  <c r="B7526" i="44"/>
  <c r="B7525" i="44"/>
  <c r="B7524" i="44"/>
  <c r="B7523" i="44"/>
  <c r="B7522" i="44"/>
  <c r="B7521" i="44"/>
  <c r="B7520" i="44"/>
  <c r="B7519" i="44"/>
  <c r="B7518" i="44"/>
  <c r="B7517" i="44"/>
  <c r="B7516" i="44"/>
  <c r="B7515" i="44"/>
  <c r="B7514" i="44"/>
  <c r="B7513" i="44"/>
  <c r="B7512" i="44"/>
  <c r="B7511" i="44"/>
  <c r="B7510" i="44"/>
  <c r="B7509" i="44"/>
  <c r="B7508" i="44"/>
  <c r="B7507" i="44"/>
  <c r="B7506" i="44"/>
  <c r="B7505" i="44"/>
  <c r="B7504" i="44"/>
  <c r="B7503" i="44"/>
  <c r="B7502" i="44"/>
  <c r="B7501" i="44"/>
  <c r="B7500" i="44"/>
  <c r="B7499" i="44"/>
  <c r="B7498" i="44"/>
  <c r="B7497" i="44"/>
  <c r="B7496" i="44"/>
  <c r="B7495" i="44"/>
  <c r="B7494" i="44"/>
  <c r="B7493" i="44"/>
  <c r="B7492" i="44"/>
  <c r="B7491" i="44"/>
  <c r="B7490" i="44"/>
  <c r="B7489" i="44"/>
  <c r="B7488" i="44"/>
  <c r="B7487" i="44"/>
  <c r="B7486" i="44"/>
  <c r="B7485" i="44"/>
  <c r="B7484" i="44"/>
  <c r="B7483" i="44"/>
  <c r="B7482" i="44"/>
  <c r="B7481" i="44"/>
  <c r="B7480" i="44"/>
  <c r="B7479" i="44"/>
  <c r="B7478" i="44"/>
  <c r="B7477" i="44"/>
  <c r="B7476" i="44"/>
  <c r="B7475" i="44"/>
  <c r="B7474" i="44"/>
  <c r="B7473" i="44"/>
  <c r="B7472" i="44"/>
  <c r="B7471" i="44"/>
  <c r="B7470" i="44"/>
  <c r="B7469" i="44"/>
  <c r="B7468" i="44"/>
  <c r="B7467" i="44"/>
  <c r="B7466" i="44"/>
  <c r="B7465" i="44"/>
  <c r="B7464" i="44"/>
  <c r="B7463" i="44"/>
  <c r="B7462" i="44"/>
  <c r="B7461" i="44"/>
  <c r="B7460" i="44"/>
  <c r="B7459" i="44"/>
  <c r="B7458" i="44"/>
  <c r="B7457" i="44"/>
  <c r="B7456" i="44"/>
  <c r="B7455" i="44"/>
  <c r="B7454" i="44"/>
  <c r="B7453" i="44"/>
  <c r="B7452" i="44"/>
  <c r="B7451" i="44"/>
  <c r="B7450" i="44"/>
  <c r="B7449" i="44"/>
  <c r="B7448" i="44"/>
  <c r="B7447" i="44"/>
  <c r="B7446" i="44"/>
  <c r="B7445" i="44"/>
  <c r="B7444" i="44"/>
  <c r="B7443" i="44"/>
  <c r="B7442" i="44"/>
  <c r="B7441" i="44"/>
  <c r="B7440" i="44"/>
  <c r="B7439" i="44"/>
  <c r="B7438" i="44"/>
  <c r="B7437" i="44"/>
  <c r="B7436" i="44"/>
  <c r="B7435" i="44"/>
  <c r="B7434" i="44"/>
  <c r="B7433" i="44"/>
  <c r="B7432" i="44"/>
  <c r="B7431" i="44"/>
  <c r="B7430" i="44"/>
  <c r="B7429" i="44"/>
  <c r="B7428" i="44"/>
  <c r="B7427" i="44"/>
  <c r="B7426" i="44"/>
  <c r="B7425" i="44"/>
  <c r="B7424" i="44"/>
  <c r="B7423" i="44"/>
  <c r="B7422" i="44"/>
  <c r="B7421" i="44"/>
  <c r="B7420" i="44"/>
  <c r="B7419" i="44"/>
  <c r="B7418" i="44"/>
  <c r="B7417" i="44"/>
  <c r="B7416" i="44"/>
  <c r="B7415" i="44"/>
  <c r="B7414" i="44"/>
  <c r="B7413" i="44"/>
  <c r="B7412" i="44"/>
  <c r="B7411" i="44"/>
  <c r="B7410" i="44"/>
  <c r="B7409" i="44"/>
  <c r="B7408" i="44"/>
  <c r="B7407" i="44"/>
  <c r="B7406" i="44"/>
  <c r="B7405" i="44"/>
  <c r="B7404" i="44"/>
  <c r="B7403" i="44"/>
  <c r="B7402" i="44"/>
  <c r="B7401" i="44"/>
  <c r="B7400" i="44"/>
  <c r="B7399" i="44"/>
  <c r="B7398" i="44"/>
  <c r="B7397" i="44"/>
  <c r="B7396" i="44"/>
  <c r="B7395" i="44"/>
  <c r="B7394" i="44"/>
  <c r="B7393" i="44"/>
  <c r="B7392" i="44"/>
  <c r="B7391" i="44"/>
  <c r="B7390" i="44"/>
  <c r="B7389" i="44"/>
  <c r="B7388" i="44"/>
  <c r="B7387" i="44"/>
  <c r="B7386" i="44"/>
  <c r="B7385" i="44"/>
  <c r="B7384" i="44"/>
  <c r="B7383" i="44"/>
  <c r="B7382" i="44"/>
  <c r="B7381" i="44"/>
  <c r="B7380" i="44"/>
  <c r="B7379" i="44"/>
  <c r="B7378" i="44"/>
  <c r="B7377" i="44"/>
  <c r="B7376" i="44"/>
  <c r="B7375" i="44"/>
  <c r="B7374" i="44"/>
  <c r="B7373" i="44"/>
  <c r="B7372" i="44"/>
  <c r="B7371" i="44"/>
  <c r="B7370" i="44"/>
  <c r="B7369" i="44"/>
  <c r="B7368" i="44"/>
  <c r="B7367" i="44"/>
  <c r="B7366" i="44"/>
  <c r="B7365" i="44"/>
  <c r="B7364" i="44"/>
  <c r="B7363" i="44"/>
  <c r="B7362" i="44"/>
  <c r="B7361" i="44"/>
  <c r="B7360" i="44"/>
  <c r="B7359" i="44"/>
  <c r="B7358" i="44"/>
  <c r="B7357" i="44"/>
  <c r="B7356" i="44"/>
  <c r="B7355" i="44"/>
  <c r="B7354" i="44"/>
  <c r="B7353" i="44"/>
  <c r="B7352" i="44"/>
  <c r="B7351" i="44"/>
  <c r="B7350" i="44"/>
  <c r="B7349" i="44"/>
  <c r="B7348" i="44"/>
  <c r="B7347" i="44"/>
  <c r="B7346" i="44"/>
  <c r="B7345" i="44"/>
  <c r="B7344" i="44"/>
  <c r="B7343" i="44"/>
  <c r="B7342" i="44"/>
  <c r="B7341" i="44"/>
  <c r="B7340" i="44"/>
  <c r="B7339" i="44"/>
  <c r="B7338" i="44"/>
  <c r="B7337" i="44"/>
  <c r="B7336" i="44"/>
  <c r="B7335" i="44"/>
  <c r="B7334" i="44"/>
  <c r="B7333" i="44"/>
  <c r="B7332" i="44"/>
  <c r="B7331" i="44"/>
  <c r="B7330" i="44"/>
  <c r="B7329" i="44"/>
  <c r="B7328" i="44"/>
  <c r="B7327" i="44"/>
  <c r="B7326" i="44"/>
  <c r="B7325" i="44"/>
  <c r="B7324" i="44"/>
  <c r="B7323" i="44"/>
  <c r="B7322" i="44"/>
  <c r="B7321" i="44"/>
  <c r="B7320" i="44"/>
  <c r="B7319" i="44"/>
  <c r="B7318" i="44"/>
  <c r="B7317" i="44"/>
  <c r="B7316" i="44"/>
  <c r="B7315" i="44"/>
  <c r="B7314" i="44"/>
  <c r="B7313" i="44"/>
  <c r="B7312" i="44"/>
  <c r="B7311" i="44"/>
  <c r="B7310" i="44"/>
  <c r="B7309" i="44"/>
  <c r="B7308" i="44"/>
  <c r="B7307" i="44"/>
  <c r="B7306" i="44"/>
  <c r="B7305" i="44"/>
  <c r="B7304" i="44"/>
  <c r="B7303" i="44"/>
  <c r="B7302" i="44"/>
  <c r="B7301" i="44"/>
  <c r="B7300" i="44"/>
  <c r="B7299" i="44"/>
  <c r="B7298" i="44"/>
  <c r="B7297" i="44"/>
  <c r="B7296" i="44"/>
  <c r="B7295" i="44"/>
  <c r="B7294" i="44"/>
  <c r="B7293" i="44"/>
  <c r="B7292" i="44"/>
  <c r="B7291" i="44"/>
  <c r="B7290" i="44"/>
  <c r="B7289" i="44"/>
  <c r="B7288" i="44"/>
  <c r="B7287" i="44"/>
  <c r="B7286" i="44"/>
  <c r="B7285" i="44"/>
  <c r="B7284" i="44"/>
  <c r="B7283" i="44"/>
  <c r="B7282" i="44"/>
  <c r="B7281" i="44"/>
  <c r="B7280" i="44"/>
  <c r="B7279" i="44"/>
  <c r="B7278" i="44"/>
  <c r="B7277" i="44"/>
  <c r="B7276" i="44"/>
  <c r="B7275" i="44"/>
  <c r="B7274" i="44"/>
  <c r="B7273" i="44"/>
  <c r="B7272" i="44"/>
  <c r="B7271" i="44"/>
  <c r="B7270" i="44"/>
  <c r="B7269" i="44"/>
  <c r="B7268" i="44"/>
  <c r="B7267" i="44"/>
  <c r="B7266" i="44"/>
  <c r="B7265" i="44"/>
  <c r="B7264" i="44"/>
  <c r="B7263" i="44"/>
  <c r="B7262" i="44"/>
  <c r="B7261" i="44"/>
  <c r="B7260" i="44"/>
  <c r="B7259" i="44"/>
  <c r="B7258" i="44"/>
  <c r="B7257" i="44"/>
  <c r="B7256" i="44"/>
  <c r="B7255" i="44"/>
  <c r="B7254" i="44"/>
  <c r="B7253" i="44"/>
  <c r="B7252" i="44"/>
  <c r="B7251" i="44"/>
  <c r="B7250" i="44"/>
  <c r="B7249" i="44"/>
  <c r="B7248" i="44"/>
  <c r="B7247" i="44"/>
  <c r="B7246" i="44"/>
  <c r="B7245" i="44"/>
  <c r="B7244" i="44"/>
  <c r="B7243" i="44"/>
  <c r="B7242" i="44"/>
  <c r="B7241" i="44"/>
  <c r="B7240" i="44"/>
  <c r="B7239" i="44"/>
  <c r="B7238" i="44"/>
  <c r="B7237" i="44"/>
  <c r="B7236" i="44"/>
  <c r="B7235" i="44"/>
  <c r="B7234" i="44"/>
  <c r="B7233" i="44"/>
  <c r="B7232" i="44"/>
  <c r="B7231" i="44"/>
  <c r="B7230" i="44"/>
  <c r="B7229" i="44"/>
  <c r="B7228" i="44"/>
  <c r="B7227" i="44"/>
  <c r="B7226" i="44"/>
  <c r="B7225" i="44"/>
  <c r="B7224" i="44"/>
  <c r="B7223" i="44"/>
  <c r="B7222" i="44"/>
  <c r="B7221" i="44"/>
  <c r="B7220" i="44"/>
  <c r="B7219" i="44"/>
  <c r="B7218" i="44"/>
  <c r="B7217" i="44"/>
  <c r="B7216" i="44"/>
  <c r="B7215" i="44"/>
  <c r="B7214" i="44"/>
  <c r="B7213" i="44"/>
  <c r="B7212" i="44"/>
  <c r="B7211" i="44"/>
  <c r="B7210" i="44"/>
  <c r="B7209" i="44"/>
  <c r="B7208" i="44"/>
  <c r="B7207" i="44"/>
  <c r="B7206" i="44"/>
  <c r="B7205" i="44"/>
  <c r="B7204" i="44"/>
  <c r="B7203" i="44"/>
  <c r="B7202" i="44"/>
  <c r="B7201" i="44"/>
  <c r="B7200" i="44"/>
  <c r="B7199" i="44"/>
  <c r="B7198" i="44"/>
  <c r="B7197" i="44"/>
  <c r="B7196" i="44"/>
  <c r="B7195" i="44"/>
  <c r="B7194" i="44"/>
  <c r="B7193" i="44"/>
  <c r="B7192" i="44"/>
  <c r="B7191" i="44"/>
  <c r="B7190" i="44"/>
  <c r="B7189" i="44"/>
  <c r="B7188" i="44"/>
  <c r="B7187" i="44"/>
  <c r="B7186" i="44"/>
  <c r="B7185" i="44"/>
  <c r="B7184" i="44"/>
  <c r="B7183" i="44"/>
  <c r="B7182" i="44"/>
  <c r="B7181" i="44"/>
  <c r="B7180" i="44"/>
  <c r="B7179" i="44"/>
  <c r="B7178" i="44"/>
  <c r="B7177" i="44"/>
  <c r="B7176" i="44"/>
  <c r="B7175" i="44"/>
  <c r="B7174" i="44"/>
  <c r="B7173" i="44"/>
  <c r="B7172" i="44"/>
  <c r="B7171" i="44"/>
  <c r="B7170" i="44"/>
  <c r="B7169" i="44"/>
  <c r="B7168" i="44"/>
  <c r="B7167" i="44"/>
  <c r="B7166" i="44"/>
  <c r="B7165" i="44"/>
  <c r="B7164" i="44"/>
  <c r="B7163" i="44"/>
  <c r="B7162" i="44"/>
  <c r="B7161" i="44"/>
  <c r="B7160" i="44"/>
  <c r="B7159" i="44"/>
  <c r="B7158" i="44"/>
  <c r="B7157" i="44"/>
  <c r="B7156" i="44"/>
  <c r="B7155" i="44"/>
  <c r="B7154" i="44"/>
  <c r="B7153" i="44"/>
  <c r="B7152" i="44"/>
  <c r="B7151" i="44"/>
  <c r="B7150" i="44"/>
  <c r="B7149" i="44"/>
  <c r="B7148" i="44"/>
  <c r="B7147" i="44"/>
  <c r="B7146" i="44"/>
  <c r="B7145" i="44"/>
  <c r="B7144" i="44"/>
  <c r="B7143" i="44"/>
  <c r="B7142" i="44"/>
  <c r="B7141" i="44"/>
  <c r="B7140" i="44"/>
  <c r="B7139" i="44"/>
  <c r="B7138" i="44"/>
  <c r="B7137" i="44"/>
  <c r="B7136" i="44"/>
  <c r="B7135" i="44"/>
  <c r="B7134" i="44"/>
  <c r="B7133" i="44"/>
  <c r="B7132" i="44"/>
  <c r="B7131" i="44"/>
  <c r="B7130" i="44"/>
  <c r="B7129" i="44"/>
  <c r="B7128" i="44"/>
  <c r="B7127" i="44"/>
  <c r="B7126" i="44"/>
  <c r="B7125" i="44"/>
  <c r="B7124" i="44"/>
  <c r="B7123" i="44"/>
  <c r="B7122" i="44"/>
  <c r="B7121" i="44"/>
  <c r="B7120" i="44"/>
  <c r="B7119" i="44"/>
  <c r="B7118" i="44"/>
  <c r="B7117" i="44"/>
  <c r="B7116" i="44"/>
  <c r="B7115" i="44"/>
  <c r="B7114" i="44"/>
  <c r="B7113" i="44"/>
  <c r="B7112" i="44"/>
  <c r="B7111" i="44"/>
  <c r="B7110" i="44"/>
  <c r="B7109" i="44"/>
  <c r="B7108" i="44"/>
  <c r="B7107" i="44"/>
  <c r="B7106" i="44"/>
  <c r="B7105" i="44"/>
  <c r="B7104" i="44"/>
  <c r="B7103" i="44"/>
  <c r="B7102" i="44"/>
  <c r="B7101" i="44"/>
  <c r="B7100" i="44"/>
  <c r="B7099" i="44"/>
  <c r="B7098" i="44"/>
  <c r="B7097" i="44"/>
  <c r="B7096" i="44"/>
  <c r="B7095" i="44"/>
  <c r="B7094" i="44"/>
  <c r="B7093" i="44"/>
  <c r="B7092" i="44"/>
  <c r="B7091" i="44"/>
  <c r="B7090" i="44"/>
  <c r="B7089" i="44"/>
  <c r="B7088" i="44"/>
  <c r="B7087" i="44"/>
  <c r="B7086" i="44"/>
  <c r="B7085" i="44"/>
  <c r="B7084" i="44"/>
  <c r="B7083" i="44"/>
  <c r="B7082" i="44"/>
  <c r="B7081" i="44"/>
  <c r="B7080" i="44"/>
  <c r="B7079" i="44"/>
  <c r="B7078" i="44"/>
  <c r="B7077" i="44"/>
  <c r="B7076" i="44"/>
  <c r="B7075" i="44"/>
  <c r="B7074" i="44"/>
  <c r="B7073" i="44"/>
  <c r="B7072" i="44"/>
  <c r="B7071" i="44"/>
  <c r="B7070" i="44"/>
  <c r="B7069" i="44"/>
  <c r="B7068" i="44"/>
  <c r="B7067" i="44"/>
  <c r="B7066" i="44"/>
  <c r="B7065" i="44"/>
  <c r="B7064" i="44"/>
  <c r="B7063" i="44"/>
  <c r="B7062" i="44"/>
  <c r="B7061" i="44"/>
  <c r="B7060" i="44"/>
  <c r="B7059" i="44"/>
  <c r="B7058" i="44"/>
  <c r="B7057" i="44"/>
  <c r="B7056" i="44"/>
  <c r="B7055" i="44"/>
  <c r="B7054" i="44"/>
  <c r="B7053" i="44"/>
  <c r="B7052" i="44"/>
  <c r="B7051" i="44"/>
  <c r="B7050" i="44"/>
  <c r="B7049" i="44"/>
  <c r="B7048" i="44"/>
  <c r="B7047" i="44"/>
  <c r="B7046" i="44"/>
  <c r="B7045" i="44"/>
  <c r="B7044" i="44"/>
  <c r="B7043" i="44"/>
  <c r="B7042" i="44"/>
  <c r="B7041" i="44"/>
  <c r="B7040" i="44"/>
  <c r="B7039" i="44"/>
  <c r="B7038" i="44"/>
  <c r="B7037" i="44"/>
  <c r="B7036" i="44"/>
  <c r="B7035" i="44"/>
  <c r="B7034" i="44"/>
  <c r="B7033" i="44"/>
  <c r="B7032" i="44"/>
  <c r="B7031" i="44"/>
  <c r="B7030" i="44"/>
  <c r="B7029" i="44"/>
  <c r="B7028" i="44"/>
  <c r="B7027" i="44"/>
  <c r="B7026" i="44"/>
  <c r="B7025" i="44"/>
  <c r="B7024" i="44"/>
  <c r="B7023" i="44"/>
  <c r="B7022" i="44"/>
  <c r="B7021" i="44"/>
  <c r="B7020" i="44"/>
  <c r="B7019" i="44"/>
  <c r="B7018" i="44"/>
  <c r="B7017" i="44"/>
  <c r="B7016" i="44"/>
  <c r="B7015" i="44"/>
  <c r="B7014" i="44"/>
  <c r="B7013" i="44"/>
  <c r="B7012" i="44"/>
  <c r="B7011" i="44"/>
  <c r="B7010" i="44"/>
  <c r="B7009" i="44"/>
  <c r="B7008" i="44"/>
  <c r="B7007" i="44"/>
  <c r="B7006" i="44"/>
  <c r="B7005" i="44"/>
  <c r="B7004" i="44"/>
  <c r="B7003" i="44"/>
  <c r="B7002" i="44"/>
  <c r="B7001" i="44"/>
  <c r="B7000" i="44"/>
  <c r="B6999" i="44"/>
  <c r="B6998" i="44"/>
  <c r="B6997" i="44"/>
  <c r="B6996" i="44"/>
  <c r="B6995" i="44"/>
  <c r="B6994" i="44"/>
  <c r="B6993" i="44"/>
  <c r="B6992" i="44"/>
  <c r="B6991" i="44"/>
  <c r="B6990" i="44"/>
  <c r="B6989" i="44"/>
  <c r="B6988" i="44"/>
  <c r="B6987" i="44"/>
  <c r="B6986" i="44"/>
  <c r="B6985" i="44"/>
  <c r="B6984" i="44"/>
  <c r="B6983" i="44"/>
  <c r="B6982" i="44"/>
  <c r="B6981" i="44"/>
  <c r="B6980" i="44"/>
  <c r="B6979" i="44"/>
  <c r="B6978" i="44"/>
  <c r="B6977" i="44"/>
  <c r="B6976" i="44"/>
  <c r="B6975" i="44"/>
  <c r="B6974" i="44"/>
  <c r="B6973" i="44"/>
  <c r="B6972" i="44"/>
  <c r="B6971" i="44"/>
  <c r="B6970" i="44"/>
  <c r="B6969" i="44"/>
  <c r="B6968" i="44"/>
  <c r="B6967" i="44"/>
  <c r="B6966" i="44"/>
  <c r="B6965" i="44"/>
  <c r="B6964" i="44"/>
  <c r="B6963" i="44"/>
  <c r="B6962" i="44"/>
  <c r="B6961" i="44"/>
  <c r="B6960" i="44"/>
  <c r="B6959" i="44"/>
  <c r="B6958" i="44"/>
  <c r="B6957" i="44"/>
  <c r="B6956" i="44"/>
  <c r="B6955" i="44"/>
  <c r="B6954" i="44"/>
  <c r="B6953" i="44"/>
  <c r="B6952" i="44"/>
  <c r="B6951" i="44"/>
  <c r="B6950" i="44"/>
  <c r="B6949" i="44"/>
  <c r="B6948" i="44"/>
  <c r="B6947" i="44"/>
  <c r="B6946" i="44"/>
  <c r="B6945" i="44"/>
  <c r="B6944" i="44"/>
  <c r="B6943" i="44"/>
  <c r="B6942" i="44"/>
  <c r="B6941" i="44"/>
  <c r="B6940" i="44"/>
  <c r="B6939" i="44"/>
  <c r="B6938" i="44"/>
  <c r="B6937" i="44"/>
  <c r="B6936" i="44"/>
  <c r="B6935" i="44"/>
  <c r="B6934" i="44"/>
  <c r="B6933" i="44"/>
  <c r="B6932" i="44"/>
  <c r="B6931" i="44"/>
  <c r="B6930" i="44"/>
  <c r="B6929" i="44"/>
  <c r="B6928" i="44"/>
  <c r="B6927" i="44"/>
  <c r="B6926" i="44"/>
  <c r="B6925" i="44"/>
  <c r="B6924" i="44"/>
  <c r="B6923" i="44"/>
  <c r="B6922" i="44"/>
  <c r="B6921" i="44"/>
  <c r="B6920" i="44"/>
  <c r="B6919" i="44"/>
  <c r="B6918" i="44"/>
  <c r="B6917" i="44"/>
  <c r="B6916" i="44"/>
  <c r="B6915" i="44"/>
  <c r="B6914" i="44"/>
  <c r="B6913" i="44"/>
  <c r="B6912" i="44"/>
  <c r="B6911" i="44"/>
  <c r="B6910" i="44"/>
  <c r="B6909" i="44"/>
  <c r="B6908" i="44"/>
  <c r="B6907" i="44"/>
  <c r="B6906" i="44"/>
  <c r="B6905" i="44"/>
  <c r="B6904" i="44"/>
  <c r="B6903" i="44"/>
  <c r="B6902" i="44"/>
  <c r="B6901" i="44"/>
  <c r="B6900" i="44"/>
  <c r="B6899" i="44"/>
  <c r="B6898" i="44"/>
  <c r="B6897" i="44"/>
  <c r="B6896" i="44"/>
  <c r="B6895" i="44"/>
  <c r="B6894" i="44"/>
  <c r="B6893" i="44"/>
  <c r="B6892" i="44"/>
  <c r="B6891" i="44"/>
  <c r="B6890" i="44"/>
  <c r="B6889" i="44"/>
  <c r="B6888" i="44"/>
  <c r="B6887" i="44"/>
  <c r="B6886" i="44"/>
  <c r="B6885" i="44"/>
  <c r="B6884" i="44"/>
  <c r="B6883" i="44"/>
  <c r="B6882" i="44"/>
  <c r="B6881" i="44"/>
  <c r="B6880" i="44"/>
  <c r="B6879" i="44"/>
  <c r="B6878" i="44"/>
  <c r="B6877" i="44"/>
  <c r="B6876" i="44"/>
  <c r="B6875" i="44"/>
  <c r="B6874" i="44"/>
  <c r="B6873" i="44"/>
  <c r="B6872" i="44"/>
  <c r="B6871" i="44"/>
  <c r="B6870" i="44"/>
  <c r="B6869" i="44"/>
  <c r="B6868" i="44"/>
  <c r="B6867" i="44"/>
  <c r="B6866" i="44"/>
  <c r="B6865" i="44"/>
  <c r="B6864" i="44"/>
  <c r="B6863" i="44"/>
  <c r="B6862" i="44"/>
  <c r="B6861" i="44"/>
  <c r="B6860" i="44"/>
  <c r="B6859" i="44"/>
  <c r="B6858" i="44"/>
  <c r="B6857" i="44"/>
  <c r="B6856" i="44"/>
  <c r="B6855" i="44"/>
  <c r="B6854" i="44"/>
  <c r="B6853" i="44"/>
  <c r="B6852" i="44"/>
  <c r="B6851" i="44"/>
  <c r="B6850" i="44"/>
  <c r="B6849" i="44"/>
  <c r="B6848" i="44"/>
  <c r="B6847" i="44"/>
  <c r="B6846" i="44"/>
  <c r="B6845" i="44"/>
  <c r="B6844" i="44"/>
  <c r="B6843" i="44"/>
  <c r="B6842" i="44"/>
  <c r="B6841" i="44"/>
  <c r="B6840" i="44"/>
  <c r="B6839" i="44"/>
  <c r="B6838" i="44"/>
  <c r="B6837" i="44"/>
  <c r="B6836" i="44"/>
  <c r="B6835" i="44"/>
  <c r="B6834" i="44"/>
  <c r="B6833" i="44"/>
  <c r="B6832" i="44"/>
  <c r="B6831" i="44"/>
  <c r="B6830" i="44"/>
  <c r="B6829" i="44"/>
  <c r="B6828" i="44"/>
  <c r="B6827" i="44"/>
  <c r="B6826" i="44"/>
  <c r="B6825" i="44"/>
  <c r="B6824" i="44"/>
  <c r="B6823" i="44"/>
  <c r="B6822" i="44"/>
  <c r="B6821" i="44"/>
  <c r="B6820" i="44"/>
  <c r="B6819" i="44"/>
  <c r="B6818" i="44"/>
  <c r="B6817" i="44"/>
  <c r="B6816" i="44"/>
  <c r="B6815" i="44"/>
  <c r="B6814" i="44"/>
  <c r="B6813" i="44"/>
  <c r="B6812" i="44"/>
  <c r="B6811" i="44"/>
  <c r="B6810" i="44"/>
  <c r="B6809" i="44"/>
  <c r="B6808" i="44"/>
  <c r="B6807" i="44"/>
  <c r="B6806" i="44"/>
  <c r="B6805" i="44"/>
  <c r="B6804" i="44"/>
  <c r="B6803" i="44"/>
  <c r="B6802" i="44"/>
  <c r="B6801" i="44"/>
  <c r="B6800" i="44"/>
  <c r="B6799" i="44"/>
  <c r="B6798" i="44"/>
  <c r="B6797" i="44"/>
  <c r="B6796" i="44"/>
  <c r="B6795" i="44"/>
  <c r="B6794" i="44"/>
  <c r="B6793" i="44"/>
  <c r="B6792" i="44"/>
  <c r="B6791" i="44"/>
  <c r="B6790" i="44"/>
  <c r="B6789" i="44"/>
  <c r="B6788" i="44"/>
  <c r="B6787" i="44"/>
  <c r="B6786" i="44"/>
  <c r="B6785" i="44"/>
  <c r="B6784" i="44"/>
  <c r="B6783" i="44"/>
  <c r="B6782" i="44"/>
  <c r="B6781" i="44"/>
  <c r="B6780" i="44"/>
  <c r="B6779" i="44"/>
  <c r="B6778" i="44"/>
  <c r="B6777" i="44"/>
  <c r="B6776" i="44"/>
  <c r="B6775" i="44"/>
  <c r="B6774" i="44"/>
  <c r="B6773" i="44"/>
  <c r="B6772" i="44"/>
  <c r="B6771" i="44"/>
  <c r="B6770" i="44"/>
  <c r="B6769" i="44"/>
  <c r="B6768" i="44"/>
  <c r="B6767" i="44"/>
  <c r="B6766" i="44"/>
  <c r="B6765" i="44"/>
  <c r="B6764" i="44"/>
  <c r="B6763" i="44"/>
  <c r="B6762" i="44"/>
  <c r="B6761" i="44"/>
  <c r="B6760" i="44"/>
  <c r="B6759" i="44"/>
  <c r="B6758" i="44"/>
  <c r="B6757" i="44"/>
  <c r="B6756" i="44"/>
  <c r="B6755" i="44"/>
  <c r="B6754" i="44"/>
  <c r="B6753" i="44"/>
  <c r="B6752" i="44"/>
  <c r="B6751" i="44"/>
  <c r="B6750" i="44"/>
  <c r="B6749" i="44"/>
  <c r="B6748" i="44"/>
  <c r="B6747" i="44"/>
  <c r="B6746" i="44"/>
  <c r="B6745" i="44"/>
  <c r="B6744" i="44"/>
  <c r="B6743" i="44"/>
  <c r="B6742" i="44"/>
  <c r="B6741" i="44"/>
  <c r="B6740" i="44"/>
  <c r="B6739" i="44"/>
  <c r="B6738" i="44"/>
  <c r="B6737" i="44"/>
  <c r="B6736" i="44"/>
  <c r="B6735" i="44"/>
  <c r="B6734" i="44"/>
  <c r="B6733" i="44"/>
  <c r="B6732" i="44"/>
  <c r="B6731" i="44"/>
  <c r="B6730" i="44"/>
  <c r="B6729" i="44"/>
  <c r="B6728" i="44"/>
  <c r="B6727" i="44"/>
  <c r="B6726" i="44"/>
  <c r="B6725" i="44"/>
  <c r="B6724" i="44"/>
  <c r="B6723" i="44"/>
  <c r="B6722" i="44"/>
  <c r="B6721" i="44"/>
  <c r="B6720" i="44"/>
  <c r="B6719" i="44"/>
  <c r="B6718" i="44"/>
  <c r="B6717" i="44"/>
  <c r="B6716" i="44"/>
  <c r="B6715" i="44"/>
  <c r="B6714" i="44"/>
  <c r="B6713" i="44"/>
  <c r="B6712" i="44"/>
  <c r="B6711" i="44"/>
  <c r="B6710" i="44"/>
  <c r="B6709" i="44"/>
  <c r="B6708" i="44"/>
  <c r="B6707" i="44"/>
  <c r="B6706" i="44"/>
  <c r="B6705" i="44"/>
  <c r="B6704" i="44"/>
  <c r="B6703" i="44"/>
  <c r="B6702" i="44"/>
  <c r="B6701" i="44"/>
  <c r="B6700" i="44"/>
  <c r="B6699" i="44"/>
  <c r="B6698" i="44"/>
  <c r="B6697" i="44"/>
  <c r="B6696" i="44"/>
  <c r="B6695" i="44"/>
  <c r="B6694" i="44"/>
  <c r="B6693" i="44"/>
  <c r="B6692" i="44"/>
  <c r="B6691" i="44"/>
  <c r="B6690" i="44"/>
  <c r="B6689" i="44"/>
  <c r="B6688" i="44"/>
  <c r="B6687" i="44"/>
  <c r="B6686" i="44"/>
  <c r="B6685" i="44"/>
  <c r="B6684" i="44"/>
  <c r="B6683" i="44"/>
  <c r="B6682" i="44"/>
  <c r="B6681" i="44"/>
  <c r="B6680" i="44"/>
  <c r="B6679" i="44"/>
  <c r="B6678" i="44"/>
  <c r="B6677" i="44"/>
  <c r="B6676" i="44"/>
  <c r="B6675" i="44"/>
  <c r="B6674" i="44"/>
  <c r="B6673" i="44"/>
  <c r="B6672" i="44"/>
  <c r="B6671" i="44"/>
  <c r="B6670" i="44"/>
  <c r="B6669" i="44"/>
  <c r="B6668" i="44"/>
  <c r="B6667" i="44"/>
  <c r="B6666" i="44"/>
  <c r="B6665" i="44"/>
  <c r="B6664" i="44"/>
  <c r="B6663" i="44"/>
  <c r="B6662" i="44"/>
  <c r="B6661" i="44"/>
  <c r="B6660" i="44"/>
  <c r="B6659" i="44"/>
  <c r="B6658" i="44"/>
  <c r="B6657" i="44"/>
  <c r="B6656" i="44"/>
  <c r="B6655" i="44"/>
  <c r="B6654" i="44"/>
  <c r="B6653" i="44"/>
  <c r="B6652" i="44"/>
  <c r="B6651" i="44"/>
  <c r="B6650" i="44"/>
  <c r="B6649" i="44"/>
  <c r="B6648" i="44"/>
  <c r="B6647" i="44"/>
  <c r="B6646" i="44"/>
  <c r="B6645" i="44"/>
  <c r="B6644" i="44"/>
  <c r="B6643" i="44"/>
  <c r="B6642" i="44"/>
  <c r="B6641" i="44"/>
  <c r="B6640" i="44"/>
  <c r="B6639" i="44"/>
  <c r="B6638" i="44"/>
  <c r="B6637" i="44"/>
  <c r="B6636" i="44"/>
  <c r="B6635" i="44"/>
  <c r="B6634" i="44"/>
  <c r="B6633" i="44"/>
  <c r="B6632" i="44"/>
  <c r="B6631" i="44"/>
  <c r="B6630" i="44"/>
  <c r="B6629" i="44"/>
  <c r="B6628" i="44"/>
  <c r="B6627" i="44"/>
  <c r="B6626" i="44"/>
  <c r="B6625" i="44"/>
  <c r="B6624" i="44"/>
  <c r="B6623" i="44"/>
  <c r="B6622" i="44"/>
  <c r="B6621" i="44"/>
  <c r="B6620" i="44"/>
  <c r="B6619" i="44"/>
  <c r="B6618" i="44"/>
  <c r="B6617" i="44"/>
  <c r="B6616" i="44"/>
  <c r="B6615" i="44"/>
  <c r="B6614" i="44"/>
  <c r="B6613" i="44"/>
  <c r="B6612" i="44"/>
  <c r="B6611" i="44"/>
  <c r="B6610" i="44"/>
  <c r="B6609" i="44"/>
  <c r="B6608" i="44"/>
  <c r="B6607" i="44"/>
  <c r="B6606" i="44"/>
  <c r="B6605" i="44"/>
  <c r="B6604" i="44"/>
  <c r="B6603" i="44"/>
  <c r="B6602" i="44"/>
  <c r="B6601" i="44"/>
  <c r="B6600" i="44"/>
  <c r="B6599" i="44"/>
  <c r="B6598" i="44"/>
  <c r="B6597" i="44"/>
  <c r="B6596" i="44"/>
  <c r="B6595" i="44"/>
  <c r="B6594" i="44"/>
  <c r="B6593" i="44"/>
  <c r="B6592" i="44"/>
  <c r="B6591" i="44"/>
  <c r="B6590" i="44"/>
  <c r="B6589" i="44"/>
  <c r="B6588" i="44"/>
  <c r="B6587" i="44"/>
  <c r="B6586" i="44"/>
  <c r="B6585" i="44"/>
  <c r="B6584" i="44"/>
  <c r="B6583" i="44"/>
  <c r="B6582" i="44"/>
  <c r="B6581" i="44"/>
  <c r="B6580" i="44"/>
  <c r="B6579" i="44"/>
  <c r="B6578" i="44"/>
  <c r="B6577" i="44"/>
  <c r="B6576" i="44"/>
  <c r="B6575" i="44"/>
  <c r="B6574" i="44"/>
  <c r="B6573" i="44"/>
  <c r="B6572" i="44"/>
  <c r="B6571" i="44"/>
  <c r="B6570" i="44"/>
  <c r="B6569" i="44"/>
  <c r="B6568" i="44"/>
  <c r="B6567" i="44"/>
  <c r="B6566" i="44"/>
  <c r="B6565" i="44"/>
  <c r="B6564" i="44"/>
  <c r="B6563" i="44"/>
  <c r="B6562" i="44"/>
  <c r="B6561" i="44"/>
  <c r="B6560" i="44"/>
  <c r="B6559" i="44"/>
  <c r="B6558" i="44"/>
  <c r="B6557" i="44"/>
  <c r="B6556" i="44"/>
  <c r="B6555" i="44"/>
  <c r="B6554" i="44"/>
  <c r="B6553" i="44"/>
  <c r="B6552" i="44"/>
  <c r="B6551" i="44"/>
  <c r="B6550" i="44"/>
  <c r="B6549" i="44"/>
  <c r="B6548" i="44"/>
  <c r="B6547" i="44"/>
  <c r="B6546" i="44"/>
  <c r="B6545" i="44"/>
  <c r="B6544" i="44"/>
  <c r="B6543" i="44"/>
  <c r="B6542" i="44"/>
  <c r="B6541" i="44"/>
  <c r="B6540" i="44"/>
  <c r="B6539" i="44"/>
  <c r="B6538" i="44"/>
  <c r="B6537" i="44"/>
  <c r="B6536" i="44"/>
  <c r="B6535" i="44"/>
  <c r="B6534" i="44"/>
  <c r="B6533" i="44"/>
  <c r="B6532" i="44"/>
  <c r="B6531" i="44"/>
  <c r="B6530" i="44"/>
  <c r="B6529" i="44"/>
  <c r="B6528" i="44"/>
  <c r="B6527" i="44"/>
  <c r="B6526" i="44"/>
  <c r="B6525" i="44"/>
  <c r="B6524" i="44"/>
  <c r="B6523" i="44"/>
  <c r="B6522" i="44"/>
  <c r="B6521" i="44"/>
  <c r="B6520" i="44"/>
  <c r="B6519" i="44"/>
  <c r="B6518" i="44"/>
  <c r="B6517" i="44"/>
  <c r="B6516" i="44"/>
  <c r="B6515" i="44"/>
  <c r="B6514" i="44"/>
  <c r="B6513" i="44"/>
  <c r="B6512" i="44"/>
  <c r="B6511" i="44"/>
  <c r="B6510" i="44"/>
  <c r="B6509" i="44"/>
  <c r="B6508" i="44"/>
  <c r="B6507" i="44"/>
  <c r="B6506" i="44"/>
  <c r="B6505" i="44"/>
  <c r="B6504" i="44"/>
  <c r="B6503" i="44"/>
  <c r="B6502" i="44"/>
  <c r="B6501" i="44"/>
  <c r="B6500" i="44"/>
  <c r="B6499" i="44"/>
  <c r="B6498" i="44"/>
  <c r="B6497" i="44"/>
  <c r="B6496" i="44"/>
  <c r="B6495" i="44"/>
  <c r="B6494" i="44"/>
  <c r="B6493" i="44"/>
  <c r="B6492" i="44"/>
  <c r="B6491" i="44"/>
  <c r="B6490" i="44"/>
  <c r="B6489" i="44"/>
  <c r="B6488" i="44"/>
  <c r="B6487" i="44"/>
  <c r="B6486" i="44"/>
  <c r="B6485" i="44"/>
  <c r="B6484" i="44"/>
  <c r="B6483" i="44"/>
  <c r="B6482" i="44"/>
  <c r="B6481" i="44"/>
  <c r="B6480" i="44"/>
  <c r="B6479" i="44"/>
  <c r="B6478" i="44"/>
  <c r="B6477" i="44"/>
  <c r="B6476" i="44"/>
  <c r="B6475" i="44"/>
  <c r="B6474" i="44"/>
  <c r="B6473" i="44"/>
  <c r="B6472" i="44"/>
  <c r="B6471" i="44"/>
  <c r="B6470" i="44"/>
  <c r="B6469" i="44"/>
  <c r="B6468" i="44"/>
  <c r="B6467" i="44"/>
  <c r="B6466" i="44"/>
  <c r="B6465" i="44"/>
  <c r="B6464" i="44"/>
  <c r="B6463" i="44"/>
  <c r="B6462" i="44"/>
  <c r="B6461" i="44"/>
  <c r="B6460" i="44"/>
  <c r="B6459" i="44"/>
  <c r="B6458" i="44"/>
  <c r="B6457" i="44"/>
  <c r="B6456" i="44"/>
  <c r="B6455" i="44"/>
  <c r="B6454" i="44"/>
  <c r="B6453" i="44"/>
  <c r="B6452" i="44"/>
  <c r="B6451" i="44"/>
  <c r="B6450" i="44"/>
  <c r="B6449" i="44"/>
  <c r="B6448" i="44"/>
  <c r="B6447" i="44"/>
  <c r="B6446" i="44"/>
  <c r="B6445" i="44"/>
  <c r="B6444" i="44"/>
  <c r="B6443" i="44"/>
  <c r="B6442" i="44"/>
  <c r="B6441" i="44"/>
  <c r="B6440" i="44"/>
  <c r="B6439" i="44"/>
  <c r="B6438" i="44"/>
  <c r="B6437" i="44"/>
  <c r="B6436" i="44"/>
  <c r="B6435" i="44"/>
  <c r="B6434" i="44"/>
  <c r="B6433" i="44"/>
  <c r="B6432" i="44"/>
  <c r="B6431" i="44"/>
  <c r="B6430" i="44"/>
  <c r="B6429" i="44"/>
  <c r="B6428" i="44"/>
  <c r="B6427" i="44"/>
  <c r="B6426" i="44"/>
  <c r="B6425" i="44"/>
  <c r="B6424" i="44"/>
  <c r="B6423" i="44"/>
  <c r="B6422" i="44"/>
  <c r="B6421" i="44"/>
  <c r="B6420" i="44"/>
  <c r="B6419" i="44"/>
  <c r="B6418" i="44"/>
  <c r="B6417" i="44"/>
  <c r="B6416" i="44"/>
  <c r="B6415" i="44"/>
  <c r="B6414" i="44"/>
  <c r="B6413" i="44"/>
  <c r="B6412" i="44"/>
  <c r="B6411" i="44"/>
  <c r="B6410" i="44"/>
  <c r="B6409" i="44"/>
  <c r="B6408" i="44"/>
  <c r="B6407" i="44"/>
  <c r="B6406" i="44"/>
  <c r="B6405" i="44"/>
  <c r="B6404" i="44"/>
  <c r="B6403" i="44"/>
  <c r="B6402" i="44"/>
  <c r="B6401" i="44"/>
  <c r="B6400" i="44"/>
  <c r="B6399" i="44"/>
  <c r="B6398" i="44"/>
  <c r="B6397" i="44"/>
  <c r="B6396" i="44"/>
  <c r="B6395" i="44"/>
  <c r="B6394" i="44"/>
  <c r="B6393" i="44"/>
  <c r="B6392" i="44"/>
  <c r="B6391" i="44"/>
  <c r="B6390" i="44"/>
  <c r="B6389" i="44"/>
  <c r="B6388" i="44"/>
  <c r="B6387" i="44"/>
  <c r="B6386" i="44"/>
  <c r="B6385" i="44"/>
  <c r="B6384" i="44"/>
  <c r="B6383" i="44"/>
  <c r="B6382" i="44"/>
  <c r="B6381" i="44"/>
  <c r="B6380" i="44"/>
  <c r="B6379" i="44"/>
  <c r="B6378" i="44"/>
  <c r="B6377" i="44"/>
  <c r="B6376" i="44"/>
  <c r="B6375" i="44"/>
  <c r="B6374" i="44"/>
  <c r="B6373" i="44"/>
  <c r="B6372" i="44"/>
  <c r="B6371" i="44"/>
  <c r="B6370" i="44"/>
  <c r="B6369" i="44"/>
  <c r="B6368" i="44"/>
  <c r="B6367" i="44"/>
  <c r="B6366" i="44"/>
  <c r="B6365" i="44"/>
  <c r="B6364" i="44"/>
  <c r="B6363" i="44"/>
  <c r="B6362" i="44"/>
  <c r="B6361" i="44"/>
  <c r="B6360" i="44"/>
  <c r="B6359" i="44"/>
  <c r="B6358" i="44"/>
  <c r="B6357" i="44"/>
  <c r="B6356" i="44"/>
  <c r="B6355" i="44"/>
  <c r="B6354" i="44"/>
  <c r="B6353" i="44"/>
  <c r="B6352" i="44"/>
  <c r="B6351" i="44"/>
  <c r="B6350" i="44"/>
  <c r="B6349" i="44"/>
  <c r="B6348" i="44"/>
  <c r="B6347" i="44"/>
  <c r="B6346" i="44"/>
  <c r="B6345" i="44"/>
  <c r="B6344" i="44"/>
  <c r="B6343" i="44"/>
  <c r="B6342" i="44"/>
  <c r="B6341" i="44"/>
  <c r="B6340" i="44"/>
  <c r="B6339" i="44"/>
  <c r="B6338" i="44"/>
  <c r="B6337" i="44"/>
  <c r="B6336" i="44"/>
  <c r="B6335" i="44"/>
  <c r="B6334" i="44"/>
  <c r="B6333" i="44"/>
  <c r="B6332" i="44"/>
  <c r="B6331" i="44"/>
  <c r="B6330" i="44"/>
  <c r="B6329" i="44"/>
  <c r="B6328" i="44"/>
  <c r="B6327" i="44"/>
  <c r="B6326" i="44"/>
  <c r="B6325" i="44"/>
  <c r="B6324" i="44"/>
  <c r="B6323" i="44"/>
  <c r="B6322" i="44"/>
  <c r="B6321" i="44"/>
  <c r="B6320" i="44"/>
  <c r="B6319" i="44"/>
  <c r="B6318" i="44"/>
  <c r="B6317" i="44"/>
  <c r="B6316" i="44"/>
  <c r="B6315" i="44"/>
  <c r="B6314" i="44"/>
  <c r="B6313" i="44"/>
  <c r="B6312" i="44"/>
  <c r="B6311" i="44"/>
  <c r="B6310" i="44"/>
  <c r="B6309" i="44"/>
  <c r="B6308" i="44"/>
  <c r="B6307" i="44"/>
  <c r="B6306" i="44"/>
  <c r="B6305" i="44"/>
  <c r="B6304" i="44"/>
  <c r="B6303" i="44"/>
  <c r="B6302" i="44"/>
  <c r="B6301" i="44"/>
  <c r="B6300" i="44"/>
  <c r="B6299" i="44"/>
  <c r="B6298" i="44"/>
  <c r="B6297" i="44"/>
  <c r="B6296" i="44"/>
  <c r="B6295" i="44"/>
  <c r="B6294" i="44"/>
  <c r="B6293" i="44"/>
  <c r="B6292" i="44"/>
  <c r="B6291" i="44"/>
  <c r="B6290" i="44"/>
  <c r="B6289" i="44"/>
  <c r="B6288" i="44"/>
  <c r="B6287" i="44"/>
  <c r="B6286" i="44"/>
  <c r="B6285" i="44"/>
  <c r="B6284" i="44"/>
  <c r="B6283" i="44"/>
  <c r="B6282" i="44"/>
  <c r="B6281" i="44"/>
  <c r="B6280" i="44"/>
  <c r="B6279" i="44"/>
  <c r="B6278" i="44"/>
  <c r="B6277" i="44"/>
  <c r="B6276" i="44"/>
  <c r="B6275" i="44"/>
  <c r="B6274" i="44"/>
  <c r="B6273" i="44"/>
  <c r="B6272" i="44"/>
  <c r="B6271" i="44"/>
  <c r="B6270" i="44"/>
  <c r="B6269" i="44"/>
  <c r="B6268" i="44"/>
  <c r="B6267" i="44"/>
  <c r="B6266" i="44"/>
  <c r="B6265" i="44"/>
  <c r="B6264" i="44"/>
  <c r="B6263" i="44"/>
  <c r="B6262" i="44"/>
  <c r="B6261" i="44"/>
  <c r="B6260" i="44"/>
  <c r="B6259" i="44"/>
  <c r="B6258" i="44"/>
  <c r="B6257" i="44"/>
  <c r="B6256" i="44"/>
  <c r="B6255" i="44"/>
  <c r="B6254" i="44"/>
  <c r="B6253" i="44"/>
  <c r="B6252" i="44"/>
  <c r="B6251" i="44"/>
  <c r="B6250" i="44"/>
  <c r="B6249" i="44"/>
  <c r="B6248" i="44"/>
  <c r="B6247" i="44"/>
  <c r="B6246" i="44"/>
  <c r="B6245" i="44"/>
  <c r="B6244" i="44"/>
  <c r="B6243" i="44"/>
  <c r="B6242" i="44"/>
  <c r="B6241" i="44"/>
  <c r="B6240" i="44"/>
  <c r="B6239" i="44"/>
  <c r="B6238" i="44"/>
  <c r="B6237" i="44"/>
  <c r="B6236" i="44"/>
  <c r="B6235" i="44"/>
  <c r="B6234" i="44"/>
  <c r="B6233" i="44"/>
  <c r="B6232" i="44"/>
  <c r="B6231" i="44"/>
  <c r="B6230" i="44"/>
  <c r="B6229" i="44"/>
  <c r="B6228" i="44"/>
  <c r="B6227" i="44"/>
  <c r="B6226" i="44"/>
  <c r="B6225" i="44"/>
  <c r="B6224" i="44"/>
  <c r="B6223" i="44"/>
  <c r="B6222" i="44"/>
  <c r="B6221" i="44"/>
  <c r="B6220" i="44"/>
  <c r="B6219" i="44"/>
  <c r="B6218" i="44"/>
  <c r="B6217" i="44"/>
  <c r="B6216" i="44"/>
  <c r="B6215" i="44"/>
  <c r="B6214" i="44"/>
  <c r="B6213" i="44"/>
  <c r="B6212" i="44"/>
  <c r="B6211" i="44"/>
  <c r="B6210" i="44"/>
  <c r="B6209" i="44"/>
  <c r="B6208" i="44"/>
  <c r="B6207" i="44"/>
  <c r="B6206" i="44"/>
  <c r="B6205" i="44"/>
  <c r="B6204" i="44"/>
  <c r="B6203" i="44"/>
  <c r="B6202" i="44"/>
  <c r="B6201" i="44"/>
  <c r="B6200" i="44"/>
  <c r="B6199" i="44"/>
  <c r="B6198" i="44"/>
  <c r="B6197" i="44"/>
  <c r="B6196" i="44"/>
  <c r="B6195" i="44"/>
  <c r="B6194" i="44"/>
  <c r="B6193" i="44"/>
  <c r="B6192" i="44"/>
  <c r="B6191" i="44"/>
  <c r="B6190" i="44"/>
  <c r="B6189" i="44"/>
  <c r="B6188" i="44"/>
  <c r="B6187" i="44"/>
  <c r="B6186" i="44"/>
  <c r="B6185" i="44"/>
  <c r="B6184" i="44"/>
  <c r="B6183" i="44"/>
  <c r="B6182" i="44"/>
  <c r="B6181" i="44"/>
  <c r="B6180" i="44"/>
  <c r="B6179" i="44"/>
  <c r="B6178" i="44"/>
  <c r="B6177" i="44"/>
  <c r="B6176" i="44"/>
  <c r="B6175" i="44"/>
  <c r="B6174" i="44"/>
  <c r="B6173" i="44"/>
  <c r="B6172" i="44"/>
  <c r="B6171" i="44"/>
  <c r="B6170" i="44"/>
  <c r="B6169" i="44"/>
  <c r="B6168" i="44"/>
  <c r="B6167" i="44"/>
  <c r="B6166" i="44"/>
  <c r="B6165" i="44"/>
  <c r="B6164" i="44"/>
  <c r="B6163" i="44"/>
  <c r="B6162" i="44"/>
  <c r="B6161" i="44"/>
  <c r="B6160" i="44"/>
  <c r="B6159" i="44"/>
  <c r="B6158" i="44"/>
  <c r="B6157" i="44"/>
  <c r="B6156" i="44"/>
  <c r="B6155" i="44"/>
  <c r="B6154" i="44"/>
  <c r="B6153" i="44"/>
  <c r="B6152" i="44"/>
  <c r="B6151" i="44"/>
  <c r="B6150" i="44"/>
  <c r="B6149" i="44"/>
  <c r="B6148" i="44"/>
  <c r="B6147" i="44"/>
  <c r="B6146" i="44"/>
  <c r="B6145" i="44"/>
  <c r="B6144" i="44"/>
  <c r="B6143" i="44"/>
  <c r="B6142" i="44"/>
  <c r="B6141" i="44"/>
  <c r="B6140" i="44"/>
  <c r="B6139" i="44"/>
  <c r="B6138" i="44"/>
  <c r="B6137" i="44"/>
  <c r="B6136" i="44"/>
  <c r="B6135" i="44"/>
  <c r="B6134" i="44"/>
  <c r="B6133" i="44"/>
  <c r="B6132" i="44"/>
  <c r="B6131" i="44"/>
  <c r="B6130" i="44"/>
  <c r="B6129" i="44"/>
  <c r="B6128" i="44"/>
  <c r="B6127" i="44"/>
  <c r="B6126" i="44"/>
  <c r="B6125" i="44"/>
  <c r="B6124" i="44"/>
  <c r="B6123" i="44"/>
  <c r="B6122" i="44"/>
  <c r="B6121" i="44"/>
  <c r="B6120" i="44"/>
  <c r="B6119" i="44"/>
  <c r="B6118" i="44"/>
  <c r="B6117" i="44"/>
  <c r="B6116" i="44"/>
  <c r="B6115" i="44"/>
  <c r="B6114" i="44"/>
  <c r="B6113" i="44"/>
  <c r="B6112" i="44"/>
  <c r="B6111" i="44"/>
  <c r="B6110" i="44"/>
  <c r="B6109" i="44"/>
  <c r="B6108" i="44"/>
  <c r="B6107" i="44"/>
  <c r="B6106" i="44"/>
  <c r="B6105" i="44"/>
  <c r="B6104" i="44"/>
  <c r="B6103" i="44"/>
  <c r="B6102" i="44"/>
  <c r="B6101" i="44"/>
  <c r="B6100" i="44"/>
  <c r="B6099" i="44"/>
  <c r="B6098" i="44"/>
  <c r="B6097" i="44"/>
  <c r="B6096" i="44"/>
  <c r="B6095" i="44"/>
  <c r="B6094" i="44"/>
  <c r="B6093" i="44"/>
  <c r="B6092" i="44"/>
  <c r="B6091" i="44"/>
  <c r="B6090" i="44"/>
  <c r="B6089" i="44"/>
  <c r="B6088" i="44"/>
  <c r="B6087" i="44"/>
  <c r="B6086" i="44"/>
  <c r="B6085" i="44"/>
  <c r="B6084" i="44"/>
  <c r="B6083" i="44"/>
  <c r="B6082" i="44"/>
  <c r="B6081" i="44"/>
  <c r="B6080" i="44"/>
  <c r="B6079" i="44"/>
  <c r="B6078" i="44"/>
  <c r="B6077" i="44"/>
  <c r="B6076" i="44"/>
  <c r="B6075" i="44"/>
  <c r="B6074" i="44"/>
  <c r="B6073" i="44"/>
  <c r="B6072" i="44"/>
  <c r="B6071" i="44"/>
  <c r="B6070" i="44"/>
  <c r="B6069" i="44"/>
  <c r="B6068" i="44"/>
  <c r="B6067" i="44"/>
  <c r="B6066" i="44"/>
  <c r="B6065" i="44"/>
  <c r="B6064" i="44"/>
  <c r="B6063" i="44"/>
  <c r="B6062" i="44"/>
  <c r="B6061" i="44"/>
  <c r="B6060" i="44"/>
  <c r="B6059" i="44"/>
  <c r="B6058" i="44"/>
  <c r="B6057" i="44"/>
  <c r="B6056" i="44"/>
  <c r="B6055" i="44"/>
  <c r="B6054" i="44"/>
  <c r="B6053" i="44"/>
  <c r="B6052" i="44"/>
  <c r="B6051" i="44"/>
  <c r="B6050" i="44"/>
  <c r="B6049" i="44"/>
  <c r="B6048" i="44"/>
  <c r="B6047" i="44"/>
  <c r="B6046" i="44"/>
  <c r="B6045" i="44"/>
  <c r="B6044" i="44"/>
  <c r="B6043" i="44"/>
  <c r="B6042" i="44"/>
  <c r="B6041" i="44"/>
  <c r="B6040" i="44"/>
  <c r="B6039" i="44"/>
  <c r="B6038" i="44"/>
  <c r="B6037" i="44"/>
  <c r="B6036" i="44"/>
  <c r="B6035" i="44"/>
  <c r="B6034" i="44"/>
  <c r="B6033" i="44"/>
  <c r="B6032" i="44"/>
  <c r="B6031" i="44"/>
  <c r="B6030" i="44"/>
  <c r="B6029" i="44"/>
  <c r="B6028" i="44"/>
  <c r="B6027" i="44"/>
  <c r="B6026" i="44"/>
  <c r="B6025" i="44"/>
  <c r="B6024" i="44"/>
  <c r="B6023" i="44"/>
  <c r="B6022" i="44"/>
  <c r="B6021" i="44"/>
  <c r="B6020" i="44"/>
  <c r="B6019" i="44"/>
  <c r="B6018" i="44"/>
  <c r="B6017" i="44"/>
  <c r="B6016" i="44"/>
  <c r="B6015" i="44"/>
  <c r="B6014" i="44"/>
  <c r="B6013" i="44"/>
  <c r="B6012" i="44"/>
  <c r="B6011" i="44"/>
  <c r="B6010" i="44"/>
  <c r="B6009" i="44"/>
  <c r="B6008" i="44"/>
  <c r="B6007" i="44"/>
  <c r="B6006" i="44"/>
  <c r="B6005" i="44"/>
  <c r="B6004" i="44"/>
  <c r="B6003" i="44"/>
  <c r="B6002" i="44"/>
  <c r="B6001" i="44"/>
  <c r="B6000" i="44"/>
  <c r="B5999" i="44"/>
  <c r="B5998" i="44"/>
  <c r="B5997" i="44"/>
  <c r="B5996" i="44"/>
  <c r="B5995" i="44"/>
  <c r="B5994" i="44"/>
  <c r="B5993" i="44"/>
  <c r="B5992" i="44"/>
  <c r="B5991" i="44"/>
  <c r="B5990" i="44"/>
  <c r="B5989" i="44"/>
  <c r="B5988" i="44"/>
  <c r="B5987" i="44"/>
  <c r="B5986" i="44"/>
  <c r="B5985" i="44"/>
  <c r="B5984" i="44"/>
  <c r="B5983" i="44"/>
  <c r="B5982" i="44"/>
  <c r="B5981" i="44"/>
  <c r="B5980" i="44"/>
  <c r="B5979" i="44"/>
  <c r="B5978" i="44"/>
  <c r="B5977" i="44"/>
  <c r="B5976" i="44"/>
  <c r="B5975" i="44"/>
  <c r="B5974" i="44"/>
  <c r="B5973" i="44"/>
  <c r="B5972" i="44"/>
  <c r="B5971" i="44"/>
  <c r="B5970" i="44"/>
  <c r="B5969" i="44"/>
  <c r="B5968" i="44"/>
  <c r="B5967" i="44"/>
  <c r="B5966" i="44"/>
  <c r="B5965" i="44"/>
  <c r="B5964" i="44"/>
  <c r="B5963" i="44"/>
  <c r="B5962" i="44"/>
  <c r="B5961" i="44"/>
  <c r="B5960" i="44"/>
  <c r="B5959" i="44"/>
  <c r="B5958" i="44"/>
  <c r="B5957" i="44"/>
  <c r="B5956" i="44"/>
  <c r="B5955" i="44"/>
  <c r="B5954" i="44"/>
  <c r="B5953" i="44"/>
  <c r="B5952" i="44"/>
  <c r="B5951" i="44"/>
  <c r="B5950" i="44"/>
  <c r="B5949" i="44"/>
  <c r="B5948" i="44"/>
  <c r="B5947" i="44"/>
  <c r="B5946" i="44"/>
  <c r="B5945" i="44"/>
  <c r="B5944" i="44"/>
  <c r="B5943" i="44"/>
  <c r="B5942" i="44"/>
  <c r="B5941" i="44"/>
  <c r="B5940" i="44"/>
  <c r="B5939" i="44"/>
  <c r="B5938" i="44"/>
  <c r="B5937" i="44"/>
  <c r="B5936" i="44"/>
  <c r="B5935" i="44"/>
  <c r="B5934" i="44"/>
  <c r="B5933" i="44"/>
  <c r="B5932" i="44"/>
  <c r="B5931" i="44"/>
  <c r="B5930" i="44"/>
  <c r="B5929" i="44"/>
  <c r="B5928" i="44"/>
  <c r="B5927" i="44"/>
  <c r="B5926" i="44"/>
  <c r="B5925" i="44"/>
  <c r="B5924" i="44"/>
  <c r="B5923" i="44"/>
  <c r="B5922" i="44"/>
  <c r="B5921" i="44"/>
  <c r="B5920" i="44"/>
  <c r="B5919" i="44"/>
  <c r="B5918" i="44"/>
  <c r="B5917" i="44"/>
  <c r="B5916" i="44"/>
  <c r="B5915" i="44"/>
  <c r="B5914" i="44"/>
  <c r="B5913" i="44"/>
  <c r="B5912" i="44"/>
  <c r="B5911" i="44"/>
  <c r="B5910" i="44"/>
  <c r="B5909" i="44"/>
  <c r="B5908" i="44"/>
  <c r="B5907" i="44"/>
  <c r="B5906" i="44"/>
  <c r="B5905" i="44"/>
  <c r="B5904" i="44"/>
  <c r="B5903" i="44"/>
  <c r="B5902" i="44"/>
  <c r="B5901" i="44"/>
  <c r="B5900" i="44"/>
  <c r="B5899" i="44"/>
  <c r="B5898" i="44"/>
  <c r="B5897" i="44"/>
  <c r="B5896" i="44"/>
  <c r="B5895" i="44"/>
  <c r="B5894" i="44"/>
  <c r="B5893" i="44"/>
  <c r="B5892" i="44"/>
  <c r="B5891" i="44"/>
  <c r="B5890" i="44"/>
  <c r="B5889" i="44"/>
  <c r="B5888" i="44"/>
  <c r="B5887" i="44"/>
  <c r="B5886" i="44"/>
  <c r="B5885" i="44"/>
  <c r="B5884" i="44"/>
  <c r="B5883" i="44"/>
  <c r="B5882" i="44"/>
  <c r="B5881" i="44"/>
  <c r="B5880" i="44"/>
  <c r="B5879" i="44"/>
  <c r="B5878" i="44"/>
  <c r="B5877" i="44"/>
  <c r="B5876" i="44"/>
  <c r="B5875" i="44"/>
  <c r="B5874" i="44"/>
  <c r="B5873" i="44"/>
  <c r="B5872" i="44"/>
  <c r="B5871" i="44"/>
  <c r="B5870" i="44"/>
  <c r="B5869" i="44"/>
  <c r="B5868" i="44"/>
  <c r="B5867" i="44"/>
  <c r="B5866" i="44"/>
  <c r="B5865" i="44"/>
  <c r="B5864" i="44"/>
  <c r="B5863" i="44"/>
  <c r="B5862" i="44"/>
  <c r="B5861" i="44"/>
  <c r="B5860" i="44"/>
  <c r="B5859" i="44"/>
  <c r="B5858" i="44"/>
  <c r="B5857" i="44"/>
  <c r="B5856" i="44"/>
  <c r="B5855" i="44"/>
  <c r="B5854" i="44"/>
  <c r="B5853" i="44"/>
  <c r="B5852" i="44"/>
  <c r="B5851" i="44"/>
  <c r="B5850" i="44"/>
  <c r="B5849" i="44"/>
  <c r="B5848" i="44"/>
  <c r="B5847" i="44"/>
  <c r="B5846" i="44"/>
  <c r="B5845" i="44"/>
  <c r="B5844" i="44"/>
  <c r="B5843" i="44"/>
  <c r="B5842" i="44"/>
  <c r="B5841" i="44"/>
  <c r="B5840" i="44"/>
  <c r="B5839" i="44"/>
  <c r="B5838" i="44"/>
  <c r="B5837" i="44"/>
  <c r="B5836" i="44"/>
  <c r="B5835" i="44"/>
  <c r="B5834" i="44"/>
  <c r="B5833" i="44"/>
  <c r="B5832" i="44"/>
  <c r="B5831" i="44"/>
  <c r="B5830" i="44"/>
  <c r="B5829" i="44"/>
  <c r="B5828" i="44"/>
  <c r="B5827" i="44"/>
  <c r="B5826" i="44"/>
  <c r="B5825" i="44"/>
  <c r="B5824" i="44"/>
  <c r="B5823" i="44"/>
  <c r="B5822" i="44"/>
  <c r="B5821" i="44"/>
  <c r="B5820" i="44"/>
  <c r="B5819" i="44"/>
  <c r="B5818" i="44"/>
  <c r="B5817" i="44"/>
  <c r="B5816" i="44"/>
  <c r="B5815" i="44"/>
  <c r="B5814" i="44"/>
  <c r="B5813" i="44"/>
  <c r="B5812" i="44"/>
  <c r="B5811" i="44"/>
  <c r="B5810" i="44"/>
  <c r="B5809" i="44"/>
  <c r="B5808" i="44"/>
  <c r="B5807" i="44"/>
  <c r="B5806" i="44"/>
  <c r="B5805" i="44"/>
  <c r="B5804" i="44"/>
  <c r="B5803" i="44"/>
  <c r="B5802" i="44"/>
  <c r="B5801" i="44"/>
  <c r="B5800" i="44"/>
  <c r="B5799" i="44"/>
  <c r="B5798" i="44"/>
  <c r="B5797" i="44"/>
  <c r="B5796" i="44"/>
  <c r="B5795" i="44"/>
  <c r="B5794" i="44"/>
  <c r="B5793" i="44"/>
  <c r="B5792" i="44"/>
  <c r="B5791" i="44"/>
  <c r="B5790" i="44"/>
  <c r="B5789" i="44"/>
  <c r="B5788" i="44"/>
  <c r="B5787" i="44"/>
  <c r="B5786" i="44"/>
  <c r="B5785" i="44"/>
  <c r="B5784" i="44"/>
  <c r="B5783" i="44"/>
  <c r="B5782" i="44"/>
  <c r="B5781" i="44"/>
  <c r="B5780" i="44"/>
  <c r="B5779" i="44"/>
  <c r="B5778" i="44"/>
  <c r="B5777" i="44"/>
  <c r="B5776" i="44"/>
  <c r="B5775" i="44"/>
  <c r="B5774" i="44"/>
  <c r="B5773" i="44"/>
  <c r="B5772" i="44"/>
  <c r="B5771" i="44"/>
  <c r="B5770" i="44"/>
  <c r="B5769" i="44"/>
  <c r="B5768" i="44"/>
  <c r="B5767" i="44"/>
  <c r="B5766" i="44"/>
  <c r="B5765" i="44"/>
  <c r="B5764" i="44"/>
  <c r="B5763" i="44"/>
  <c r="B5762" i="44"/>
  <c r="B5761" i="44"/>
  <c r="B5760" i="44"/>
  <c r="B5759" i="44"/>
  <c r="B5758" i="44"/>
  <c r="B5757" i="44"/>
  <c r="B5756" i="44"/>
  <c r="B5755" i="44"/>
  <c r="B5754" i="44"/>
  <c r="B5753" i="44"/>
  <c r="B5752" i="44"/>
  <c r="B5751" i="44"/>
  <c r="B5750" i="44"/>
  <c r="B5749" i="44"/>
  <c r="B5748" i="44"/>
  <c r="B5747" i="44"/>
  <c r="B5746" i="44"/>
  <c r="B5745" i="44"/>
  <c r="B5744" i="44"/>
  <c r="B5743" i="44"/>
  <c r="B5742" i="44"/>
  <c r="B5741" i="44"/>
  <c r="B5740" i="44"/>
  <c r="B5739" i="44"/>
  <c r="B5738" i="44"/>
  <c r="B5737" i="44"/>
  <c r="B5736" i="44"/>
  <c r="B5735" i="44"/>
  <c r="B5734" i="44"/>
  <c r="B5733" i="44"/>
  <c r="B5732" i="44"/>
  <c r="B5731" i="44"/>
  <c r="B5730" i="44"/>
  <c r="B5729" i="44"/>
  <c r="B5728" i="44"/>
  <c r="B5727" i="44"/>
  <c r="B5726" i="44"/>
  <c r="B5725" i="44"/>
  <c r="B5724" i="44"/>
  <c r="B5723" i="44"/>
  <c r="B5722" i="44"/>
  <c r="B5721" i="44"/>
  <c r="B5720" i="44"/>
  <c r="B5719" i="44"/>
  <c r="B5718" i="44"/>
  <c r="B5717" i="44"/>
  <c r="B5716" i="44"/>
  <c r="B5715" i="44"/>
  <c r="B5714" i="44"/>
  <c r="B5713" i="44"/>
  <c r="B5712" i="44"/>
  <c r="B5711" i="44"/>
  <c r="B5710" i="44"/>
  <c r="B5709" i="44"/>
  <c r="B5708" i="44"/>
  <c r="B5707" i="44"/>
  <c r="B5706" i="44"/>
  <c r="B5705" i="44"/>
  <c r="B5704" i="44"/>
  <c r="B5703" i="44"/>
  <c r="B5702" i="44"/>
  <c r="B5701" i="44"/>
  <c r="B5700" i="44"/>
  <c r="B5699" i="44"/>
  <c r="B5698" i="44"/>
  <c r="B5697" i="44"/>
  <c r="B5696" i="44"/>
  <c r="B5695" i="44"/>
  <c r="B5694" i="44"/>
  <c r="B5693" i="44"/>
  <c r="B5692" i="44"/>
  <c r="B5691" i="44"/>
  <c r="B5690" i="44"/>
  <c r="B5689" i="44"/>
  <c r="B5688" i="44"/>
  <c r="B5687" i="44"/>
  <c r="B5686" i="44"/>
  <c r="B5685" i="44"/>
  <c r="B5684" i="44"/>
  <c r="B5683" i="44"/>
  <c r="B5682" i="44"/>
  <c r="B5681" i="44"/>
  <c r="B5680" i="44"/>
  <c r="B5679" i="44"/>
  <c r="B5678" i="44"/>
  <c r="B5677" i="44"/>
  <c r="B5676" i="44"/>
  <c r="B5675" i="44"/>
  <c r="B5674" i="44"/>
  <c r="B5673" i="44"/>
  <c r="B5672" i="44"/>
  <c r="B5671" i="44"/>
  <c r="B5670" i="44"/>
  <c r="B5669" i="44"/>
  <c r="B5668" i="44"/>
  <c r="B5667" i="44"/>
  <c r="B5666" i="44"/>
  <c r="B5665" i="44"/>
  <c r="B5664" i="44"/>
  <c r="B5663" i="44"/>
  <c r="B5662" i="44"/>
  <c r="B5661" i="44"/>
  <c r="B5660" i="44"/>
  <c r="B5659" i="44"/>
  <c r="B5658" i="44"/>
  <c r="B5657" i="44"/>
  <c r="B5656" i="44"/>
  <c r="B5655" i="44"/>
  <c r="B5654" i="44"/>
  <c r="B5653" i="44"/>
  <c r="B5652" i="44"/>
  <c r="B5651" i="44"/>
  <c r="B5650" i="44"/>
  <c r="B5649" i="44"/>
  <c r="B5648" i="44"/>
  <c r="B5647" i="44"/>
  <c r="B5646" i="44"/>
  <c r="B5645" i="44"/>
  <c r="B5644" i="44"/>
  <c r="B5643" i="44"/>
  <c r="B5642" i="44"/>
  <c r="B5641" i="44"/>
  <c r="B5640" i="44"/>
  <c r="B5639" i="44"/>
  <c r="B5638" i="44"/>
  <c r="B5637" i="44"/>
  <c r="B5636" i="44"/>
  <c r="B5635" i="44"/>
  <c r="B5634" i="44"/>
  <c r="B5633" i="44"/>
  <c r="B5632" i="44"/>
  <c r="B5631" i="44"/>
  <c r="B5630" i="44"/>
  <c r="B5629" i="44"/>
  <c r="B5628" i="44"/>
  <c r="B5627" i="44"/>
  <c r="B5626" i="44"/>
  <c r="B5625" i="44"/>
  <c r="B5624" i="44"/>
  <c r="B5623" i="44"/>
  <c r="B5622" i="44"/>
  <c r="B5621" i="44"/>
  <c r="B5620" i="44"/>
  <c r="B5619" i="44"/>
  <c r="B5618" i="44"/>
  <c r="B5617" i="44"/>
  <c r="B5616" i="44"/>
  <c r="B5615" i="44"/>
  <c r="B5614" i="44"/>
  <c r="B5613" i="44"/>
  <c r="B5612" i="44"/>
  <c r="B5611" i="44"/>
  <c r="B5610" i="44"/>
  <c r="B5609" i="44"/>
  <c r="B5608" i="44"/>
  <c r="B5607" i="44"/>
  <c r="B5606" i="44"/>
  <c r="B5605" i="44"/>
  <c r="B5604" i="44"/>
  <c r="B5603" i="44"/>
  <c r="B5602" i="44"/>
  <c r="B5601" i="44"/>
  <c r="B5600" i="44"/>
  <c r="B5599" i="44"/>
  <c r="B5598" i="44"/>
  <c r="B5597" i="44"/>
  <c r="B5596" i="44"/>
  <c r="B5595" i="44"/>
  <c r="B5594" i="44"/>
  <c r="B5593" i="44"/>
  <c r="B5592" i="44"/>
  <c r="B5591" i="44"/>
  <c r="B5590" i="44"/>
  <c r="B5589" i="44"/>
  <c r="B5588" i="44"/>
  <c r="B5587" i="44"/>
  <c r="B5586" i="44"/>
  <c r="B5585" i="44"/>
  <c r="B5584" i="44"/>
  <c r="B5583" i="44"/>
  <c r="B5582" i="44"/>
  <c r="B5581" i="44"/>
  <c r="B5580" i="44"/>
  <c r="B5579" i="44"/>
  <c r="B5578" i="44"/>
  <c r="B5577" i="44"/>
  <c r="B5576" i="44"/>
  <c r="B5575" i="44"/>
  <c r="B5574" i="44"/>
  <c r="B5573" i="44"/>
  <c r="B5572" i="44"/>
  <c r="B5571" i="44"/>
  <c r="B5570" i="44"/>
  <c r="B5569" i="44"/>
  <c r="B5568" i="44"/>
  <c r="B5567" i="44"/>
  <c r="B5566" i="44"/>
  <c r="B5565" i="44"/>
  <c r="B5564" i="44"/>
  <c r="B5563" i="44"/>
  <c r="B5562" i="44"/>
  <c r="B5561" i="44"/>
  <c r="B5560" i="44"/>
  <c r="B5559" i="44"/>
  <c r="B5558" i="44"/>
  <c r="B5557" i="44"/>
  <c r="B5556" i="44"/>
  <c r="B5555" i="44"/>
  <c r="B5554" i="44"/>
  <c r="B5553" i="44"/>
  <c r="B5552" i="44"/>
  <c r="B5551" i="44"/>
  <c r="B5550" i="44"/>
  <c r="B5549" i="44"/>
  <c r="B5548" i="44"/>
  <c r="B5547" i="44"/>
  <c r="B5546" i="44"/>
  <c r="B5545" i="44"/>
  <c r="B5544" i="44"/>
  <c r="B5543" i="44"/>
  <c r="B5542" i="44"/>
  <c r="B5541" i="44"/>
  <c r="B5540" i="44"/>
  <c r="B5539" i="44"/>
  <c r="B5538" i="44"/>
  <c r="B5537" i="44"/>
  <c r="B5536" i="44"/>
  <c r="B5535" i="44"/>
  <c r="B5534" i="44"/>
  <c r="B5533" i="44"/>
  <c r="B5532" i="44"/>
  <c r="B5531" i="44"/>
  <c r="B5530" i="44"/>
  <c r="B5529" i="44"/>
  <c r="B5528" i="44"/>
  <c r="B5527" i="44"/>
  <c r="B5526" i="44"/>
  <c r="B5525" i="44"/>
  <c r="B5524" i="44"/>
  <c r="B5523" i="44"/>
  <c r="B5522" i="44"/>
  <c r="B5521" i="44"/>
  <c r="B5520" i="44"/>
  <c r="B5519" i="44"/>
  <c r="B5518" i="44"/>
  <c r="B5517" i="44"/>
  <c r="B5516" i="44"/>
  <c r="B5515" i="44"/>
  <c r="B5514" i="44"/>
  <c r="B5513" i="44"/>
  <c r="B5512" i="44"/>
  <c r="B5511" i="44"/>
  <c r="B5510" i="44"/>
  <c r="B5509" i="44"/>
  <c r="B5508" i="44"/>
  <c r="B5507" i="44"/>
  <c r="B5506" i="44"/>
  <c r="B5505" i="44"/>
  <c r="B5504" i="44"/>
  <c r="B5503" i="44"/>
  <c r="B5502" i="44"/>
  <c r="B5501" i="44"/>
  <c r="B5500" i="44"/>
  <c r="B5499" i="44"/>
  <c r="B5498" i="44"/>
  <c r="B5497" i="44"/>
  <c r="B5496" i="44"/>
  <c r="B5495" i="44"/>
  <c r="B5494" i="44"/>
  <c r="B5493" i="44"/>
  <c r="B5492" i="44"/>
  <c r="B5491" i="44"/>
  <c r="B5490" i="44"/>
  <c r="B5489" i="44"/>
  <c r="B5488" i="44"/>
  <c r="B5487" i="44"/>
  <c r="B5486" i="44"/>
  <c r="B5485" i="44"/>
  <c r="B5484" i="44"/>
  <c r="B5483" i="44"/>
  <c r="B5482" i="44"/>
  <c r="B5481" i="44"/>
  <c r="B5480" i="44"/>
  <c r="B5479" i="44"/>
  <c r="B5478" i="44"/>
  <c r="B5477" i="44"/>
  <c r="B5476" i="44"/>
  <c r="B5475" i="44"/>
  <c r="B5474" i="44"/>
  <c r="B5473" i="44"/>
  <c r="B5472" i="44"/>
  <c r="B5471" i="44"/>
  <c r="B5470" i="44"/>
  <c r="B5469" i="44"/>
  <c r="B5468" i="44"/>
  <c r="B5467" i="44"/>
  <c r="B5466" i="44"/>
  <c r="B5465" i="44"/>
  <c r="B5464" i="44"/>
  <c r="B5463" i="44"/>
  <c r="B5462" i="44"/>
  <c r="B5461" i="44"/>
  <c r="B5460" i="44"/>
  <c r="B5459" i="44"/>
  <c r="B5458" i="44"/>
  <c r="B5457" i="44"/>
  <c r="B5456" i="44"/>
  <c r="B5455" i="44"/>
  <c r="B5454" i="44"/>
  <c r="B5453" i="44"/>
  <c r="B5452" i="44"/>
  <c r="B5451" i="44"/>
  <c r="B5450" i="44"/>
  <c r="B5449" i="44"/>
  <c r="B5448" i="44"/>
  <c r="B5447" i="44"/>
  <c r="B5446" i="44"/>
  <c r="B5445" i="44"/>
  <c r="B5444" i="44"/>
  <c r="B5443" i="44"/>
  <c r="B5442" i="44"/>
  <c r="B5441" i="44"/>
  <c r="B5440" i="44"/>
  <c r="B5439" i="44"/>
  <c r="B5438" i="44"/>
  <c r="B5437" i="44"/>
  <c r="B5436" i="44"/>
  <c r="B5435" i="44"/>
  <c r="B5434" i="44"/>
  <c r="B5433" i="44"/>
  <c r="B5432" i="44"/>
  <c r="B5431" i="44"/>
  <c r="B5430" i="44"/>
  <c r="B5429" i="44"/>
  <c r="B5428" i="44"/>
  <c r="B5427" i="44"/>
  <c r="B5426" i="44"/>
  <c r="B5425" i="44"/>
  <c r="B5424" i="44"/>
  <c r="B5423" i="44"/>
  <c r="B5422" i="44"/>
  <c r="B5421" i="44"/>
  <c r="B5420" i="44"/>
  <c r="B5419" i="44"/>
  <c r="B5418" i="44"/>
  <c r="B5417" i="44"/>
  <c r="B5416" i="44"/>
  <c r="B5415" i="44"/>
  <c r="B5414" i="44"/>
  <c r="B5413" i="44"/>
  <c r="B5412" i="44"/>
  <c r="B5411" i="44"/>
  <c r="B5410" i="44"/>
  <c r="B5409" i="44"/>
  <c r="B5408" i="44"/>
  <c r="B5407" i="44"/>
  <c r="B5406" i="44"/>
  <c r="B5405" i="44"/>
  <c r="B5404" i="44"/>
  <c r="B5403" i="44"/>
  <c r="B5402" i="44"/>
  <c r="B5401" i="44"/>
  <c r="B5400" i="44"/>
  <c r="B5399" i="44"/>
  <c r="B5398" i="44"/>
  <c r="B5397" i="44"/>
  <c r="B5396" i="44"/>
  <c r="B5395" i="44"/>
  <c r="B5394" i="44"/>
  <c r="B5393" i="44"/>
  <c r="B5392" i="44"/>
  <c r="B5391" i="44"/>
  <c r="B5390" i="44"/>
  <c r="B5389" i="44"/>
  <c r="B5388" i="44"/>
  <c r="B5387" i="44"/>
  <c r="B5386" i="44"/>
  <c r="B5385" i="44"/>
  <c r="B5384" i="44"/>
  <c r="B5383" i="44"/>
  <c r="B5382" i="44"/>
  <c r="B5381" i="44"/>
  <c r="B5380" i="44"/>
  <c r="B5379" i="44"/>
  <c r="B5378" i="44"/>
  <c r="B5377" i="44"/>
  <c r="B5376" i="44"/>
  <c r="B5375" i="44"/>
  <c r="B5374" i="44"/>
  <c r="B5373" i="44"/>
  <c r="B5372" i="44"/>
  <c r="B5371" i="44"/>
  <c r="B5370" i="44"/>
  <c r="B5369" i="44"/>
  <c r="B5368" i="44"/>
  <c r="B5367" i="44"/>
  <c r="B5366" i="44"/>
  <c r="B5365" i="44"/>
  <c r="B5364" i="44"/>
  <c r="B5363" i="44"/>
  <c r="B5362" i="44"/>
  <c r="B5361" i="44"/>
  <c r="B5360" i="44"/>
  <c r="B5359" i="44"/>
  <c r="B5358" i="44"/>
  <c r="B5357" i="44"/>
  <c r="B5356" i="44"/>
  <c r="B5355" i="44"/>
  <c r="B5354" i="44"/>
  <c r="B5353" i="44"/>
  <c r="B5352" i="44"/>
  <c r="B5351" i="44"/>
  <c r="B5350" i="44"/>
  <c r="B5349" i="44"/>
  <c r="B5348" i="44"/>
  <c r="B5347" i="44"/>
  <c r="B5346" i="44"/>
  <c r="B5345" i="44"/>
  <c r="B5344" i="44"/>
  <c r="B5343" i="44"/>
  <c r="B5342" i="44"/>
  <c r="B5341" i="44"/>
  <c r="B5340" i="44"/>
  <c r="B5339" i="44"/>
  <c r="B5338" i="44"/>
  <c r="B5337" i="44"/>
  <c r="B5336" i="44"/>
  <c r="B5335" i="44"/>
  <c r="B5334" i="44"/>
  <c r="B5333" i="44"/>
  <c r="B5332" i="44"/>
  <c r="B5331" i="44"/>
  <c r="B5330" i="44"/>
  <c r="B5329" i="44"/>
  <c r="B5328" i="44"/>
  <c r="B5327" i="44"/>
  <c r="B5326" i="44"/>
  <c r="B5325" i="44"/>
  <c r="B5324" i="44"/>
  <c r="B5323" i="44"/>
  <c r="B5322" i="44"/>
  <c r="B5321" i="44"/>
  <c r="B5320" i="44"/>
  <c r="B5319" i="44"/>
  <c r="B5318" i="44"/>
  <c r="B5317" i="44"/>
  <c r="B5316" i="44"/>
  <c r="B5315" i="44"/>
  <c r="B5314" i="44"/>
  <c r="B5313" i="44"/>
  <c r="B5312" i="44"/>
  <c r="B5311" i="44"/>
  <c r="B5310" i="44"/>
  <c r="B5309" i="44"/>
  <c r="B5308" i="44"/>
  <c r="B5307" i="44"/>
  <c r="B5306" i="44"/>
  <c r="B5305" i="44"/>
  <c r="B5304" i="44"/>
  <c r="B5303" i="44"/>
  <c r="B5302" i="44"/>
  <c r="B5301" i="44"/>
  <c r="B5300" i="44"/>
  <c r="B5299" i="44"/>
  <c r="B5298" i="44"/>
  <c r="B5297" i="44"/>
  <c r="B5296" i="44"/>
  <c r="B5295" i="44"/>
  <c r="B5294" i="44"/>
  <c r="B5293" i="44"/>
  <c r="B5292" i="44"/>
  <c r="B5291" i="44"/>
  <c r="B5290" i="44"/>
  <c r="B5289" i="44"/>
  <c r="B5288" i="44"/>
  <c r="B5287" i="44"/>
  <c r="B5286" i="44"/>
  <c r="B5285" i="44"/>
  <c r="B5284" i="44"/>
  <c r="B5283" i="44"/>
  <c r="B5282" i="44"/>
  <c r="B5281" i="44"/>
  <c r="B5280" i="44"/>
  <c r="B5279" i="44"/>
  <c r="B5278" i="44"/>
  <c r="B5277" i="44"/>
  <c r="B5276" i="44"/>
  <c r="B5275" i="44"/>
  <c r="B5274" i="44"/>
  <c r="B5273" i="44"/>
  <c r="B5272" i="44"/>
  <c r="B5271" i="44"/>
  <c r="B5270" i="44"/>
  <c r="B5269" i="44"/>
  <c r="B5268" i="44"/>
  <c r="B5267" i="44"/>
  <c r="B5266" i="44"/>
  <c r="B5265" i="44"/>
  <c r="B5264" i="44"/>
  <c r="B5263" i="44"/>
  <c r="B5262" i="44"/>
  <c r="B5261" i="44"/>
  <c r="B5260" i="44"/>
  <c r="B5259" i="44"/>
  <c r="B5258" i="44"/>
  <c r="B5257" i="44"/>
  <c r="B5256" i="44"/>
  <c r="B5255" i="44"/>
  <c r="B5254" i="44"/>
  <c r="B5253" i="44"/>
  <c r="B5252" i="44"/>
  <c r="B5251" i="44"/>
  <c r="B5250" i="44"/>
  <c r="B5249" i="44"/>
  <c r="B5248" i="44"/>
  <c r="B5247" i="44"/>
  <c r="B5246" i="44"/>
  <c r="B5245" i="44"/>
  <c r="B5244" i="44"/>
  <c r="B5243" i="44"/>
  <c r="B5242" i="44"/>
  <c r="B5241" i="44"/>
  <c r="B5240" i="44"/>
  <c r="B5239" i="44"/>
  <c r="B5238" i="44"/>
  <c r="B5237" i="44"/>
  <c r="B5236" i="44"/>
  <c r="B5235" i="44"/>
  <c r="B5234" i="44"/>
  <c r="B5233" i="44"/>
  <c r="B5232" i="44"/>
  <c r="B5231" i="44"/>
  <c r="B5230" i="44"/>
  <c r="B5229" i="44"/>
  <c r="B5228" i="44"/>
  <c r="B5227" i="44"/>
  <c r="B5226" i="44"/>
  <c r="B5225" i="44"/>
  <c r="B5224" i="44"/>
  <c r="B5223" i="44"/>
  <c r="B5222" i="44"/>
  <c r="B5221" i="44"/>
  <c r="B5220" i="44"/>
  <c r="B5219" i="44"/>
  <c r="B5218" i="44"/>
  <c r="B5217" i="44"/>
  <c r="B5216" i="44"/>
  <c r="B5215" i="44"/>
  <c r="B5214" i="44"/>
  <c r="B5213" i="44"/>
  <c r="B5212" i="44"/>
  <c r="B5211" i="44"/>
  <c r="B5210" i="44"/>
  <c r="B5209" i="44"/>
  <c r="B5208" i="44"/>
  <c r="B5207" i="44"/>
  <c r="B5206" i="44"/>
  <c r="B5205" i="44"/>
  <c r="B5204" i="44"/>
  <c r="B5203" i="44"/>
  <c r="B5202" i="44"/>
  <c r="B5201" i="44"/>
  <c r="B5200" i="44"/>
  <c r="B5199" i="44"/>
  <c r="B5198" i="44"/>
  <c r="B5197" i="44"/>
  <c r="B5196" i="44"/>
  <c r="B5195" i="44"/>
  <c r="B5194" i="44"/>
  <c r="B5193" i="44"/>
  <c r="B5192" i="44"/>
  <c r="B5191" i="44"/>
  <c r="B5190" i="44"/>
  <c r="B5189" i="44"/>
  <c r="B5188" i="44"/>
  <c r="B5187" i="44"/>
  <c r="B5186" i="44"/>
  <c r="B5185" i="44"/>
  <c r="B5184" i="44"/>
  <c r="B5183" i="44"/>
  <c r="B5182" i="44"/>
  <c r="B5181" i="44"/>
  <c r="B5180" i="44"/>
  <c r="B5179" i="44"/>
  <c r="B5178" i="44"/>
  <c r="B5177" i="44"/>
  <c r="B5176" i="44"/>
  <c r="B5175" i="44"/>
  <c r="B5174" i="44"/>
  <c r="B5173" i="44"/>
  <c r="B5172" i="44"/>
  <c r="B5171" i="44"/>
  <c r="B5170" i="44"/>
  <c r="B5169" i="44"/>
  <c r="B5168" i="44"/>
  <c r="B5167" i="44"/>
  <c r="B5166" i="44"/>
  <c r="B5165" i="44"/>
  <c r="B5164" i="44"/>
  <c r="B5163" i="44"/>
  <c r="B5162" i="44"/>
  <c r="B5161" i="44"/>
  <c r="B5160" i="44"/>
  <c r="B5159" i="44"/>
  <c r="B5158" i="44"/>
  <c r="B5157" i="44"/>
  <c r="B5156" i="44"/>
  <c r="B5155" i="44"/>
  <c r="B5154" i="44"/>
  <c r="B5153" i="44"/>
  <c r="B5152" i="44"/>
  <c r="B5151" i="44"/>
  <c r="B5150" i="44"/>
  <c r="B5149" i="44"/>
  <c r="B5148" i="44"/>
  <c r="B5147" i="44"/>
  <c r="B5146" i="44"/>
  <c r="B5145" i="44"/>
  <c r="B5144" i="44"/>
  <c r="B5143" i="44"/>
  <c r="B5142" i="44"/>
  <c r="B5141" i="44"/>
  <c r="B5140" i="44"/>
  <c r="B5139" i="44"/>
  <c r="B5138" i="44"/>
  <c r="B5137" i="44"/>
  <c r="B5136" i="44"/>
  <c r="B5135" i="44"/>
  <c r="B5134" i="44"/>
  <c r="B5133" i="44"/>
  <c r="B5132" i="44"/>
  <c r="B5131" i="44"/>
  <c r="B5130" i="44"/>
  <c r="B5129" i="44"/>
  <c r="B5128" i="44"/>
  <c r="B5127" i="44"/>
  <c r="B5126" i="44"/>
  <c r="B5125" i="44"/>
  <c r="B5124" i="44"/>
  <c r="B5123" i="44"/>
  <c r="B5122" i="44"/>
  <c r="B5121" i="44"/>
  <c r="B5120" i="44"/>
  <c r="B5119" i="44"/>
  <c r="B5118" i="44"/>
  <c r="B5117" i="44"/>
  <c r="B5116" i="44"/>
  <c r="B5115" i="44"/>
  <c r="B5114" i="44"/>
  <c r="B5113" i="44"/>
  <c r="B5112" i="44"/>
  <c r="B5111" i="44"/>
  <c r="B5110" i="44"/>
  <c r="B5109" i="44"/>
  <c r="B5108" i="44"/>
  <c r="B5107" i="44"/>
  <c r="B5106" i="44"/>
  <c r="B5105" i="44"/>
  <c r="B5104" i="44"/>
  <c r="B5103" i="44"/>
  <c r="B5102" i="44"/>
  <c r="B5101" i="44"/>
  <c r="B5100" i="44"/>
  <c r="B5099" i="44"/>
  <c r="B5098" i="44"/>
  <c r="B5097" i="44"/>
  <c r="B5096" i="44"/>
  <c r="B5095" i="44"/>
  <c r="B5094" i="44"/>
  <c r="B5093" i="44"/>
  <c r="B5092" i="44"/>
  <c r="B5091" i="44"/>
  <c r="B5090" i="44"/>
  <c r="B5089" i="44"/>
  <c r="B5088" i="44"/>
  <c r="B5087" i="44"/>
  <c r="B5086" i="44"/>
  <c r="B5085" i="44"/>
  <c r="B5084" i="44"/>
  <c r="B5083" i="44"/>
  <c r="B5082" i="44"/>
  <c r="B5081" i="44"/>
  <c r="B5080" i="44"/>
  <c r="B5079" i="44"/>
  <c r="B5078" i="44"/>
  <c r="B5077" i="44"/>
  <c r="B5076" i="44"/>
  <c r="B5075" i="44"/>
  <c r="B5074" i="44"/>
  <c r="B5073" i="44"/>
  <c r="B5072" i="44"/>
  <c r="B5071" i="44"/>
  <c r="B5070" i="44"/>
  <c r="B5069" i="44"/>
  <c r="B5068" i="44"/>
  <c r="B5067" i="44"/>
  <c r="B5066" i="44"/>
  <c r="B5065" i="44"/>
  <c r="B5064" i="44"/>
  <c r="B5063" i="44"/>
  <c r="B5062" i="44"/>
  <c r="B5061" i="44"/>
  <c r="B5060" i="44"/>
  <c r="B5059" i="44"/>
  <c r="B5058" i="44"/>
  <c r="B5057" i="44"/>
  <c r="B5056" i="44"/>
  <c r="B5055" i="44"/>
  <c r="B5054" i="44"/>
  <c r="B5053" i="44"/>
  <c r="B5052" i="44"/>
  <c r="B5051" i="44"/>
  <c r="B5050" i="44"/>
  <c r="B5049" i="44"/>
  <c r="B5048" i="44"/>
  <c r="B5047" i="44"/>
  <c r="B5046" i="44"/>
  <c r="B5045" i="44"/>
  <c r="B5044" i="44"/>
  <c r="B5043" i="44"/>
  <c r="B5042" i="44"/>
  <c r="B5041" i="44"/>
  <c r="B5040" i="44"/>
  <c r="B5039" i="44"/>
  <c r="B5038" i="44"/>
  <c r="B5037" i="44"/>
  <c r="B5036" i="44"/>
  <c r="B5035" i="44"/>
  <c r="B5034" i="44"/>
  <c r="B5033" i="44"/>
  <c r="B5032" i="44"/>
  <c r="B5031" i="44"/>
  <c r="B5030" i="44"/>
  <c r="B5029" i="44"/>
  <c r="B5028" i="44"/>
  <c r="B5027" i="44"/>
  <c r="B5026" i="44"/>
  <c r="B5025" i="44"/>
  <c r="B5024" i="44"/>
  <c r="B5023" i="44"/>
  <c r="B5022" i="44"/>
  <c r="B5021" i="44"/>
  <c r="B5020" i="44"/>
  <c r="B5019" i="44"/>
  <c r="B5018" i="44"/>
  <c r="B5017" i="44"/>
  <c r="B5016" i="44"/>
  <c r="B5015" i="44"/>
  <c r="B5014" i="44"/>
  <c r="B5013" i="44"/>
  <c r="B5012" i="44"/>
  <c r="B5011" i="44"/>
  <c r="B5010" i="44"/>
  <c r="B5009" i="44"/>
  <c r="B5008" i="44"/>
  <c r="B5007" i="44"/>
  <c r="B5006" i="44"/>
  <c r="B5005" i="44"/>
  <c r="B5004" i="44"/>
  <c r="B5003" i="44"/>
  <c r="B5002" i="44"/>
  <c r="B5001" i="44"/>
  <c r="B5000" i="44"/>
  <c r="B4999" i="44"/>
  <c r="B4998" i="44"/>
  <c r="B4997" i="44"/>
  <c r="B4996" i="44"/>
  <c r="B4995" i="44"/>
  <c r="B4994" i="44"/>
  <c r="B4993" i="44"/>
  <c r="B4992" i="44"/>
  <c r="B4991" i="44"/>
  <c r="B4990" i="44"/>
  <c r="B4989" i="44"/>
  <c r="B4988" i="44"/>
  <c r="B4987" i="44"/>
  <c r="B4986" i="44"/>
  <c r="B4985" i="44"/>
  <c r="B4984" i="44"/>
  <c r="B4983" i="44"/>
  <c r="B4982" i="44"/>
  <c r="B4981" i="44"/>
  <c r="B4980" i="44"/>
  <c r="B4979" i="44"/>
  <c r="B4978" i="44"/>
  <c r="B4977" i="44"/>
  <c r="B4976" i="44"/>
  <c r="B4975" i="44"/>
  <c r="B4974" i="44"/>
  <c r="B4973" i="44"/>
  <c r="B4972" i="44"/>
  <c r="B4971" i="44"/>
  <c r="B4970" i="44"/>
  <c r="B4969" i="44"/>
  <c r="B4968" i="44"/>
  <c r="B4967" i="44"/>
  <c r="B4966" i="44"/>
  <c r="B4965" i="44"/>
  <c r="B4964" i="44"/>
  <c r="B4963" i="44"/>
  <c r="B4962" i="44"/>
  <c r="B4961" i="44"/>
  <c r="B4960" i="44"/>
  <c r="B4959" i="44"/>
  <c r="B4958" i="44"/>
  <c r="B4957" i="44"/>
  <c r="B4956" i="44"/>
  <c r="B4955" i="44"/>
  <c r="B4954" i="44"/>
  <c r="B4953" i="44"/>
  <c r="B4952" i="44"/>
  <c r="B4951" i="44"/>
  <c r="B4950" i="44"/>
  <c r="B4949" i="44"/>
  <c r="B4948" i="44"/>
  <c r="B4947" i="44"/>
  <c r="B4946" i="44"/>
  <c r="B4945" i="44"/>
  <c r="B4944" i="44"/>
  <c r="B4943" i="44"/>
  <c r="B4942" i="44"/>
  <c r="B4941" i="44"/>
  <c r="B4940" i="44"/>
  <c r="B4939" i="44"/>
  <c r="B4938" i="44"/>
  <c r="B4937" i="44"/>
  <c r="B4936" i="44"/>
  <c r="B4935" i="44"/>
  <c r="B4934" i="44"/>
  <c r="B4933" i="44"/>
  <c r="B4932" i="44"/>
  <c r="B4931" i="44"/>
  <c r="B4930" i="44"/>
  <c r="B4929" i="44"/>
  <c r="B4928" i="44"/>
  <c r="B4927" i="44"/>
  <c r="B4926" i="44"/>
  <c r="B4925" i="44"/>
  <c r="B4924" i="44"/>
  <c r="B4923" i="44"/>
  <c r="B4922" i="44"/>
  <c r="B4921" i="44"/>
  <c r="B4920" i="44"/>
  <c r="B4919" i="44"/>
  <c r="B4918" i="44"/>
  <c r="B4917" i="44"/>
  <c r="B4916" i="44"/>
  <c r="B4915" i="44"/>
  <c r="B4914" i="44"/>
  <c r="B4913" i="44"/>
  <c r="B4912" i="44"/>
  <c r="B4911" i="44"/>
  <c r="B4910" i="44"/>
  <c r="B4909" i="44"/>
  <c r="B4908" i="44"/>
  <c r="B4907" i="44"/>
  <c r="B4906" i="44"/>
  <c r="B4905" i="44"/>
  <c r="B4904" i="44"/>
  <c r="B4903" i="44"/>
  <c r="B4902" i="44"/>
  <c r="B4901" i="44"/>
  <c r="B4900" i="44"/>
  <c r="B4899" i="44"/>
  <c r="B4898" i="44"/>
  <c r="B4897" i="44"/>
  <c r="B4896" i="44"/>
  <c r="B4895" i="44"/>
  <c r="B4894" i="44"/>
  <c r="B4893" i="44"/>
  <c r="B4892" i="44"/>
  <c r="B4891" i="44"/>
  <c r="B4890" i="44"/>
  <c r="B4889" i="44"/>
  <c r="B4888" i="44"/>
  <c r="B4887" i="44"/>
  <c r="B4886" i="44"/>
  <c r="B4885" i="44"/>
  <c r="B4884" i="44"/>
  <c r="B4883" i="44"/>
  <c r="B4882" i="44"/>
  <c r="B4881" i="44"/>
  <c r="B4880" i="44"/>
  <c r="B4879" i="44"/>
  <c r="B4878" i="44"/>
  <c r="B4877" i="44"/>
  <c r="B4876" i="44"/>
  <c r="B4875" i="44"/>
  <c r="B4874" i="44"/>
  <c r="B4873" i="44"/>
  <c r="B4872" i="44"/>
  <c r="B4871" i="44"/>
  <c r="B4870" i="44"/>
  <c r="B4869" i="44"/>
  <c r="B4868" i="44"/>
  <c r="B4867" i="44"/>
  <c r="B4866" i="44"/>
  <c r="B4865" i="44"/>
  <c r="B4864" i="44"/>
  <c r="B4863" i="44"/>
  <c r="B4862" i="44"/>
  <c r="B4861" i="44"/>
  <c r="B4860" i="44"/>
  <c r="B4859" i="44"/>
  <c r="B4858" i="44"/>
  <c r="B4857" i="44"/>
  <c r="B4856" i="44"/>
  <c r="B4855" i="44"/>
  <c r="B4854" i="44"/>
  <c r="B4853" i="44"/>
  <c r="B4852" i="44"/>
  <c r="B4851" i="44"/>
  <c r="B4850" i="44"/>
  <c r="B4849" i="44"/>
  <c r="B4848" i="44"/>
  <c r="B4847" i="44"/>
  <c r="B4846" i="44"/>
  <c r="B4845" i="44"/>
  <c r="B4844" i="44"/>
  <c r="B4843" i="44"/>
  <c r="B4842" i="44"/>
  <c r="B4841" i="44"/>
  <c r="B4840" i="44"/>
  <c r="B4839" i="44"/>
  <c r="B4838" i="44"/>
  <c r="B4837" i="44"/>
  <c r="B4836" i="44"/>
  <c r="B4835" i="44"/>
  <c r="B4834" i="44"/>
  <c r="B4833" i="44"/>
  <c r="B4832" i="44"/>
  <c r="B4831" i="44"/>
  <c r="B4830" i="44"/>
  <c r="B4829" i="44"/>
  <c r="B4828" i="44"/>
  <c r="B4827" i="44"/>
  <c r="B4826" i="44"/>
  <c r="B4825" i="44"/>
  <c r="B4824" i="44"/>
  <c r="B4823" i="44"/>
  <c r="B4822" i="44"/>
  <c r="B4821" i="44"/>
  <c r="B4820" i="44"/>
  <c r="B4819" i="44"/>
  <c r="B4818" i="44"/>
  <c r="B4817" i="44"/>
  <c r="B4816" i="44"/>
  <c r="B4815" i="44"/>
  <c r="B4814" i="44"/>
  <c r="B4813" i="44"/>
  <c r="B4812" i="44"/>
  <c r="B4811" i="44"/>
  <c r="B4810" i="44"/>
  <c r="B4809" i="44"/>
  <c r="B4808" i="44"/>
  <c r="B4807" i="44"/>
  <c r="B4806" i="44"/>
  <c r="B4805" i="44"/>
  <c r="B4804" i="44"/>
  <c r="B4803" i="44"/>
  <c r="B4802" i="44"/>
  <c r="B4801" i="44"/>
  <c r="B4800" i="44"/>
  <c r="B4799" i="44"/>
  <c r="B4798" i="44"/>
  <c r="B4797" i="44"/>
  <c r="B4796" i="44"/>
  <c r="B4795" i="44"/>
  <c r="B4794" i="44"/>
  <c r="B4793" i="44"/>
  <c r="B4792" i="44"/>
  <c r="B4791" i="44"/>
  <c r="B4790" i="44"/>
  <c r="B4789" i="44"/>
  <c r="B4788" i="44"/>
  <c r="B4787" i="44"/>
  <c r="B4786" i="44"/>
  <c r="B4785" i="44"/>
  <c r="B4784" i="44"/>
  <c r="B4783" i="44"/>
  <c r="B4782" i="44"/>
  <c r="B4781" i="44"/>
  <c r="B4780" i="44"/>
  <c r="B4779" i="44"/>
  <c r="B4778" i="44"/>
  <c r="B4777" i="44"/>
  <c r="B4776" i="44"/>
  <c r="B4775" i="44"/>
  <c r="B4774" i="44"/>
  <c r="B4773" i="44"/>
  <c r="B4772" i="44"/>
  <c r="B4771" i="44"/>
  <c r="B4770" i="44"/>
  <c r="B4769" i="44"/>
  <c r="B4768" i="44"/>
  <c r="B4767" i="44"/>
  <c r="B4766" i="44"/>
  <c r="B4765" i="44"/>
  <c r="B4764" i="44"/>
  <c r="B4763" i="44"/>
  <c r="B4762" i="44"/>
  <c r="B4761" i="44"/>
  <c r="B4760" i="44"/>
  <c r="B4759" i="44"/>
  <c r="B4758" i="44"/>
  <c r="B4757" i="44"/>
  <c r="B4756" i="44"/>
  <c r="B4755" i="44"/>
  <c r="B4754" i="44"/>
  <c r="B4753" i="44"/>
  <c r="B4752" i="44"/>
  <c r="B4751" i="44"/>
  <c r="B4750" i="44"/>
  <c r="B4749" i="44"/>
  <c r="B4748" i="44"/>
  <c r="B4747" i="44"/>
  <c r="B4746" i="44"/>
  <c r="B4745" i="44"/>
  <c r="B4744" i="44"/>
  <c r="B4743" i="44"/>
  <c r="B4742" i="44"/>
  <c r="B4741" i="44"/>
  <c r="B4740" i="44"/>
  <c r="B4739" i="44"/>
  <c r="B4738" i="44"/>
  <c r="B4737" i="44"/>
  <c r="B4736" i="44"/>
  <c r="B4735" i="44"/>
  <c r="B4734" i="44"/>
  <c r="B4733" i="44"/>
  <c r="B4732" i="44"/>
  <c r="B4731" i="44"/>
  <c r="B4730" i="44"/>
  <c r="B4729" i="44"/>
  <c r="B4728" i="44"/>
  <c r="B4727" i="44"/>
  <c r="B4726" i="44"/>
  <c r="B4725" i="44"/>
  <c r="B4724" i="44"/>
  <c r="B4723" i="44"/>
  <c r="B4722" i="44"/>
  <c r="B4721" i="44"/>
  <c r="B4720" i="44"/>
  <c r="B4719" i="44"/>
  <c r="B4718" i="44"/>
  <c r="B4717" i="44"/>
  <c r="B4716" i="44"/>
  <c r="B4715" i="44"/>
  <c r="B4714" i="44"/>
  <c r="B4713" i="44"/>
  <c r="B4712" i="44"/>
  <c r="B4711" i="44"/>
  <c r="B4710" i="44"/>
  <c r="B4709" i="44"/>
  <c r="B4708" i="44"/>
  <c r="B4707" i="44"/>
  <c r="B4706" i="44"/>
  <c r="B4705" i="44"/>
  <c r="B4704" i="44"/>
  <c r="B4703" i="44"/>
  <c r="B4702" i="44"/>
  <c r="B4701" i="44"/>
  <c r="B4700" i="44"/>
  <c r="B4699" i="44"/>
  <c r="B4698" i="44"/>
  <c r="B4697" i="44"/>
  <c r="B4696" i="44"/>
  <c r="B4695" i="44"/>
  <c r="B4694" i="44"/>
  <c r="B4693" i="44"/>
  <c r="B4692" i="44"/>
  <c r="B4691" i="44"/>
  <c r="B4690" i="44"/>
  <c r="B4689" i="44"/>
  <c r="B4688" i="44"/>
  <c r="B4687" i="44"/>
  <c r="B4686" i="44"/>
  <c r="B4685" i="44"/>
  <c r="B4684" i="44"/>
  <c r="B4683" i="44"/>
  <c r="B4682" i="44"/>
  <c r="B4681" i="44"/>
  <c r="B4680" i="44"/>
  <c r="B4679" i="44"/>
  <c r="B4678" i="44"/>
  <c r="B4677" i="44"/>
  <c r="B4676" i="44"/>
  <c r="B4675" i="44"/>
  <c r="B4674" i="44"/>
  <c r="B4673" i="44"/>
  <c r="B4672" i="44"/>
  <c r="B4671" i="44"/>
  <c r="B4670" i="44"/>
  <c r="B4669" i="44"/>
  <c r="B4668" i="44"/>
  <c r="B4667" i="44"/>
  <c r="B4666" i="44"/>
  <c r="B4665" i="44"/>
  <c r="B4664" i="44"/>
  <c r="B4663" i="44"/>
  <c r="B4662" i="44"/>
  <c r="B4661" i="44"/>
  <c r="B4660" i="44"/>
  <c r="B4659" i="44"/>
  <c r="B4658" i="44"/>
  <c r="B4657" i="44"/>
  <c r="B4656" i="44"/>
  <c r="B4655" i="44"/>
  <c r="B4654" i="44"/>
  <c r="B4653" i="44"/>
  <c r="B4652" i="44"/>
  <c r="B4651" i="44"/>
  <c r="B4650" i="44"/>
  <c r="B4649" i="44"/>
  <c r="B4648" i="44"/>
  <c r="B4647" i="44"/>
  <c r="B4646" i="44"/>
  <c r="B4645" i="44"/>
  <c r="B4644" i="44"/>
  <c r="B4643" i="44"/>
  <c r="B4642" i="44"/>
  <c r="B4641" i="44"/>
  <c r="B4640" i="44"/>
  <c r="B4639" i="44"/>
  <c r="B4638" i="44"/>
  <c r="B4637" i="44"/>
  <c r="B4636" i="44"/>
  <c r="B4635" i="44"/>
  <c r="B4634" i="44"/>
  <c r="B4633" i="44"/>
  <c r="B4632" i="44"/>
  <c r="B4631" i="44"/>
  <c r="B4630" i="44"/>
  <c r="B4629" i="44"/>
  <c r="B4628" i="44"/>
  <c r="B4627" i="44"/>
  <c r="B4626" i="44"/>
  <c r="B4625" i="44"/>
  <c r="B4624" i="44"/>
  <c r="B4623" i="44"/>
  <c r="B4622" i="44"/>
  <c r="B4621" i="44"/>
  <c r="B4620" i="44"/>
  <c r="B4619" i="44"/>
  <c r="B4618" i="44"/>
  <c r="B4617" i="44"/>
  <c r="B4616" i="44"/>
  <c r="B4615" i="44"/>
  <c r="B4614" i="44"/>
  <c r="B4613" i="44"/>
  <c r="B4612" i="44"/>
  <c r="B4611" i="44"/>
  <c r="B4610" i="44"/>
  <c r="B4609" i="44"/>
  <c r="B4608" i="44"/>
  <c r="B4607" i="44"/>
  <c r="B4606" i="44"/>
  <c r="B4605" i="44"/>
  <c r="B4604" i="44"/>
  <c r="B4603" i="44"/>
  <c r="B4602" i="44"/>
  <c r="B4601" i="44"/>
  <c r="B4600" i="44"/>
  <c r="B4599" i="44"/>
  <c r="B4598" i="44"/>
  <c r="B4597" i="44"/>
  <c r="B4596" i="44"/>
  <c r="B4595" i="44"/>
  <c r="B4594" i="44"/>
  <c r="B4593" i="44"/>
  <c r="B4592" i="44"/>
  <c r="B4591" i="44"/>
  <c r="B4590" i="44"/>
  <c r="B4589" i="44"/>
  <c r="B4588" i="44"/>
  <c r="B4587" i="44"/>
  <c r="B4586" i="44"/>
  <c r="B4585" i="44"/>
  <c r="B4584" i="44"/>
  <c r="B4583" i="44"/>
  <c r="B4582" i="44"/>
  <c r="B4581" i="44"/>
  <c r="B4580" i="44"/>
  <c r="B4579" i="44"/>
  <c r="B4578" i="44"/>
  <c r="B4577" i="44"/>
  <c r="B4576" i="44"/>
  <c r="B4575" i="44"/>
  <c r="B4574" i="44"/>
  <c r="B4573" i="44"/>
  <c r="B4572" i="44"/>
  <c r="B4571" i="44"/>
  <c r="B4570" i="44"/>
  <c r="B4569" i="44"/>
  <c r="B4568" i="44"/>
  <c r="B4567" i="44"/>
  <c r="B4566" i="44"/>
  <c r="B4565" i="44"/>
  <c r="B4564" i="44"/>
  <c r="B4563" i="44"/>
  <c r="B4562" i="44"/>
  <c r="B4561" i="44"/>
  <c r="B4560" i="44"/>
  <c r="B4559" i="44"/>
  <c r="B4558" i="44"/>
  <c r="B4557" i="44"/>
  <c r="B4556" i="44"/>
  <c r="B4555" i="44"/>
  <c r="B4554" i="44"/>
  <c r="B4553" i="44"/>
  <c r="B4552" i="44"/>
  <c r="B4551" i="44"/>
  <c r="B4550" i="44"/>
  <c r="B4549" i="44"/>
  <c r="B4548" i="44"/>
  <c r="B4547" i="44"/>
  <c r="B4546" i="44"/>
  <c r="B4545" i="44"/>
  <c r="B4544" i="44"/>
  <c r="B4543" i="44"/>
  <c r="B4542" i="44"/>
  <c r="B4541" i="44"/>
  <c r="B4540" i="44"/>
  <c r="B4539" i="44"/>
  <c r="B4538" i="44"/>
  <c r="B4537" i="44"/>
  <c r="B4536" i="44"/>
  <c r="B4535" i="44"/>
  <c r="B4534" i="44"/>
  <c r="B4533" i="44"/>
  <c r="B4532" i="44"/>
  <c r="B4531" i="44"/>
  <c r="B4530" i="44"/>
  <c r="B4529" i="44"/>
  <c r="B4528" i="44"/>
  <c r="B4527" i="44"/>
  <c r="B4526" i="44"/>
  <c r="B4525" i="44"/>
  <c r="B4524" i="44"/>
  <c r="B4523" i="44"/>
  <c r="B4522" i="44"/>
  <c r="B4521" i="44"/>
  <c r="B4520" i="44"/>
  <c r="B4519" i="44"/>
  <c r="B4518" i="44"/>
  <c r="B4517" i="44"/>
  <c r="B4516" i="44"/>
  <c r="B4515" i="44"/>
  <c r="B4514" i="44"/>
  <c r="B4513" i="44"/>
  <c r="B4512" i="44"/>
  <c r="B4511" i="44"/>
  <c r="B4510" i="44"/>
  <c r="B4509" i="44"/>
  <c r="B4508" i="44"/>
  <c r="B4507" i="44"/>
  <c r="B4506" i="44"/>
  <c r="B4505" i="44"/>
  <c r="B4504" i="44"/>
  <c r="B4503" i="44"/>
  <c r="B4502" i="44"/>
  <c r="B4501" i="44"/>
  <c r="B4500" i="44"/>
  <c r="B4499" i="44"/>
  <c r="B4498" i="44"/>
  <c r="B4497" i="44"/>
  <c r="B4496" i="44"/>
  <c r="B4495" i="44"/>
  <c r="B4494" i="44"/>
  <c r="B4493" i="44"/>
  <c r="B4492" i="44"/>
  <c r="B4491" i="44"/>
  <c r="B4490" i="44"/>
  <c r="B4489" i="44"/>
  <c r="B4488" i="44"/>
  <c r="B4487" i="44"/>
  <c r="B4486" i="44"/>
  <c r="B4485" i="44"/>
  <c r="B4484" i="44"/>
  <c r="B4483" i="44"/>
  <c r="B4482" i="44"/>
  <c r="B4481" i="44"/>
  <c r="B4480" i="44"/>
  <c r="B4479" i="44"/>
  <c r="B4478" i="44"/>
  <c r="B4477" i="44"/>
  <c r="B4476" i="44"/>
  <c r="B4475" i="44"/>
  <c r="B4474" i="44"/>
  <c r="B4473" i="44"/>
  <c r="B4472" i="44"/>
  <c r="B4471" i="44"/>
  <c r="B4470" i="44"/>
  <c r="B4469" i="44"/>
  <c r="B4468" i="44"/>
  <c r="B4467" i="44"/>
  <c r="B4466" i="44"/>
  <c r="B4465" i="44"/>
  <c r="B4464" i="44"/>
  <c r="B4463" i="44"/>
  <c r="B4462" i="44"/>
  <c r="B4461" i="44"/>
  <c r="B4460" i="44"/>
  <c r="B4459" i="44"/>
  <c r="B4458" i="44"/>
  <c r="B4457" i="44"/>
  <c r="B4456" i="44"/>
  <c r="B4455" i="44"/>
  <c r="B4454" i="44"/>
  <c r="B4453" i="44"/>
  <c r="B4452" i="44"/>
  <c r="B4451" i="44"/>
  <c r="B4450" i="44"/>
  <c r="B4449" i="44"/>
  <c r="B4448" i="44"/>
  <c r="B4447" i="44"/>
  <c r="B4446" i="44"/>
  <c r="B4445" i="44"/>
  <c r="B4444" i="44"/>
  <c r="B4443" i="44"/>
  <c r="B4442" i="44"/>
  <c r="B4441" i="44"/>
  <c r="B4440" i="44"/>
  <c r="B4439" i="44"/>
  <c r="B4438" i="44"/>
  <c r="B4437" i="44"/>
  <c r="B4436" i="44"/>
  <c r="B4435" i="44"/>
  <c r="B4434" i="44"/>
  <c r="B4433" i="44"/>
  <c r="B4432" i="44"/>
  <c r="B4431" i="44"/>
  <c r="B4430" i="44"/>
  <c r="B4429" i="44"/>
  <c r="B4428" i="44"/>
  <c r="B4427" i="44"/>
  <c r="B4426" i="44"/>
  <c r="B4425" i="44"/>
  <c r="B4424" i="44"/>
  <c r="B4423" i="44"/>
  <c r="B4422" i="44"/>
  <c r="B4421" i="44"/>
  <c r="B4420" i="44"/>
  <c r="B4419" i="44"/>
  <c r="B4418" i="44"/>
  <c r="B4417" i="44"/>
  <c r="B4416" i="44"/>
  <c r="B4415" i="44"/>
  <c r="B4414" i="44"/>
  <c r="B4413" i="44"/>
  <c r="B4412" i="44"/>
  <c r="B4411" i="44"/>
  <c r="B4410" i="44"/>
  <c r="B4409" i="44"/>
  <c r="B4408" i="44"/>
  <c r="B4407" i="44"/>
  <c r="B4406" i="44"/>
  <c r="B4405" i="44"/>
  <c r="B4404" i="44"/>
  <c r="B4403" i="44"/>
  <c r="B4402" i="44"/>
  <c r="B4401" i="44"/>
  <c r="B4400" i="44"/>
  <c r="B4399" i="44"/>
  <c r="B4398" i="44"/>
  <c r="B4397" i="44"/>
  <c r="B4396" i="44"/>
  <c r="B4395" i="44"/>
  <c r="B4394" i="44"/>
  <c r="B4393" i="44"/>
  <c r="B4392" i="44"/>
  <c r="B4391" i="44"/>
  <c r="B4390" i="44"/>
  <c r="B4389" i="44"/>
  <c r="B4388" i="44"/>
  <c r="B4387" i="44"/>
  <c r="B4386" i="44"/>
  <c r="B4385" i="44"/>
  <c r="B4384" i="44"/>
  <c r="B4383" i="44"/>
  <c r="B4382" i="44"/>
  <c r="B4381" i="44"/>
  <c r="B4380" i="44"/>
  <c r="B4379" i="44"/>
  <c r="B4378" i="44"/>
  <c r="B4377" i="44"/>
  <c r="B4376" i="44"/>
  <c r="B4375" i="44"/>
  <c r="B4374" i="44"/>
  <c r="B4373" i="44"/>
  <c r="B4372" i="44"/>
  <c r="B4371" i="44"/>
  <c r="B4370" i="44"/>
  <c r="B4369" i="44"/>
  <c r="B4368" i="44"/>
  <c r="B4367" i="44"/>
  <c r="B4366" i="44"/>
  <c r="B4365" i="44"/>
  <c r="B4364" i="44"/>
  <c r="B4363" i="44"/>
  <c r="B4362" i="44"/>
  <c r="B4361" i="44"/>
  <c r="B4360" i="44"/>
  <c r="B4359" i="44"/>
  <c r="B4358" i="44"/>
  <c r="B4357" i="44"/>
  <c r="B4356" i="44"/>
  <c r="B4355" i="44"/>
  <c r="B4354" i="44"/>
  <c r="B4353" i="44"/>
  <c r="B4352" i="44"/>
  <c r="B4351" i="44"/>
  <c r="B4350" i="44"/>
  <c r="B4349" i="44"/>
  <c r="B4348" i="44"/>
  <c r="B4347" i="44"/>
  <c r="B4346" i="44"/>
  <c r="B4345" i="44"/>
  <c r="B4344" i="44"/>
  <c r="B4343" i="44"/>
  <c r="B4342" i="44"/>
  <c r="B4341" i="44"/>
  <c r="B4340" i="44"/>
  <c r="B4339" i="44"/>
  <c r="B4338" i="44"/>
  <c r="B4337" i="44"/>
  <c r="B4336" i="44"/>
  <c r="B4335" i="44"/>
  <c r="B4334" i="44"/>
  <c r="B4333" i="44"/>
  <c r="B4332" i="44"/>
  <c r="B4331" i="44"/>
  <c r="B4330" i="44"/>
  <c r="B4329" i="44"/>
  <c r="B4328" i="44"/>
  <c r="B4327" i="44"/>
  <c r="B4326" i="44"/>
  <c r="B4325" i="44"/>
  <c r="B4324" i="44"/>
  <c r="B4323" i="44"/>
  <c r="B4322" i="44"/>
  <c r="B4321" i="44"/>
  <c r="B4320" i="44"/>
  <c r="B4319" i="44"/>
  <c r="B4318" i="44"/>
  <c r="B4317" i="44"/>
  <c r="B4316" i="44"/>
  <c r="B4315" i="44"/>
  <c r="B4314" i="44"/>
  <c r="B4313" i="44"/>
  <c r="B4312" i="44"/>
  <c r="B4311" i="44"/>
  <c r="B4310" i="44"/>
  <c r="B4309" i="44"/>
  <c r="B4308" i="44"/>
  <c r="B4307" i="44"/>
  <c r="B4306" i="44"/>
  <c r="B4305" i="44"/>
  <c r="B4304" i="44"/>
  <c r="B4303" i="44"/>
  <c r="B4302" i="44"/>
  <c r="B4301" i="44"/>
  <c r="B4300" i="44"/>
  <c r="B4299" i="44"/>
  <c r="B4298" i="44"/>
  <c r="B4297" i="44"/>
  <c r="B4296" i="44"/>
  <c r="B4295" i="44"/>
  <c r="B4294" i="44"/>
  <c r="B4293" i="44"/>
  <c r="B4292" i="44"/>
  <c r="B4291" i="44"/>
  <c r="B4290" i="44"/>
  <c r="B4289" i="44"/>
  <c r="B4288" i="44"/>
  <c r="B4287" i="44"/>
  <c r="B4286" i="44"/>
  <c r="B4285" i="44"/>
  <c r="B4284" i="44"/>
  <c r="B4283" i="44"/>
  <c r="B4282" i="44"/>
  <c r="B4281" i="44"/>
  <c r="B4280" i="44"/>
  <c r="B4279" i="44"/>
  <c r="B4278" i="44"/>
  <c r="B4277" i="44"/>
  <c r="B4276" i="44"/>
  <c r="B4275" i="44"/>
  <c r="B4274" i="44"/>
  <c r="B4273" i="44"/>
  <c r="B4272" i="44"/>
  <c r="B4271" i="44"/>
  <c r="B4270" i="44"/>
  <c r="B4269" i="44"/>
  <c r="B4268" i="44"/>
  <c r="B4267" i="44"/>
  <c r="B4266" i="44"/>
  <c r="B4265" i="44"/>
  <c r="B4264" i="44"/>
  <c r="B4263" i="44"/>
  <c r="B4262" i="44"/>
  <c r="B4261" i="44"/>
  <c r="B4260" i="44"/>
  <c r="B4259" i="44"/>
  <c r="B4258" i="44"/>
  <c r="B4257" i="44"/>
  <c r="B4256" i="44"/>
  <c r="B4255" i="44"/>
  <c r="B4254" i="44"/>
  <c r="B4253" i="44"/>
  <c r="B4252" i="44"/>
  <c r="B4251" i="44"/>
  <c r="B4250" i="44"/>
  <c r="B4249" i="44"/>
  <c r="B4248" i="44"/>
  <c r="B4247" i="44"/>
  <c r="B4246" i="44"/>
  <c r="B4245" i="44"/>
  <c r="B4244" i="44"/>
  <c r="B4243" i="44"/>
  <c r="B4242" i="44"/>
  <c r="B4241" i="44"/>
  <c r="B4240" i="44"/>
  <c r="B4239" i="44"/>
  <c r="B4238" i="44"/>
  <c r="B4237" i="44"/>
  <c r="B4236" i="44"/>
  <c r="B4235" i="44"/>
  <c r="B4234" i="44"/>
  <c r="B4233" i="44"/>
  <c r="B4232" i="44"/>
  <c r="B4231" i="44"/>
  <c r="B4230" i="44"/>
  <c r="B4229" i="44"/>
  <c r="B4228" i="44"/>
  <c r="B4227" i="44"/>
  <c r="B4226" i="44"/>
  <c r="B4225" i="44"/>
  <c r="B4224" i="44"/>
  <c r="B4223" i="44"/>
  <c r="B4222" i="44"/>
  <c r="B4221" i="44"/>
  <c r="B4220" i="44"/>
  <c r="B4219" i="44"/>
  <c r="B4218" i="44"/>
  <c r="B4217" i="44"/>
  <c r="B4216" i="44"/>
  <c r="B4215" i="44"/>
  <c r="B4214" i="44"/>
  <c r="B4213" i="44"/>
  <c r="B4212" i="44"/>
  <c r="B4211" i="44"/>
  <c r="B4210" i="44"/>
  <c r="B4209" i="44"/>
  <c r="B4208" i="44"/>
  <c r="B4207" i="44"/>
  <c r="B4206" i="44"/>
  <c r="B4205" i="44"/>
  <c r="B4204" i="44"/>
  <c r="B4203" i="44"/>
  <c r="B4202" i="44"/>
  <c r="B4201" i="44"/>
  <c r="B4200" i="44"/>
  <c r="B4199" i="44"/>
  <c r="B4198" i="44"/>
  <c r="B4197" i="44"/>
  <c r="B4196" i="44"/>
  <c r="B4195" i="44"/>
  <c r="B4194" i="44"/>
  <c r="B4193" i="44"/>
  <c r="B4192" i="44"/>
  <c r="B4191" i="44"/>
  <c r="B4190" i="44"/>
  <c r="B4189" i="44"/>
  <c r="B4188" i="44"/>
  <c r="B4187" i="44"/>
  <c r="B4186" i="44"/>
  <c r="B4185" i="44"/>
  <c r="B4184" i="44"/>
  <c r="B4183" i="44"/>
  <c r="B4182" i="44"/>
  <c r="B4181" i="44"/>
  <c r="B4180" i="44"/>
  <c r="B4179" i="44"/>
  <c r="B4178" i="44"/>
  <c r="B4177" i="44"/>
  <c r="B4176" i="44"/>
  <c r="B4175" i="44"/>
  <c r="B4174" i="44"/>
  <c r="B4173" i="44"/>
  <c r="B4172" i="44"/>
  <c r="B4171" i="44"/>
  <c r="B4170" i="44"/>
  <c r="B4169" i="44"/>
  <c r="B4168" i="44"/>
  <c r="B4167" i="44"/>
  <c r="B4166" i="44"/>
  <c r="B4165" i="44"/>
  <c r="B4164" i="44"/>
  <c r="B4163" i="44"/>
  <c r="B4162" i="44"/>
  <c r="B4161" i="44"/>
  <c r="B4160" i="44"/>
  <c r="B4159" i="44"/>
  <c r="B4158" i="44"/>
  <c r="B4157" i="44"/>
  <c r="B4156" i="44"/>
  <c r="B4155" i="44"/>
  <c r="B4154" i="44"/>
  <c r="B4153" i="44"/>
  <c r="B4152" i="44"/>
  <c r="B4151" i="44"/>
  <c r="B4150" i="44"/>
  <c r="B4149" i="44"/>
  <c r="B4148" i="44"/>
  <c r="B4147" i="44"/>
  <c r="B4146" i="44"/>
  <c r="B4145" i="44"/>
  <c r="B4144" i="44"/>
  <c r="B4143" i="44"/>
  <c r="B4142" i="44"/>
  <c r="B4141" i="44"/>
  <c r="B4140" i="44"/>
  <c r="B4139" i="44"/>
  <c r="B4138" i="44"/>
  <c r="B4137" i="44"/>
  <c r="B4136" i="44"/>
  <c r="B4135" i="44"/>
  <c r="B4134" i="44"/>
  <c r="B4133" i="44"/>
  <c r="B4132" i="44"/>
  <c r="B4131" i="44"/>
  <c r="B4130" i="44"/>
  <c r="B4129" i="44"/>
  <c r="B4128" i="44"/>
  <c r="B4127" i="44"/>
  <c r="B4126" i="44"/>
  <c r="B4125" i="44"/>
  <c r="B4124" i="44"/>
  <c r="B4123" i="44"/>
  <c r="B4122" i="44"/>
  <c r="B4121" i="44"/>
  <c r="B4120" i="44"/>
  <c r="B4119" i="44"/>
  <c r="B4118" i="44"/>
  <c r="B4117" i="44"/>
  <c r="B4116" i="44"/>
  <c r="B4115" i="44"/>
  <c r="B4114" i="44"/>
  <c r="B4113" i="44"/>
  <c r="B4112" i="44"/>
  <c r="B4111" i="44"/>
  <c r="B4110" i="44"/>
  <c r="B4109" i="44"/>
  <c r="B4108" i="44"/>
  <c r="B4107" i="44"/>
  <c r="B4106" i="44"/>
  <c r="B4105" i="44"/>
  <c r="B4104" i="44"/>
  <c r="B4103" i="44"/>
  <c r="B4102" i="44"/>
  <c r="B4101" i="44"/>
  <c r="B4100" i="44"/>
  <c r="B4099" i="44"/>
  <c r="B4098" i="44"/>
  <c r="B4097" i="44"/>
  <c r="B4096" i="44"/>
  <c r="B4095" i="44"/>
  <c r="B4094" i="44"/>
  <c r="B4093" i="44"/>
  <c r="B4092" i="44"/>
  <c r="B4091" i="44"/>
  <c r="B4090" i="44"/>
  <c r="B4089" i="44"/>
  <c r="B4088" i="44"/>
  <c r="B4087" i="44"/>
  <c r="B4086" i="44"/>
  <c r="B4085" i="44"/>
  <c r="B4084" i="44"/>
  <c r="B4083" i="44"/>
  <c r="B4082" i="44"/>
  <c r="B4081" i="44"/>
  <c r="B4080" i="44"/>
  <c r="B4079" i="44"/>
  <c r="B4078" i="44"/>
  <c r="B4077" i="44"/>
  <c r="B4076" i="44"/>
  <c r="B4075" i="44"/>
  <c r="B4074" i="44"/>
  <c r="B4073" i="44"/>
  <c r="B4072" i="44"/>
  <c r="B4071" i="44"/>
  <c r="B4070" i="44"/>
  <c r="B4069" i="44"/>
  <c r="B4068" i="44"/>
  <c r="B4067" i="44"/>
  <c r="B4066" i="44"/>
  <c r="B4065" i="44"/>
  <c r="B4064" i="44"/>
  <c r="B4063" i="44"/>
  <c r="B4062" i="44"/>
  <c r="B4061" i="44"/>
  <c r="B4060" i="44"/>
  <c r="B4059" i="44"/>
  <c r="B4058" i="44"/>
  <c r="B4057" i="44"/>
  <c r="B4056" i="44"/>
  <c r="B4055" i="44"/>
  <c r="B4054" i="44"/>
  <c r="B4053" i="44"/>
  <c r="B4052" i="44"/>
  <c r="B4051" i="44"/>
  <c r="B4050" i="44"/>
  <c r="B4049" i="44"/>
  <c r="B4048" i="44"/>
  <c r="B4047" i="44"/>
  <c r="B4046" i="44"/>
  <c r="B4045" i="44"/>
  <c r="B4044" i="44"/>
  <c r="B4043" i="44"/>
  <c r="B4042" i="44"/>
  <c r="B4041" i="44"/>
  <c r="B4040" i="44"/>
  <c r="B4039" i="44"/>
  <c r="B4038" i="44"/>
  <c r="B4037" i="44"/>
  <c r="B4036" i="44"/>
  <c r="B4035" i="44"/>
  <c r="B4034" i="44"/>
  <c r="B4033" i="44"/>
  <c r="B4032" i="44"/>
  <c r="B4031" i="44"/>
  <c r="B4030" i="44"/>
  <c r="B4029" i="44"/>
  <c r="B4028" i="44"/>
  <c r="B4027" i="44"/>
  <c r="B4026" i="44"/>
  <c r="B4025" i="44"/>
  <c r="B4024" i="44"/>
  <c r="B4023" i="44"/>
  <c r="B4022" i="44"/>
  <c r="B4021" i="44"/>
  <c r="B4020" i="44"/>
  <c r="B4019" i="44"/>
  <c r="B4018" i="44"/>
  <c r="B4017" i="44"/>
  <c r="B4016" i="44"/>
  <c r="B4015" i="44"/>
  <c r="B4014" i="44"/>
  <c r="B4013" i="44"/>
  <c r="B4012" i="44"/>
  <c r="B4011" i="44"/>
  <c r="B4010" i="44"/>
  <c r="B4009" i="44"/>
  <c r="B4008" i="44"/>
  <c r="B4007" i="44"/>
  <c r="B4006" i="44"/>
  <c r="B4005" i="44"/>
  <c r="B4004" i="44"/>
  <c r="B4003" i="44"/>
  <c r="B4002" i="44"/>
  <c r="B4001" i="44"/>
  <c r="B4000" i="44"/>
  <c r="B3999" i="44"/>
  <c r="B3998" i="44"/>
  <c r="B3997" i="44"/>
  <c r="B3996" i="44"/>
  <c r="B3995" i="44"/>
  <c r="B3994" i="44"/>
  <c r="B3993" i="44"/>
  <c r="B3992" i="44"/>
  <c r="B3991" i="44"/>
  <c r="B3990" i="44"/>
  <c r="B3989" i="44"/>
  <c r="B3988" i="44"/>
  <c r="B3987" i="44"/>
  <c r="B3986" i="44"/>
  <c r="B3985" i="44"/>
  <c r="B3984" i="44"/>
  <c r="B3983" i="44"/>
  <c r="B3982" i="44"/>
  <c r="B3981" i="44"/>
  <c r="B3980" i="44"/>
  <c r="B3979" i="44"/>
  <c r="B3978" i="44"/>
  <c r="B3977" i="44"/>
  <c r="B3976" i="44"/>
  <c r="B3975" i="44"/>
  <c r="B3974" i="44"/>
  <c r="B3973" i="44"/>
  <c r="B3972" i="44"/>
  <c r="B3971" i="44"/>
  <c r="B3970" i="44"/>
  <c r="B3969" i="44"/>
  <c r="B3968" i="44"/>
  <c r="B3967" i="44"/>
  <c r="B3966" i="44"/>
  <c r="B3965" i="44"/>
  <c r="B3964" i="44"/>
  <c r="B3963" i="44"/>
  <c r="B3962" i="44"/>
  <c r="B3961" i="44"/>
  <c r="B3960" i="44"/>
  <c r="B3959" i="44"/>
  <c r="B3958" i="44"/>
  <c r="B3957" i="44"/>
  <c r="B3956" i="44"/>
  <c r="B3955" i="44"/>
  <c r="B3954" i="44"/>
  <c r="B3953" i="44"/>
  <c r="B3952" i="44"/>
  <c r="B3951" i="44"/>
  <c r="B3950" i="44"/>
  <c r="B3949" i="44"/>
  <c r="B3948" i="44"/>
  <c r="B3947" i="44"/>
  <c r="B3946" i="44"/>
  <c r="B3945" i="44"/>
  <c r="B3944" i="44"/>
  <c r="B3943" i="44"/>
  <c r="B3942" i="44"/>
  <c r="B3941" i="44"/>
  <c r="B3940" i="44"/>
  <c r="B3939" i="44"/>
  <c r="B3938" i="44"/>
  <c r="B3937" i="44"/>
  <c r="B3936" i="44"/>
  <c r="B3935" i="44"/>
  <c r="B3934" i="44"/>
  <c r="B3933" i="44"/>
  <c r="B3932" i="44"/>
  <c r="B3931" i="44"/>
  <c r="B3930" i="44"/>
  <c r="B3929" i="44"/>
  <c r="B3928" i="44"/>
  <c r="B3927" i="44"/>
  <c r="B3926" i="44"/>
  <c r="B3925" i="44"/>
  <c r="B3924" i="44"/>
  <c r="B3923" i="44"/>
  <c r="B3922" i="44"/>
  <c r="B3921" i="44"/>
  <c r="B3920" i="44"/>
  <c r="B3919" i="44"/>
  <c r="B3918" i="44"/>
  <c r="B3917" i="44"/>
  <c r="B3916" i="44"/>
  <c r="B3915" i="44"/>
  <c r="B3914" i="44"/>
  <c r="B3913" i="44"/>
  <c r="B3912" i="44"/>
  <c r="B3911" i="44"/>
  <c r="B3910" i="44"/>
  <c r="B3909" i="44"/>
  <c r="B3908" i="44"/>
  <c r="B3907" i="44"/>
  <c r="B3906" i="44"/>
  <c r="B3905" i="44"/>
  <c r="B3904" i="44"/>
  <c r="B3903" i="44"/>
  <c r="B3902" i="44"/>
  <c r="B3901" i="44"/>
  <c r="B3900" i="44"/>
  <c r="B3899" i="44"/>
  <c r="B3898" i="44"/>
  <c r="B3897" i="44"/>
  <c r="B3896" i="44"/>
  <c r="B3895" i="44"/>
  <c r="B3894" i="44"/>
  <c r="B3893" i="44"/>
  <c r="B3892" i="44"/>
  <c r="B3891" i="44"/>
  <c r="B3890" i="44"/>
  <c r="B3889" i="44"/>
  <c r="B3888" i="44"/>
  <c r="B3887" i="44"/>
  <c r="B3886" i="44"/>
  <c r="B3885" i="44"/>
  <c r="B3884" i="44"/>
  <c r="B3883" i="44"/>
  <c r="B3882" i="44"/>
  <c r="B3881" i="44"/>
  <c r="B3880" i="44"/>
  <c r="B3879" i="44"/>
  <c r="B3878" i="44"/>
  <c r="B3877" i="44"/>
  <c r="B3876" i="44"/>
  <c r="B3875" i="44"/>
  <c r="B3874" i="44"/>
  <c r="B3873" i="44"/>
  <c r="B3872" i="44"/>
  <c r="B3871" i="44"/>
  <c r="B3870" i="44"/>
  <c r="B3869" i="44"/>
  <c r="B3868" i="44"/>
  <c r="B3867" i="44"/>
  <c r="B3866" i="44"/>
  <c r="B3865" i="44"/>
  <c r="B3864" i="44"/>
  <c r="B3863" i="44"/>
  <c r="B3862" i="44"/>
  <c r="B3861" i="44"/>
  <c r="B3860" i="44"/>
  <c r="B3859" i="44"/>
  <c r="B3858" i="44"/>
  <c r="B3857" i="44"/>
  <c r="B3856" i="44"/>
  <c r="B3855" i="44"/>
  <c r="B3854" i="44"/>
  <c r="B3853" i="44"/>
  <c r="B3852" i="44"/>
  <c r="B3851" i="44"/>
  <c r="B3850" i="44"/>
  <c r="B3849" i="44"/>
  <c r="B3848" i="44"/>
  <c r="B3847" i="44"/>
  <c r="B3846" i="44"/>
  <c r="B3845" i="44"/>
  <c r="B3844" i="44"/>
  <c r="B3843" i="44"/>
  <c r="B3842" i="44"/>
  <c r="B3841" i="44"/>
  <c r="B3840" i="44"/>
  <c r="B3839" i="44"/>
  <c r="B3838" i="44"/>
  <c r="B3837" i="44"/>
  <c r="B3836" i="44"/>
  <c r="B3835" i="44"/>
  <c r="B3834" i="44"/>
  <c r="B3833" i="44"/>
  <c r="B3832" i="44"/>
  <c r="B3831" i="44"/>
  <c r="B3830" i="44"/>
  <c r="B3829" i="44"/>
  <c r="B3828" i="44"/>
  <c r="B3827" i="44"/>
  <c r="B3826" i="44"/>
  <c r="B3825" i="44"/>
  <c r="B3824" i="44"/>
  <c r="B3823" i="44"/>
  <c r="B3822" i="44"/>
  <c r="B3821" i="44"/>
  <c r="B3820" i="44"/>
  <c r="B3819" i="44"/>
  <c r="B3818" i="44"/>
  <c r="B3817" i="44"/>
  <c r="B3816" i="44"/>
  <c r="B3815" i="44"/>
  <c r="B3814" i="44"/>
  <c r="B3813" i="44"/>
  <c r="B3812" i="44"/>
  <c r="B3811" i="44"/>
  <c r="B3810" i="44"/>
  <c r="B3809" i="44"/>
  <c r="B3808" i="44"/>
  <c r="B3807" i="44"/>
  <c r="B3806" i="44"/>
  <c r="B3805" i="44"/>
  <c r="B3804" i="44"/>
  <c r="B3803" i="44"/>
  <c r="B3802" i="44"/>
  <c r="B3801" i="44"/>
  <c r="B3800" i="44"/>
  <c r="B3799" i="44"/>
  <c r="B3798" i="44"/>
  <c r="B3797" i="44"/>
  <c r="B3796" i="44"/>
  <c r="B3795" i="44"/>
  <c r="B3794" i="44"/>
  <c r="B3793" i="44"/>
  <c r="B3792" i="44"/>
  <c r="B3791" i="44"/>
  <c r="B3790" i="44"/>
  <c r="B3789" i="44"/>
  <c r="B3788" i="44"/>
  <c r="B3787" i="44"/>
  <c r="B3786" i="44"/>
  <c r="B3785" i="44"/>
  <c r="B3784" i="44"/>
  <c r="B3783" i="44"/>
  <c r="B3782" i="44"/>
  <c r="B3781" i="44"/>
  <c r="B3780" i="44"/>
  <c r="B3779" i="44"/>
  <c r="B3778" i="44"/>
  <c r="B3777" i="44"/>
  <c r="B3776" i="44"/>
  <c r="B3775" i="44"/>
  <c r="B3774" i="44"/>
  <c r="B3773" i="44"/>
  <c r="B3772" i="44"/>
  <c r="B3771" i="44"/>
  <c r="B3770" i="44"/>
  <c r="B3769" i="44"/>
  <c r="B3768" i="44"/>
  <c r="B3767" i="44"/>
  <c r="B3766" i="44"/>
  <c r="B3765" i="44"/>
  <c r="B3764" i="44"/>
  <c r="B3763" i="44"/>
  <c r="B3762" i="44"/>
  <c r="B3761" i="44"/>
  <c r="B3760" i="44"/>
  <c r="B3759" i="44"/>
  <c r="B3758" i="44"/>
  <c r="B3757" i="44"/>
  <c r="B3756" i="44"/>
  <c r="B3755" i="44"/>
  <c r="B3754" i="44"/>
  <c r="B3753" i="44"/>
  <c r="B3752" i="44"/>
  <c r="B3751" i="44"/>
  <c r="B3750" i="44"/>
  <c r="B3749" i="44"/>
  <c r="B3748" i="44"/>
  <c r="B3747" i="44"/>
  <c r="B3746" i="44"/>
  <c r="B3745" i="44"/>
  <c r="B3744" i="44"/>
  <c r="B3743" i="44"/>
  <c r="B3742" i="44"/>
  <c r="B3741" i="44"/>
  <c r="B3740" i="44"/>
  <c r="B3739" i="44"/>
  <c r="B3738" i="44"/>
  <c r="B3737" i="44"/>
  <c r="B3736" i="44"/>
  <c r="B3735" i="44"/>
  <c r="B3734" i="44"/>
  <c r="B3733" i="44"/>
  <c r="B3732" i="44"/>
  <c r="B3731" i="44"/>
  <c r="B3730" i="44"/>
  <c r="B3729" i="44"/>
  <c r="B3728" i="44"/>
  <c r="B3727" i="44"/>
  <c r="B3726" i="44"/>
  <c r="B3725" i="44"/>
  <c r="B3724" i="44"/>
  <c r="B3723" i="44"/>
  <c r="B3722" i="44"/>
  <c r="B3721" i="44"/>
  <c r="B3720" i="44"/>
  <c r="B3719" i="44"/>
  <c r="B3718" i="44"/>
  <c r="B3717" i="44"/>
  <c r="B3716" i="44"/>
  <c r="B3715" i="44"/>
  <c r="B3714" i="44"/>
  <c r="B3713" i="44"/>
  <c r="B3712" i="44"/>
  <c r="B3711" i="44"/>
  <c r="B3710" i="44"/>
  <c r="B3709" i="44"/>
  <c r="B3708" i="44"/>
  <c r="B3707" i="44"/>
  <c r="B3706" i="44"/>
  <c r="B3705" i="44"/>
  <c r="B3704" i="44"/>
  <c r="B3703" i="44"/>
  <c r="B3702" i="44"/>
  <c r="B3701" i="44"/>
  <c r="B3700" i="44"/>
  <c r="B3699" i="44"/>
  <c r="B3698" i="44"/>
  <c r="B3697" i="44"/>
  <c r="B3696" i="44"/>
  <c r="B3695" i="44"/>
  <c r="B3694" i="44"/>
  <c r="B3693" i="44"/>
  <c r="B3692" i="44"/>
  <c r="B3691" i="44"/>
  <c r="B3690" i="44"/>
  <c r="B3689" i="44"/>
  <c r="B3688" i="44"/>
  <c r="B3687" i="44"/>
  <c r="B3686" i="44"/>
  <c r="B3685" i="44"/>
  <c r="B3684" i="44"/>
  <c r="B3683" i="44"/>
  <c r="B3682" i="44"/>
  <c r="B3681" i="44"/>
  <c r="B3680" i="44"/>
  <c r="B3679" i="44"/>
  <c r="B3678" i="44"/>
  <c r="B3677" i="44"/>
  <c r="B3676" i="44"/>
  <c r="B3675" i="44"/>
  <c r="B3674" i="44"/>
  <c r="B3673" i="44"/>
  <c r="B3672" i="44"/>
  <c r="B3671" i="44"/>
  <c r="B3670" i="44"/>
  <c r="B3669" i="44"/>
  <c r="B3668" i="44"/>
  <c r="B3667" i="44"/>
  <c r="B3666" i="44"/>
  <c r="B3665" i="44"/>
  <c r="B3664" i="44"/>
  <c r="B3663" i="44"/>
  <c r="B3662" i="44"/>
  <c r="B3661" i="44"/>
  <c r="B3660" i="44"/>
  <c r="B3659" i="44"/>
  <c r="B3658" i="44"/>
  <c r="B3657" i="44"/>
  <c r="B3656" i="44"/>
  <c r="B3655" i="44"/>
  <c r="B3654" i="44"/>
  <c r="B3653" i="44"/>
  <c r="B3652" i="44"/>
  <c r="B3651" i="44"/>
  <c r="B3650" i="44"/>
  <c r="B3649" i="44"/>
  <c r="B3648" i="44"/>
  <c r="B3647" i="44"/>
  <c r="B3646" i="44"/>
  <c r="B3645" i="44"/>
  <c r="B3644" i="44"/>
  <c r="B3643" i="44"/>
  <c r="B3642" i="44"/>
  <c r="B3641" i="44"/>
  <c r="B3640" i="44"/>
  <c r="B3639" i="44"/>
  <c r="B3638" i="44"/>
  <c r="B3637" i="44"/>
  <c r="B3636" i="44"/>
  <c r="B3635" i="44"/>
  <c r="B3634" i="44"/>
  <c r="B3633" i="44"/>
  <c r="B3632" i="44"/>
  <c r="B3631" i="44"/>
  <c r="B3630" i="44"/>
  <c r="B3629" i="44"/>
  <c r="B3628" i="44"/>
  <c r="B3627" i="44"/>
  <c r="B3626" i="44"/>
  <c r="B3625" i="44"/>
  <c r="B3624" i="44"/>
  <c r="B3623" i="44"/>
  <c r="B3622" i="44"/>
  <c r="B3621" i="44"/>
  <c r="B3620" i="44"/>
  <c r="B3619" i="44"/>
  <c r="B3618" i="44"/>
  <c r="B3617" i="44"/>
  <c r="B3616" i="44"/>
  <c r="B3615" i="44"/>
  <c r="B3614" i="44"/>
  <c r="B3613" i="44"/>
  <c r="B3612" i="44"/>
  <c r="B3611" i="44"/>
  <c r="B3610" i="44"/>
  <c r="B3609" i="44"/>
  <c r="B3608" i="44"/>
  <c r="B3607" i="44"/>
  <c r="B3606" i="44"/>
  <c r="B3605" i="44"/>
  <c r="B3604" i="44"/>
  <c r="B3603" i="44"/>
  <c r="B3602" i="44"/>
  <c r="B3601" i="44"/>
  <c r="B3600" i="44"/>
  <c r="B3599" i="44"/>
  <c r="B3598" i="44"/>
  <c r="B3597" i="44"/>
  <c r="B3596" i="44"/>
  <c r="B3595" i="44"/>
  <c r="B3594" i="44"/>
  <c r="B3593" i="44"/>
  <c r="B3592" i="44"/>
  <c r="B3591" i="44"/>
  <c r="B3590" i="44"/>
  <c r="B3589" i="44"/>
  <c r="B3588" i="44"/>
  <c r="B3587" i="44"/>
  <c r="B3586" i="44"/>
  <c r="B3585" i="44"/>
  <c r="B3584" i="44"/>
  <c r="B3583" i="44"/>
  <c r="B3582" i="44"/>
  <c r="B3581" i="44"/>
  <c r="B3580" i="44"/>
  <c r="B3579" i="44"/>
  <c r="B3578" i="44"/>
  <c r="B3577" i="44"/>
  <c r="B3576" i="44"/>
  <c r="B3575" i="44"/>
  <c r="B3574" i="44"/>
  <c r="B3573" i="44"/>
  <c r="B3572" i="44"/>
  <c r="B3571" i="44"/>
  <c r="B3570" i="44"/>
  <c r="B3569" i="44"/>
  <c r="B3568" i="44"/>
  <c r="B3567" i="44"/>
  <c r="B3566" i="44"/>
  <c r="B3565" i="44"/>
  <c r="B3564" i="44"/>
  <c r="B3563" i="44"/>
  <c r="B3562" i="44"/>
  <c r="B3561" i="44"/>
  <c r="B3560" i="44"/>
  <c r="B3559" i="44"/>
  <c r="B3558" i="44"/>
  <c r="B3557" i="44"/>
  <c r="B3556" i="44"/>
  <c r="B3555" i="44"/>
  <c r="B3554" i="44"/>
  <c r="B3553" i="44"/>
  <c r="B3552" i="44"/>
  <c r="B3551" i="44"/>
  <c r="B3550" i="44"/>
  <c r="B3549" i="44"/>
  <c r="B3548" i="44"/>
  <c r="B3547" i="44"/>
  <c r="B3546" i="44"/>
  <c r="B3545" i="44"/>
  <c r="B3544" i="44"/>
  <c r="B3543" i="44"/>
  <c r="B3542" i="44"/>
  <c r="B3541" i="44"/>
  <c r="B3540" i="44"/>
  <c r="B3539" i="44"/>
  <c r="B3538" i="44"/>
  <c r="B3537" i="44"/>
  <c r="B3536" i="44"/>
  <c r="B3535" i="44"/>
  <c r="B3534" i="44"/>
  <c r="B3533" i="44"/>
  <c r="B3532" i="44"/>
  <c r="B3531" i="44"/>
  <c r="B3530" i="44"/>
  <c r="B3529" i="44"/>
  <c r="B3528" i="44"/>
  <c r="B3527" i="44"/>
  <c r="B3526" i="44"/>
  <c r="B3525" i="44"/>
  <c r="B3524" i="44"/>
  <c r="B3523" i="44"/>
  <c r="B3522" i="44"/>
  <c r="B3521" i="44"/>
  <c r="B3520" i="44"/>
  <c r="B3519" i="44"/>
  <c r="B3518" i="44"/>
  <c r="B3517" i="44"/>
  <c r="B3516" i="44"/>
  <c r="B3515" i="44"/>
  <c r="B3514" i="44"/>
  <c r="B3513" i="44"/>
  <c r="B3512" i="44"/>
  <c r="B3511" i="44"/>
  <c r="B3510" i="44"/>
  <c r="B3509" i="44"/>
  <c r="B3508" i="44"/>
  <c r="B3507" i="44"/>
  <c r="B3506" i="44"/>
  <c r="B3505" i="44"/>
  <c r="B3504" i="44"/>
  <c r="B3503" i="44"/>
  <c r="B3502" i="44"/>
  <c r="B3501" i="44"/>
  <c r="B3500" i="44"/>
  <c r="B3499" i="44"/>
  <c r="B3498" i="44"/>
  <c r="B3497" i="44"/>
  <c r="B3496" i="44"/>
  <c r="B3495" i="44"/>
  <c r="B3494" i="44"/>
  <c r="B3493" i="44"/>
  <c r="B3492" i="44"/>
  <c r="B3491" i="44"/>
  <c r="B3490" i="44"/>
  <c r="B3489" i="44"/>
  <c r="B3488" i="44"/>
  <c r="B3487" i="44"/>
  <c r="B3486" i="44"/>
  <c r="B3485" i="44"/>
  <c r="B3484" i="44"/>
  <c r="B3483" i="44"/>
  <c r="B3482" i="44"/>
  <c r="B3481" i="44"/>
  <c r="B3480" i="44"/>
  <c r="B3479" i="44"/>
  <c r="B3478" i="44"/>
  <c r="B3477" i="44"/>
  <c r="B3476" i="44"/>
  <c r="B3475" i="44"/>
  <c r="B3474" i="44"/>
  <c r="B3473" i="44"/>
  <c r="B3472" i="44"/>
  <c r="B3471" i="44"/>
  <c r="B3470" i="44"/>
  <c r="B3469" i="44"/>
  <c r="B3468" i="44"/>
  <c r="B3467" i="44"/>
  <c r="B3466" i="44"/>
  <c r="B3465" i="44"/>
  <c r="B3464" i="44"/>
  <c r="B3463" i="44"/>
  <c r="B3462" i="44"/>
  <c r="B3461" i="44"/>
  <c r="B3460" i="44"/>
  <c r="B3459" i="44"/>
  <c r="B3458" i="44"/>
  <c r="B3457" i="44"/>
  <c r="B3456" i="44"/>
  <c r="B3455" i="44"/>
  <c r="B3454" i="44"/>
  <c r="B3453" i="44"/>
  <c r="B3452" i="44"/>
  <c r="B3451" i="44"/>
  <c r="B3450" i="44"/>
  <c r="B3449" i="44"/>
  <c r="B3448" i="44"/>
  <c r="B3447" i="44"/>
  <c r="B3446" i="44"/>
  <c r="B3445" i="44"/>
  <c r="B3444" i="44"/>
  <c r="B3443" i="44"/>
  <c r="B3442" i="44"/>
  <c r="B3441" i="44"/>
  <c r="B3440" i="44"/>
  <c r="B3439" i="44"/>
  <c r="B3438" i="44"/>
  <c r="B3437" i="44"/>
  <c r="B3436" i="44"/>
  <c r="B3435" i="44"/>
  <c r="B3434" i="44"/>
  <c r="B3433" i="44"/>
  <c r="B3432" i="44"/>
  <c r="B3431" i="44"/>
  <c r="B3430" i="44"/>
  <c r="B3429" i="44"/>
  <c r="B3428" i="44"/>
  <c r="B3427" i="44"/>
  <c r="B3426" i="44"/>
  <c r="B3425" i="44"/>
  <c r="B3424" i="44"/>
  <c r="B3423" i="44"/>
  <c r="B3422" i="44"/>
  <c r="B3421" i="44"/>
  <c r="B3420" i="44"/>
  <c r="B3419" i="44"/>
  <c r="B3418" i="44"/>
  <c r="B3417" i="44"/>
  <c r="B3416" i="44"/>
  <c r="B3415" i="44"/>
  <c r="B3414" i="44"/>
  <c r="B3413" i="44"/>
  <c r="B3412" i="44"/>
  <c r="B3411" i="44"/>
  <c r="B3410" i="44"/>
  <c r="B3409" i="44"/>
  <c r="B3408" i="44"/>
  <c r="B3407" i="44"/>
  <c r="B3406" i="44"/>
  <c r="B3405" i="44"/>
  <c r="B3404" i="44"/>
  <c r="B3403" i="44"/>
  <c r="B3402" i="44"/>
  <c r="B3401" i="44"/>
  <c r="B3400" i="44"/>
  <c r="B3399" i="44"/>
  <c r="B3398" i="44"/>
  <c r="B3397" i="44"/>
  <c r="B3396" i="44"/>
  <c r="B3395" i="44"/>
  <c r="B3394" i="44"/>
  <c r="B3393" i="44"/>
  <c r="B3392" i="44"/>
  <c r="B3391" i="44"/>
  <c r="B3390" i="44"/>
  <c r="B3389" i="44"/>
  <c r="B3388" i="44"/>
  <c r="B3387" i="44"/>
  <c r="B3386" i="44"/>
  <c r="B3385" i="44"/>
  <c r="B3384" i="44"/>
  <c r="B3383" i="44"/>
  <c r="B3382" i="44"/>
  <c r="B3381" i="44"/>
  <c r="B3380" i="44"/>
  <c r="B3379" i="44"/>
  <c r="B3378" i="44"/>
  <c r="B3377" i="44"/>
  <c r="B3376" i="44"/>
  <c r="B3375" i="44"/>
  <c r="B3374" i="44"/>
  <c r="B3373" i="44"/>
  <c r="B3372" i="44"/>
  <c r="B3371" i="44"/>
  <c r="B3370" i="44"/>
  <c r="B3369" i="44"/>
  <c r="B3368" i="44"/>
  <c r="B3367" i="44"/>
  <c r="B3366" i="44"/>
  <c r="B3365" i="44"/>
  <c r="B3364" i="44"/>
  <c r="B3363" i="44"/>
  <c r="B3362" i="44"/>
  <c r="B3361" i="44"/>
  <c r="B3360" i="44"/>
  <c r="B3359" i="44"/>
  <c r="B3358" i="44"/>
  <c r="B3357" i="44"/>
  <c r="B3356" i="44"/>
  <c r="B3355" i="44"/>
  <c r="B3354" i="44"/>
  <c r="B3353" i="44"/>
  <c r="B3352" i="44"/>
  <c r="B3351" i="44"/>
  <c r="B3350" i="44"/>
  <c r="B3349" i="44"/>
  <c r="B3348" i="44"/>
  <c r="B3347" i="44"/>
  <c r="B3346" i="44"/>
  <c r="B3345" i="44"/>
  <c r="B3344" i="44"/>
  <c r="B3343" i="44"/>
  <c r="B3342" i="44"/>
  <c r="B3341" i="44"/>
  <c r="B3340" i="44"/>
  <c r="B3339" i="44"/>
  <c r="B3338" i="44"/>
  <c r="B3337" i="44"/>
  <c r="B3336" i="44"/>
  <c r="B3335" i="44"/>
  <c r="B3334" i="44"/>
  <c r="B3333" i="44"/>
  <c r="B3332" i="44"/>
  <c r="B3331" i="44"/>
  <c r="B3330" i="44"/>
  <c r="B3329" i="44"/>
  <c r="B3328" i="44"/>
  <c r="B3327" i="44"/>
  <c r="B3326" i="44"/>
  <c r="B3325" i="44"/>
  <c r="B3324" i="44"/>
  <c r="B3323" i="44"/>
  <c r="B3322" i="44"/>
  <c r="B3321" i="44"/>
  <c r="B3320" i="44"/>
  <c r="B3319" i="44"/>
  <c r="B3318" i="44"/>
  <c r="B3317" i="44"/>
  <c r="B3316" i="44"/>
  <c r="B3315" i="44"/>
  <c r="B3314" i="44"/>
  <c r="B3313" i="44"/>
  <c r="B3312" i="44"/>
  <c r="B3311" i="44"/>
  <c r="B3310" i="44"/>
  <c r="B3309" i="44"/>
  <c r="B3308" i="44"/>
  <c r="B3307" i="44"/>
  <c r="B3306" i="44"/>
  <c r="B3305" i="44"/>
  <c r="B3304" i="44"/>
  <c r="B3303" i="44"/>
  <c r="B3302" i="44"/>
  <c r="B3301" i="44"/>
  <c r="B3300" i="44"/>
  <c r="B3299" i="44"/>
  <c r="B3298" i="44"/>
  <c r="B3297" i="44"/>
  <c r="B3296" i="44"/>
  <c r="B3295" i="44"/>
  <c r="B3294" i="44"/>
  <c r="B3293" i="44"/>
  <c r="B3292" i="44"/>
  <c r="B3291" i="44"/>
  <c r="B3290" i="44"/>
  <c r="B3289" i="44"/>
  <c r="B3288" i="44"/>
  <c r="B3287" i="44"/>
  <c r="B3286" i="44"/>
  <c r="B3285" i="44"/>
  <c r="B3284" i="44"/>
  <c r="B3283" i="44"/>
  <c r="B3282" i="44"/>
  <c r="B3281" i="44"/>
  <c r="B3280" i="44"/>
  <c r="B3279" i="44"/>
  <c r="B3278" i="44"/>
  <c r="B3277" i="44"/>
  <c r="B3276" i="44"/>
  <c r="B3275" i="44"/>
  <c r="B3274" i="44"/>
  <c r="B3273" i="44"/>
  <c r="B3272" i="44"/>
  <c r="B3271" i="44"/>
  <c r="B3270" i="44"/>
  <c r="B3269" i="44"/>
  <c r="B3268" i="44"/>
  <c r="B3267" i="44"/>
  <c r="B3266" i="44"/>
  <c r="B3265" i="44"/>
  <c r="B3264" i="44"/>
  <c r="B3263" i="44"/>
  <c r="B3262" i="44"/>
  <c r="B3261" i="44"/>
  <c r="B3260" i="44"/>
  <c r="B3259" i="44"/>
  <c r="B3258" i="44"/>
  <c r="B3257" i="44"/>
  <c r="B3256" i="44"/>
  <c r="B3255" i="44"/>
  <c r="B3254" i="44"/>
  <c r="B3253" i="44"/>
  <c r="B3252" i="44"/>
  <c r="B3251" i="44"/>
  <c r="B3250" i="44"/>
  <c r="B3249" i="44"/>
  <c r="B3248" i="44"/>
  <c r="B3247" i="44"/>
  <c r="B3246" i="44"/>
  <c r="B3245" i="44"/>
  <c r="B3244" i="44"/>
  <c r="B3243" i="44"/>
  <c r="B3242" i="44"/>
  <c r="B3241" i="44"/>
  <c r="B3240" i="44"/>
  <c r="B3239" i="44"/>
  <c r="B3238" i="44"/>
  <c r="B3237" i="44"/>
  <c r="B3236" i="44"/>
  <c r="B3235" i="44"/>
  <c r="B3234" i="44"/>
  <c r="B3233" i="44"/>
  <c r="B3232" i="44"/>
  <c r="B3231" i="44"/>
  <c r="B3230" i="44"/>
  <c r="B3229" i="44"/>
  <c r="B3228" i="44"/>
  <c r="B3227" i="44"/>
  <c r="B3226" i="44"/>
  <c r="B3225" i="44"/>
  <c r="B3224" i="44"/>
  <c r="B3223" i="44"/>
  <c r="B3222" i="44"/>
  <c r="B3221" i="44"/>
  <c r="B3220" i="44"/>
  <c r="B3219" i="44"/>
  <c r="B3218" i="44"/>
  <c r="B3217" i="44"/>
  <c r="B3216" i="44"/>
  <c r="B3215" i="44"/>
  <c r="B3214" i="44"/>
  <c r="B3213" i="44"/>
  <c r="B3212" i="44"/>
  <c r="B3211" i="44"/>
  <c r="B3210" i="44"/>
  <c r="B3209" i="44"/>
  <c r="B3208" i="44"/>
  <c r="B3207" i="44"/>
  <c r="B3206" i="44"/>
  <c r="B3205" i="44"/>
  <c r="B3204" i="44"/>
  <c r="B3203" i="44"/>
  <c r="B3202" i="44"/>
  <c r="B3201" i="44"/>
  <c r="B3200" i="44"/>
  <c r="B3199" i="44"/>
  <c r="B3198" i="44"/>
  <c r="B3197" i="44"/>
  <c r="B3196" i="44"/>
  <c r="B3195" i="44"/>
  <c r="B3194" i="44"/>
  <c r="B3193" i="44"/>
  <c r="B3192" i="44"/>
  <c r="B3191" i="44"/>
  <c r="B3190" i="44"/>
  <c r="B3189" i="44"/>
  <c r="B3188" i="44"/>
  <c r="B3187" i="44"/>
  <c r="B3186" i="44"/>
  <c r="B3185" i="44"/>
  <c r="B3184" i="44"/>
  <c r="B3183" i="44"/>
  <c r="B3182" i="44"/>
  <c r="B3181" i="44"/>
  <c r="B3180" i="44"/>
  <c r="B3179" i="44"/>
  <c r="B3178" i="44"/>
  <c r="B3177" i="44"/>
  <c r="B3176" i="44"/>
  <c r="B3175" i="44"/>
  <c r="B3174" i="44"/>
  <c r="B3173" i="44"/>
  <c r="B3172" i="44"/>
  <c r="B3171" i="44"/>
  <c r="B3170" i="44"/>
  <c r="B3169" i="44"/>
  <c r="B3168" i="44"/>
  <c r="B3167" i="44"/>
  <c r="B3166" i="44"/>
  <c r="B3165" i="44"/>
  <c r="B3164" i="44"/>
  <c r="B3163" i="44"/>
  <c r="B3162" i="44"/>
  <c r="B3161" i="44"/>
  <c r="B3160" i="44"/>
  <c r="B3159" i="44"/>
  <c r="B3158" i="44"/>
  <c r="B3157" i="44"/>
  <c r="B3156" i="44"/>
  <c r="B3155" i="44"/>
  <c r="B3154" i="44"/>
  <c r="B3153" i="44"/>
  <c r="B3152" i="44"/>
  <c r="B3151" i="44"/>
  <c r="B3150" i="44"/>
  <c r="B3149" i="44"/>
  <c r="B3148" i="44"/>
  <c r="B3147" i="44"/>
  <c r="B3146" i="44"/>
  <c r="B3145" i="44"/>
  <c r="B3144" i="44"/>
  <c r="B3143" i="44"/>
  <c r="B3142" i="44"/>
  <c r="B3141" i="44"/>
  <c r="B3140" i="44"/>
  <c r="B3139" i="44"/>
  <c r="B3138" i="44"/>
  <c r="B3137" i="44"/>
  <c r="B3136" i="44"/>
  <c r="B3135" i="44"/>
  <c r="B3134" i="44"/>
  <c r="B3133" i="44"/>
  <c r="B3132" i="44"/>
  <c r="B3131" i="44"/>
  <c r="B3130" i="44"/>
  <c r="B3129" i="44"/>
  <c r="B3128" i="44"/>
  <c r="B3127" i="44"/>
  <c r="B3126" i="44"/>
  <c r="B3125" i="44"/>
  <c r="B3124" i="44"/>
  <c r="B3123" i="44"/>
  <c r="B3122" i="44"/>
  <c r="B3121" i="44"/>
  <c r="B3120" i="44"/>
  <c r="B3119" i="44"/>
  <c r="B3118" i="44"/>
  <c r="B3117" i="44"/>
  <c r="B3116" i="44"/>
  <c r="B3115" i="44"/>
  <c r="B3114" i="44"/>
  <c r="B3113" i="44"/>
  <c r="B3112" i="44"/>
  <c r="B3111" i="44"/>
  <c r="B3110" i="44"/>
  <c r="B3109" i="44"/>
  <c r="B3108" i="44"/>
  <c r="B3107" i="44"/>
  <c r="B3106" i="44"/>
  <c r="B3105" i="44"/>
  <c r="B3104" i="44"/>
  <c r="B3103" i="44"/>
  <c r="B3102" i="44"/>
  <c r="B3101" i="44"/>
  <c r="B3100" i="44"/>
  <c r="B3099" i="44"/>
  <c r="B3098" i="44"/>
  <c r="B3097" i="44"/>
  <c r="B3096" i="44"/>
  <c r="B3095" i="44"/>
  <c r="B3094" i="44"/>
  <c r="B3093" i="44"/>
  <c r="B3092" i="44"/>
  <c r="B3091" i="44"/>
  <c r="B3090" i="44"/>
  <c r="B3089" i="44"/>
  <c r="B3088" i="44"/>
  <c r="B3087" i="44"/>
  <c r="B3086" i="44"/>
  <c r="B3085" i="44"/>
  <c r="B3084" i="44"/>
  <c r="B3083" i="44"/>
  <c r="B3082" i="44"/>
  <c r="B3081" i="44"/>
  <c r="B3080" i="44"/>
  <c r="B3079" i="44"/>
  <c r="B3078" i="44"/>
  <c r="B3077" i="44"/>
  <c r="B3076" i="44"/>
  <c r="B3075" i="44"/>
  <c r="B3074" i="44"/>
  <c r="B3073" i="44"/>
  <c r="B3072" i="44"/>
  <c r="B3071" i="44"/>
  <c r="B3070" i="44"/>
  <c r="B3069" i="44"/>
  <c r="B3068" i="44"/>
  <c r="B3067" i="44"/>
  <c r="B3066" i="44"/>
  <c r="B3065" i="44"/>
  <c r="B3064" i="44"/>
  <c r="B3063" i="44"/>
  <c r="B3062" i="44"/>
  <c r="B3061" i="44"/>
  <c r="B3060" i="44"/>
  <c r="B3059" i="44"/>
  <c r="B3058" i="44"/>
  <c r="B3057" i="44"/>
  <c r="B3056" i="44"/>
  <c r="B3055" i="44"/>
  <c r="B3054" i="44"/>
  <c r="B3053" i="44"/>
  <c r="B3052" i="44"/>
  <c r="B3051" i="44"/>
  <c r="B3050" i="44"/>
  <c r="B3049" i="44"/>
  <c r="B3048" i="44"/>
  <c r="B3047" i="44"/>
  <c r="B3046" i="44"/>
  <c r="B3045" i="44"/>
  <c r="B3044" i="44"/>
  <c r="B3043" i="44"/>
  <c r="B3042" i="44"/>
  <c r="B3041" i="44"/>
  <c r="B3040" i="44"/>
  <c r="B3039" i="44"/>
  <c r="B3038" i="44"/>
  <c r="B3037" i="44"/>
  <c r="B3036" i="44"/>
  <c r="B3035" i="44"/>
  <c r="B3034" i="44"/>
  <c r="B3033" i="44"/>
  <c r="B3032" i="44"/>
  <c r="B3031" i="44"/>
  <c r="B3030" i="44"/>
  <c r="B3029" i="44"/>
  <c r="B3028" i="44"/>
  <c r="B3027" i="44"/>
  <c r="B3026" i="44"/>
  <c r="B3025" i="44"/>
  <c r="B3024" i="44"/>
  <c r="B3023" i="44"/>
  <c r="B3022" i="44"/>
  <c r="B3021" i="44"/>
  <c r="B3020" i="44"/>
  <c r="B3019" i="44"/>
  <c r="B3018" i="44"/>
  <c r="B3017" i="44"/>
  <c r="B3016" i="44"/>
  <c r="B3015" i="44"/>
  <c r="B3014" i="44"/>
  <c r="B3013" i="44"/>
  <c r="B3012" i="44"/>
  <c r="B3011" i="44"/>
  <c r="B3010" i="44"/>
  <c r="B3009" i="44"/>
  <c r="B3008" i="44"/>
  <c r="B3007" i="44"/>
  <c r="B3006" i="44"/>
  <c r="B3005" i="44"/>
  <c r="B3004" i="44"/>
  <c r="B3003" i="44"/>
  <c r="B3002" i="44"/>
  <c r="B3001" i="44"/>
  <c r="B3000" i="44"/>
  <c r="B2999" i="44"/>
  <c r="B2998" i="44"/>
  <c r="B2997" i="44"/>
  <c r="B2996" i="44"/>
  <c r="B2995" i="44"/>
  <c r="B2994" i="44"/>
  <c r="B2993" i="44"/>
  <c r="B2992" i="44"/>
  <c r="B2991" i="44"/>
  <c r="B2990" i="44"/>
  <c r="B2989" i="44"/>
  <c r="B2988" i="44"/>
  <c r="B2987" i="44"/>
  <c r="B2986" i="44"/>
  <c r="B2985" i="44"/>
  <c r="B2984" i="44"/>
  <c r="B2983" i="44"/>
  <c r="B2982" i="44"/>
  <c r="B2981" i="44"/>
  <c r="B2980" i="44"/>
  <c r="B2979" i="44"/>
  <c r="B2978" i="44"/>
  <c r="B2977" i="44"/>
  <c r="B2976" i="44"/>
  <c r="B2975" i="44"/>
  <c r="B2974" i="44"/>
  <c r="B2973" i="44"/>
  <c r="B2972" i="44"/>
  <c r="B2971" i="44"/>
  <c r="B2970" i="44"/>
  <c r="B2969" i="44"/>
  <c r="B2968" i="44"/>
  <c r="B2967" i="44"/>
  <c r="B2966" i="44"/>
  <c r="B2965" i="44"/>
  <c r="B2964" i="44"/>
  <c r="B2963" i="44"/>
  <c r="B2962" i="44"/>
  <c r="B2961" i="44"/>
  <c r="B2960" i="44"/>
  <c r="B2959" i="44"/>
  <c r="B2958" i="44"/>
  <c r="B2957" i="44"/>
  <c r="B2956" i="44"/>
  <c r="B2955" i="44"/>
  <c r="B2954" i="44"/>
  <c r="B2953" i="44"/>
  <c r="B2952" i="44"/>
  <c r="B2951" i="44"/>
  <c r="B2950" i="44"/>
  <c r="B2949" i="44"/>
  <c r="B2948" i="44"/>
  <c r="B2947" i="44"/>
  <c r="B2946" i="44"/>
  <c r="B2945" i="44"/>
  <c r="B2944" i="44"/>
  <c r="B2943" i="44"/>
  <c r="B2942" i="44"/>
  <c r="B2941" i="44"/>
  <c r="B2940" i="44"/>
  <c r="B2939" i="44"/>
  <c r="B2938" i="44"/>
  <c r="B2937" i="44"/>
  <c r="B2936" i="44"/>
  <c r="B2935" i="44"/>
  <c r="B2934" i="44"/>
  <c r="B2933" i="44"/>
  <c r="B2932" i="44"/>
  <c r="B2931" i="44"/>
  <c r="B2930" i="44"/>
  <c r="B2929" i="44"/>
  <c r="B2928" i="44"/>
  <c r="B2927" i="44"/>
  <c r="B2926" i="44"/>
  <c r="B2925" i="44"/>
  <c r="B2924" i="44"/>
  <c r="B2923" i="44"/>
  <c r="B2922" i="44"/>
  <c r="B2921" i="44"/>
  <c r="B2920" i="44"/>
  <c r="B2919" i="44"/>
  <c r="B2918" i="44"/>
  <c r="B2917" i="44"/>
  <c r="B2916" i="44"/>
  <c r="B2915" i="44"/>
  <c r="B2914" i="44"/>
  <c r="B2913" i="44"/>
  <c r="B2912" i="44"/>
  <c r="B2911" i="44"/>
  <c r="B2910" i="44"/>
  <c r="B2909" i="44"/>
  <c r="B2908" i="44"/>
  <c r="B2907" i="44"/>
  <c r="B2906" i="44"/>
  <c r="B2905" i="44"/>
  <c r="B2904" i="44"/>
  <c r="B2903" i="44"/>
  <c r="B2902" i="44"/>
  <c r="B2901" i="44"/>
  <c r="B2900" i="44"/>
  <c r="B2899" i="44"/>
  <c r="B2898" i="44"/>
  <c r="B2897" i="44"/>
  <c r="B2896" i="44"/>
  <c r="B2895" i="44"/>
  <c r="B2894" i="44"/>
  <c r="B2893" i="44"/>
  <c r="B2892" i="44"/>
  <c r="B2891" i="44"/>
  <c r="B2890" i="44"/>
  <c r="B2889" i="44"/>
  <c r="B2888" i="44"/>
  <c r="B2887" i="44"/>
  <c r="B2886" i="44"/>
  <c r="B2885" i="44"/>
  <c r="B2884" i="44"/>
  <c r="B2883" i="44"/>
  <c r="B2882" i="44"/>
  <c r="B2881" i="44"/>
  <c r="B2880" i="44"/>
  <c r="B2879" i="44"/>
  <c r="B2878" i="44"/>
  <c r="B2877" i="44"/>
  <c r="B2876" i="44"/>
  <c r="B2875" i="44"/>
  <c r="B2874" i="44"/>
  <c r="B2873" i="44"/>
  <c r="B2872" i="44"/>
  <c r="B2871" i="44"/>
  <c r="B2870" i="44"/>
  <c r="B2869" i="44"/>
  <c r="B2868" i="44"/>
  <c r="B2867" i="44"/>
  <c r="B2866" i="44"/>
  <c r="B2865" i="44"/>
  <c r="B2864" i="44"/>
  <c r="B2863" i="44"/>
  <c r="B2862" i="44"/>
  <c r="B2861" i="44"/>
  <c r="B2860" i="44"/>
  <c r="B2859" i="44"/>
  <c r="B2858" i="44"/>
  <c r="B2857" i="44"/>
  <c r="B2856" i="44"/>
  <c r="B2855" i="44"/>
  <c r="B2854" i="44"/>
  <c r="B2853" i="44"/>
  <c r="B2852" i="44"/>
  <c r="B2851" i="44"/>
  <c r="B2850" i="44"/>
  <c r="B2849" i="44"/>
  <c r="B2848" i="44"/>
  <c r="B2847" i="44"/>
  <c r="B2846" i="44"/>
  <c r="B2845" i="44"/>
  <c r="B2844" i="44"/>
  <c r="B2843" i="44"/>
  <c r="B2842" i="44"/>
  <c r="B2841" i="44"/>
  <c r="B2840" i="44"/>
  <c r="B2839" i="44"/>
  <c r="B2838" i="44"/>
  <c r="B2837" i="44"/>
  <c r="B2836" i="44"/>
  <c r="B2835" i="44"/>
  <c r="B2834" i="44"/>
  <c r="B2833" i="44"/>
  <c r="B2832" i="44"/>
  <c r="B2831" i="44"/>
  <c r="B2830" i="44"/>
  <c r="B2829" i="44"/>
  <c r="B2828" i="44"/>
  <c r="B2827" i="44"/>
  <c r="B2826" i="44"/>
  <c r="B2825" i="44"/>
  <c r="B2824" i="44"/>
  <c r="B2823" i="44"/>
  <c r="B2822" i="44"/>
  <c r="B2821" i="44"/>
  <c r="B2820" i="44"/>
  <c r="B2819" i="44"/>
  <c r="B2818" i="44"/>
  <c r="B2817" i="44"/>
  <c r="B2816" i="44"/>
  <c r="B2815" i="44"/>
  <c r="B2814" i="44"/>
  <c r="B2813" i="44"/>
  <c r="B2812" i="44"/>
  <c r="B2811" i="44"/>
  <c r="B2810" i="44"/>
  <c r="B2809" i="44"/>
  <c r="B2808" i="44"/>
  <c r="B2807" i="44"/>
  <c r="B2806" i="44"/>
  <c r="B2805" i="44"/>
  <c r="B2804" i="44"/>
  <c r="B2803" i="44"/>
  <c r="B2802" i="44"/>
  <c r="B2801" i="44"/>
  <c r="B2800" i="44"/>
  <c r="B2799" i="44"/>
  <c r="B2798" i="44"/>
  <c r="B2797" i="44"/>
  <c r="B2796" i="44"/>
  <c r="B2795" i="44"/>
  <c r="B2794" i="44"/>
  <c r="B2793" i="44"/>
  <c r="B2792" i="44"/>
  <c r="B2791" i="44"/>
  <c r="B2790" i="44"/>
  <c r="B2789" i="44"/>
  <c r="B2788" i="44"/>
  <c r="B2787" i="44"/>
  <c r="B2786" i="44"/>
  <c r="B2785" i="44"/>
  <c r="B2784" i="44"/>
  <c r="B2783" i="44"/>
  <c r="B2782" i="44"/>
  <c r="B2781" i="44"/>
  <c r="B2780" i="44"/>
  <c r="B2779" i="44"/>
  <c r="B2778" i="44"/>
  <c r="B2777" i="44"/>
  <c r="B2776" i="44"/>
  <c r="B2775" i="44"/>
  <c r="B2774" i="44"/>
  <c r="B2773" i="44"/>
  <c r="B2772" i="44"/>
  <c r="B2771" i="44"/>
  <c r="B2770" i="44"/>
  <c r="B2769" i="44"/>
  <c r="B2768" i="44"/>
  <c r="B2767" i="44"/>
  <c r="B2766" i="44"/>
  <c r="B2765" i="44"/>
  <c r="B2764" i="44"/>
  <c r="B2763" i="44"/>
  <c r="B2762" i="44"/>
  <c r="B2761" i="44"/>
  <c r="B2760" i="44"/>
  <c r="B2759" i="44"/>
  <c r="B2758" i="44"/>
  <c r="B2757" i="44"/>
  <c r="B2756" i="44"/>
  <c r="B2755" i="44"/>
  <c r="B2754" i="44"/>
  <c r="B2753" i="44"/>
  <c r="B2752" i="44"/>
  <c r="B2751" i="44"/>
  <c r="B2750" i="44"/>
  <c r="B2749" i="44"/>
  <c r="B2748" i="44"/>
  <c r="B2747" i="44"/>
  <c r="B2746" i="44"/>
  <c r="B2745" i="44"/>
  <c r="B2744" i="44"/>
  <c r="B2743" i="44"/>
  <c r="B2742" i="44"/>
  <c r="B2741" i="44"/>
  <c r="B2740" i="44"/>
  <c r="B2739" i="44"/>
  <c r="B2738" i="44"/>
  <c r="B2737" i="44"/>
  <c r="B2736" i="44"/>
  <c r="B2735" i="44"/>
  <c r="B2734" i="44"/>
  <c r="B2733" i="44"/>
  <c r="B2732" i="44"/>
  <c r="B2731" i="44"/>
  <c r="B2730" i="44"/>
  <c r="B2729" i="44"/>
  <c r="B2728" i="44"/>
  <c r="B2727" i="44"/>
  <c r="B2726" i="44"/>
  <c r="B2725" i="44"/>
  <c r="B2724" i="44"/>
  <c r="B2723" i="44"/>
  <c r="B2722" i="44"/>
  <c r="B2721" i="44"/>
  <c r="B2720" i="44"/>
  <c r="B2719" i="44"/>
  <c r="B2718" i="44"/>
  <c r="B2717" i="44"/>
  <c r="B2716" i="44"/>
  <c r="B2715" i="44"/>
  <c r="B2714" i="44"/>
  <c r="B2713" i="44"/>
  <c r="B2712" i="44"/>
  <c r="B2711" i="44"/>
  <c r="B2710" i="44"/>
  <c r="B2709" i="44"/>
  <c r="B2708" i="44"/>
  <c r="B2707" i="44"/>
  <c r="B2706" i="44"/>
  <c r="B2705" i="44"/>
  <c r="B2704" i="44"/>
  <c r="B2703" i="44"/>
  <c r="B2702" i="44"/>
  <c r="B2701" i="44"/>
  <c r="B2700" i="44"/>
  <c r="B2699" i="44"/>
  <c r="B2698" i="44"/>
  <c r="B2697" i="44"/>
  <c r="B2696" i="44"/>
  <c r="B2695" i="44"/>
  <c r="B2694" i="44"/>
  <c r="B2693" i="44"/>
  <c r="B2692" i="44"/>
  <c r="B2691" i="44"/>
  <c r="B2690" i="44"/>
  <c r="B2689" i="44"/>
  <c r="B2688" i="44"/>
  <c r="B2687" i="44"/>
  <c r="B2686" i="44"/>
  <c r="B2685" i="44"/>
  <c r="B2684" i="44"/>
  <c r="B2683" i="44"/>
  <c r="B2682" i="44"/>
  <c r="B2681" i="44"/>
  <c r="B2680" i="44"/>
  <c r="B2679" i="44"/>
  <c r="B2678" i="44"/>
  <c r="B2677" i="44"/>
  <c r="B2676" i="44"/>
  <c r="B2675" i="44"/>
  <c r="B2674" i="44"/>
  <c r="B2673" i="44"/>
  <c r="B2672" i="44"/>
  <c r="B2671" i="44"/>
  <c r="B2670" i="44"/>
  <c r="B2669" i="44"/>
  <c r="B2668" i="44"/>
  <c r="B2667" i="44"/>
  <c r="B2666" i="44"/>
  <c r="B2665" i="44"/>
  <c r="B2664" i="44"/>
  <c r="B2663" i="44"/>
  <c r="B2662" i="44"/>
  <c r="B2661" i="44"/>
  <c r="B2660" i="44"/>
  <c r="B2659" i="44"/>
  <c r="B2658" i="44"/>
  <c r="B2657" i="44"/>
  <c r="B2656" i="44"/>
  <c r="B2655" i="44"/>
  <c r="B2654" i="44"/>
  <c r="B2653" i="44"/>
  <c r="B2652" i="44"/>
  <c r="B2651" i="44"/>
  <c r="B2650" i="44"/>
  <c r="B2649" i="44"/>
  <c r="B2648" i="44"/>
  <c r="B2647" i="44"/>
  <c r="B2646" i="44"/>
  <c r="B2645" i="44"/>
  <c r="B2644" i="44"/>
  <c r="B2643" i="44"/>
  <c r="B2642" i="44"/>
  <c r="B2641" i="44"/>
  <c r="B2640" i="44"/>
  <c r="B2639" i="44"/>
  <c r="B2638" i="44"/>
  <c r="B2637" i="44"/>
  <c r="B2636" i="44"/>
  <c r="B2635" i="44"/>
  <c r="B2634" i="44"/>
  <c r="B2633" i="44"/>
  <c r="B2632" i="44"/>
  <c r="B2631" i="44"/>
  <c r="B2630" i="44"/>
  <c r="B2629" i="44"/>
  <c r="B2628" i="44"/>
  <c r="B2627" i="44"/>
  <c r="B2626" i="44"/>
  <c r="B2625" i="44"/>
  <c r="B2624" i="44"/>
  <c r="B2623" i="44"/>
  <c r="B2622" i="44"/>
  <c r="B2621" i="44"/>
  <c r="B2620" i="44"/>
  <c r="B2619" i="44"/>
  <c r="B2618" i="44"/>
  <c r="B2617" i="44"/>
  <c r="B2616" i="44"/>
  <c r="B2615" i="44"/>
  <c r="B2614" i="44"/>
  <c r="B2613" i="44"/>
  <c r="B2612" i="44"/>
  <c r="B2611" i="44"/>
  <c r="B2610" i="44"/>
  <c r="B2609" i="44"/>
  <c r="B2608" i="44"/>
  <c r="B2607" i="44"/>
  <c r="B2606" i="44"/>
  <c r="B2605" i="44"/>
  <c r="B2604" i="44"/>
  <c r="B2603" i="44"/>
  <c r="B2602" i="44"/>
  <c r="B2601" i="44"/>
  <c r="B2600" i="44"/>
  <c r="B2599" i="44"/>
  <c r="B2598" i="44"/>
  <c r="B2597" i="44"/>
  <c r="B2596" i="44"/>
  <c r="B2595" i="44"/>
  <c r="B2594" i="44"/>
  <c r="B2593" i="44"/>
  <c r="B2592" i="44"/>
  <c r="B2591" i="44"/>
  <c r="B2590" i="44"/>
  <c r="B2589" i="44"/>
  <c r="B2588" i="44"/>
  <c r="B2587" i="44"/>
  <c r="B2586" i="44"/>
  <c r="B2585" i="44"/>
  <c r="B2584" i="44"/>
  <c r="B2583" i="44"/>
  <c r="B2582" i="44"/>
  <c r="B2581" i="44"/>
  <c r="B2580" i="44"/>
  <c r="B2579" i="44"/>
  <c r="B2578" i="44"/>
  <c r="B2577" i="44"/>
  <c r="B2576" i="44"/>
  <c r="B2575" i="44"/>
  <c r="B2574" i="44"/>
  <c r="B2573" i="44"/>
  <c r="B2572" i="44"/>
  <c r="B2571" i="44"/>
  <c r="B2570" i="44"/>
  <c r="B2569" i="44"/>
  <c r="B2568" i="44"/>
  <c r="B2567" i="44"/>
  <c r="B2566" i="44"/>
  <c r="B2565" i="44"/>
  <c r="B2564" i="44"/>
  <c r="B2563" i="44"/>
  <c r="B2562" i="44"/>
  <c r="B2561" i="44"/>
  <c r="B2560" i="44"/>
  <c r="B2559" i="44"/>
  <c r="B2558" i="44"/>
  <c r="B2557" i="44"/>
  <c r="B2556" i="44"/>
  <c r="B2555" i="44"/>
  <c r="B2554" i="44"/>
  <c r="B2553" i="44"/>
  <c r="B2552" i="44"/>
  <c r="B2551" i="44"/>
  <c r="B2550" i="44"/>
  <c r="B2549" i="44"/>
  <c r="B2548" i="44"/>
  <c r="B2547" i="44"/>
  <c r="B2546" i="44"/>
  <c r="B2545" i="44"/>
  <c r="B2544" i="44"/>
  <c r="B2543" i="44"/>
  <c r="B2542" i="44"/>
  <c r="B2541" i="44"/>
  <c r="B2540" i="44"/>
  <c r="B2539" i="44"/>
  <c r="B2538" i="44"/>
  <c r="B2537" i="44"/>
  <c r="B2536" i="44"/>
  <c r="B2535" i="44"/>
  <c r="B2534" i="44"/>
  <c r="B2533" i="44"/>
  <c r="B2532" i="44"/>
  <c r="B2531" i="44"/>
  <c r="B2530" i="44"/>
  <c r="B2529" i="44"/>
  <c r="B2528" i="44"/>
  <c r="B2527" i="44"/>
  <c r="B2526" i="44"/>
  <c r="B2525" i="44"/>
  <c r="B2524" i="44"/>
  <c r="B2523" i="44"/>
  <c r="B2522" i="44"/>
  <c r="B2521" i="44"/>
  <c r="B2520" i="44"/>
  <c r="B2519" i="44"/>
  <c r="B2518" i="44"/>
  <c r="B2517" i="44"/>
  <c r="B2516" i="44"/>
  <c r="B2515" i="44"/>
  <c r="B2514" i="44"/>
  <c r="B2513" i="44"/>
  <c r="B2512" i="44"/>
  <c r="B2511" i="44"/>
  <c r="B2510" i="44"/>
  <c r="B2509" i="44"/>
  <c r="B2508" i="44"/>
  <c r="B2507" i="44"/>
  <c r="B2506" i="44"/>
  <c r="B2505" i="44"/>
  <c r="B2504" i="44"/>
  <c r="B2503" i="44"/>
  <c r="B2502" i="44"/>
  <c r="B2501" i="44"/>
  <c r="B2500" i="44"/>
  <c r="B2499" i="44"/>
  <c r="B2498" i="44"/>
  <c r="B2497" i="44"/>
  <c r="B2496" i="44"/>
  <c r="B2495" i="44"/>
  <c r="B2494" i="44"/>
  <c r="B2493" i="44"/>
  <c r="B2492" i="44"/>
  <c r="B2491" i="44"/>
  <c r="B2490" i="44"/>
  <c r="B2489" i="44"/>
  <c r="B2488" i="44"/>
  <c r="B2487" i="44"/>
  <c r="B2486" i="44"/>
  <c r="B2485" i="44"/>
  <c r="B2484" i="44"/>
  <c r="B2483" i="44"/>
  <c r="B2482" i="44"/>
  <c r="B2481" i="44"/>
  <c r="B2480" i="44"/>
  <c r="B2479" i="44"/>
  <c r="B2478" i="44"/>
  <c r="B2477" i="44"/>
  <c r="B2476" i="44"/>
  <c r="B2475" i="44"/>
  <c r="B2474" i="44"/>
  <c r="B2473" i="44"/>
  <c r="B2472" i="44"/>
  <c r="B2471" i="44"/>
  <c r="B2470" i="44"/>
  <c r="B2469" i="44"/>
  <c r="B2468" i="44"/>
  <c r="B2467" i="44"/>
  <c r="B2466" i="44"/>
  <c r="B2465" i="44"/>
  <c r="B2464" i="44"/>
  <c r="B2463" i="44"/>
  <c r="B2462" i="44"/>
  <c r="B2461" i="44"/>
  <c r="B2460" i="44"/>
  <c r="B2459" i="44"/>
  <c r="B2458" i="44"/>
  <c r="B2457" i="44"/>
  <c r="B2456" i="44"/>
  <c r="B2455" i="44"/>
  <c r="B2454" i="44"/>
  <c r="B2453" i="44"/>
  <c r="B2452" i="44"/>
  <c r="B2451" i="44"/>
  <c r="B2450" i="44"/>
  <c r="B2449" i="44"/>
  <c r="B2448" i="44"/>
  <c r="B2447" i="44"/>
  <c r="B2446" i="44"/>
  <c r="B2445" i="44"/>
  <c r="B2444" i="44"/>
  <c r="B2443" i="44"/>
  <c r="B2442" i="44"/>
  <c r="B2441" i="44"/>
  <c r="B2440" i="44"/>
  <c r="B2439" i="44"/>
  <c r="B2438" i="44"/>
  <c r="B2437" i="44"/>
  <c r="B2436" i="44"/>
  <c r="B2435" i="44"/>
  <c r="B2434" i="44"/>
  <c r="B2433" i="44"/>
  <c r="B2432" i="44"/>
  <c r="B2431" i="44"/>
  <c r="B2430" i="44"/>
  <c r="B2429" i="44"/>
  <c r="B2428" i="44"/>
  <c r="B2427" i="44"/>
  <c r="B2426" i="44"/>
  <c r="B2425" i="44"/>
  <c r="B2424" i="44"/>
  <c r="B2423" i="44"/>
  <c r="B2422" i="44"/>
  <c r="B2421" i="44"/>
  <c r="B2420" i="44"/>
  <c r="B2419" i="44"/>
  <c r="B2418" i="44"/>
  <c r="B2417" i="44"/>
  <c r="B2416" i="44"/>
  <c r="B2415" i="44"/>
  <c r="B2414" i="44"/>
  <c r="B2413" i="44"/>
  <c r="B2412" i="44"/>
  <c r="B2411" i="44"/>
  <c r="B2410" i="44"/>
  <c r="B2409" i="44"/>
  <c r="B2408" i="44"/>
  <c r="B2407" i="44"/>
  <c r="B2406" i="44"/>
  <c r="B2405" i="44"/>
  <c r="B2404" i="44"/>
  <c r="B2403" i="44"/>
  <c r="B2402" i="44"/>
  <c r="B2401" i="44"/>
  <c r="B2400" i="44"/>
  <c r="B2399" i="44"/>
  <c r="B2398" i="44"/>
  <c r="B2397" i="44"/>
  <c r="B2396" i="44"/>
  <c r="B2395" i="44"/>
  <c r="B2394" i="44"/>
  <c r="B2393" i="44"/>
  <c r="B2392" i="44"/>
  <c r="B2391" i="44"/>
  <c r="B2390" i="44"/>
  <c r="B2389" i="44"/>
  <c r="B2388" i="44"/>
  <c r="B2387" i="44"/>
  <c r="B2386" i="44"/>
  <c r="B2385" i="44"/>
  <c r="B2384" i="44"/>
  <c r="B2383" i="44"/>
  <c r="B2382" i="44"/>
  <c r="B2381" i="44"/>
  <c r="B2380" i="44"/>
  <c r="B2379" i="44"/>
  <c r="B2378" i="44"/>
  <c r="B2377" i="44"/>
  <c r="B2376" i="44"/>
  <c r="B2375" i="44"/>
  <c r="B2374" i="44"/>
  <c r="B2373" i="44"/>
  <c r="B2372" i="44"/>
  <c r="B2371" i="44"/>
  <c r="B2370" i="44"/>
  <c r="B2369" i="44"/>
  <c r="B2368" i="44"/>
  <c r="B2367" i="44"/>
  <c r="B2366" i="44"/>
  <c r="B2365" i="44"/>
  <c r="B2364" i="44"/>
  <c r="B2363" i="44"/>
  <c r="B2362" i="44"/>
  <c r="B2361" i="44"/>
  <c r="B2360" i="44"/>
  <c r="B2359" i="44"/>
  <c r="B2358" i="44"/>
  <c r="B2357" i="44"/>
  <c r="B2356" i="44"/>
  <c r="B2355" i="44"/>
  <c r="B2354" i="44"/>
  <c r="B2353" i="44"/>
  <c r="B2352" i="44"/>
  <c r="B2351" i="44"/>
  <c r="B2350" i="44"/>
  <c r="B2349" i="44"/>
  <c r="B2348" i="44"/>
  <c r="B2347" i="44"/>
  <c r="B2346" i="44"/>
  <c r="B2345" i="44"/>
  <c r="B2344" i="44"/>
  <c r="B2343" i="44"/>
  <c r="B2342" i="44"/>
  <c r="B2341" i="44"/>
  <c r="B2340" i="44"/>
  <c r="B2339" i="44"/>
  <c r="B2338" i="44"/>
  <c r="B2337" i="44"/>
  <c r="B2336" i="44"/>
  <c r="B2335" i="44"/>
  <c r="B2334" i="44"/>
  <c r="B2333" i="44"/>
  <c r="B2332" i="44"/>
  <c r="B2331" i="44"/>
  <c r="B2330" i="44"/>
  <c r="B2329" i="44"/>
  <c r="B2328" i="44"/>
  <c r="B2327" i="44"/>
  <c r="B2326" i="44"/>
  <c r="B2325" i="44"/>
  <c r="B2324" i="44"/>
  <c r="B2323" i="44"/>
  <c r="B2322" i="44"/>
  <c r="B2321" i="44"/>
  <c r="B2320" i="44"/>
  <c r="B2319" i="44"/>
  <c r="B2318" i="44"/>
  <c r="B2317" i="44"/>
  <c r="B2316" i="44"/>
  <c r="B2315" i="44"/>
  <c r="B2314" i="44"/>
  <c r="B2313" i="44"/>
  <c r="B2312" i="44"/>
  <c r="B2311" i="44"/>
  <c r="B2310" i="44"/>
  <c r="B2309" i="44"/>
  <c r="B2308" i="44"/>
  <c r="B2307" i="44"/>
  <c r="B2306" i="44"/>
  <c r="B2305" i="44"/>
  <c r="B2304" i="44"/>
  <c r="B2303" i="44"/>
  <c r="B2302" i="44"/>
  <c r="B2301" i="44"/>
  <c r="B2300" i="44"/>
  <c r="B2299" i="44"/>
  <c r="B2298" i="44"/>
  <c r="B2297" i="44"/>
  <c r="B2296" i="44"/>
  <c r="B2295" i="44"/>
  <c r="B2294" i="44"/>
  <c r="B2293" i="44"/>
  <c r="B2292" i="44"/>
  <c r="B2291" i="44"/>
  <c r="B2290" i="44"/>
  <c r="B2289" i="44"/>
  <c r="B2288" i="44"/>
  <c r="B2287" i="44"/>
  <c r="B2286" i="44"/>
  <c r="B2285" i="44"/>
  <c r="B2284" i="44"/>
  <c r="B2283" i="44"/>
  <c r="B2282" i="44"/>
  <c r="B2281" i="44"/>
  <c r="B2280" i="44"/>
  <c r="B2279" i="44"/>
  <c r="B2278" i="44"/>
  <c r="B2277" i="44"/>
  <c r="B2276" i="44"/>
  <c r="B2275" i="44"/>
  <c r="B2274" i="44"/>
  <c r="B2273" i="44"/>
  <c r="B2272" i="44"/>
  <c r="B2271" i="44"/>
  <c r="B2270" i="44"/>
  <c r="B2269" i="44"/>
  <c r="B2268" i="44"/>
  <c r="B2267" i="44"/>
  <c r="B2266" i="44"/>
  <c r="B2265" i="44"/>
  <c r="B2264" i="44"/>
  <c r="B2263" i="44"/>
  <c r="B2262" i="44"/>
  <c r="B2261" i="44"/>
  <c r="B2260" i="44"/>
  <c r="B2259" i="44"/>
  <c r="B2258" i="44"/>
  <c r="B2257" i="44"/>
  <c r="B2256" i="44"/>
  <c r="B2255" i="44"/>
  <c r="B2254" i="44"/>
  <c r="B2253" i="44"/>
  <c r="B2252" i="44"/>
  <c r="B2251" i="44"/>
  <c r="B2250" i="44"/>
  <c r="B2249" i="44"/>
  <c r="B2248" i="44"/>
  <c r="B2247" i="44"/>
  <c r="B2246" i="44"/>
  <c r="B2245" i="44"/>
  <c r="B2244" i="44"/>
  <c r="B2243" i="44"/>
  <c r="B2242" i="44"/>
  <c r="B2241" i="44"/>
  <c r="B2240" i="44"/>
  <c r="B2239" i="44"/>
  <c r="B2238" i="44"/>
  <c r="B2237" i="44"/>
  <c r="B2236" i="44"/>
  <c r="B2235" i="44"/>
  <c r="B2234" i="44"/>
  <c r="B2233" i="44"/>
  <c r="B2232" i="44"/>
  <c r="B2231" i="44"/>
  <c r="B2230" i="44"/>
  <c r="B2229" i="44"/>
  <c r="B2228" i="44"/>
  <c r="B2227" i="44"/>
  <c r="B2226" i="44"/>
  <c r="B2225" i="44"/>
  <c r="B2224" i="44"/>
  <c r="B2223" i="44"/>
  <c r="B2222" i="44"/>
  <c r="B2221" i="44"/>
  <c r="B2220" i="44"/>
  <c r="B2219" i="44"/>
  <c r="B2218" i="44"/>
  <c r="B2217" i="44"/>
  <c r="B2216" i="44"/>
  <c r="B2215" i="44"/>
  <c r="B2214" i="44"/>
  <c r="B2213" i="44"/>
  <c r="B2212" i="44"/>
  <c r="B2211" i="44"/>
  <c r="B2210" i="44"/>
  <c r="B2209" i="44"/>
  <c r="B2208" i="44"/>
  <c r="B2207" i="44"/>
  <c r="B2206" i="44"/>
  <c r="B2205" i="44"/>
  <c r="B2204" i="44"/>
  <c r="B2203" i="44"/>
  <c r="B2202" i="44"/>
  <c r="B2201" i="44"/>
  <c r="B2200" i="44"/>
  <c r="B2199" i="44"/>
  <c r="B2198" i="44"/>
  <c r="B2197" i="44"/>
  <c r="B2196" i="44"/>
  <c r="B2195" i="44"/>
  <c r="B2194" i="44"/>
  <c r="B2193" i="44"/>
  <c r="B2192" i="44"/>
  <c r="B2191" i="44"/>
  <c r="B2190" i="44"/>
  <c r="B2189" i="44"/>
  <c r="B2188" i="44"/>
  <c r="B2187" i="44"/>
  <c r="B2186" i="44"/>
  <c r="B2185" i="44"/>
  <c r="B2184" i="44"/>
  <c r="B2183" i="44"/>
  <c r="B2182" i="44"/>
  <c r="B2181" i="44"/>
  <c r="B2180" i="44"/>
  <c r="B2179" i="44"/>
  <c r="B2178" i="44"/>
  <c r="B2177" i="44"/>
  <c r="B2176" i="44"/>
  <c r="B2175" i="44"/>
  <c r="B2174" i="44"/>
  <c r="B2173" i="44"/>
  <c r="B2172" i="44"/>
  <c r="B2171" i="44"/>
  <c r="B2170" i="44"/>
  <c r="B2169" i="44"/>
  <c r="B2168" i="44"/>
  <c r="B2167" i="44"/>
  <c r="B2166" i="44"/>
  <c r="B2165" i="44"/>
  <c r="B2164" i="44"/>
  <c r="B2163" i="44"/>
  <c r="B2162" i="44"/>
  <c r="B2161" i="44"/>
  <c r="B2160" i="44"/>
  <c r="B2159" i="44"/>
  <c r="B2158" i="44"/>
  <c r="B2157" i="44"/>
  <c r="B2156" i="44"/>
  <c r="B2155" i="44"/>
  <c r="B2154" i="44"/>
  <c r="B2153" i="44"/>
  <c r="B2152" i="44"/>
  <c r="B2151" i="44"/>
  <c r="B2150" i="44"/>
  <c r="B2149" i="44"/>
  <c r="B2148" i="44"/>
  <c r="B2147" i="44"/>
  <c r="B2146" i="44"/>
  <c r="B2145" i="44"/>
  <c r="B2144" i="44"/>
  <c r="B2143" i="44"/>
  <c r="B2142" i="44"/>
  <c r="B2141" i="44"/>
  <c r="B2140" i="44"/>
  <c r="B2139" i="44"/>
  <c r="B2138" i="44"/>
  <c r="B2137" i="44"/>
  <c r="B2136" i="44"/>
  <c r="B2135" i="44"/>
  <c r="B2134" i="44"/>
  <c r="B2133" i="44"/>
  <c r="B2132" i="44"/>
  <c r="B2131" i="44"/>
  <c r="B2130" i="44"/>
  <c r="B2129" i="44"/>
  <c r="B2128" i="44"/>
  <c r="B2127" i="44"/>
  <c r="B2126" i="44"/>
  <c r="B2125" i="44"/>
  <c r="B2124" i="44"/>
  <c r="B2123" i="44"/>
  <c r="B2122" i="44"/>
  <c r="B2121" i="44"/>
  <c r="B2120" i="44"/>
  <c r="B2119" i="44"/>
  <c r="B2118" i="44"/>
  <c r="B2117" i="44"/>
  <c r="B2116" i="44"/>
  <c r="B2115" i="44"/>
  <c r="B2114" i="44"/>
  <c r="B2113" i="44"/>
  <c r="B2112" i="44"/>
  <c r="B2111" i="44"/>
  <c r="B2110" i="44"/>
  <c r="B2109" i="44"/>
  <c r="B2108" i="44"/>
  <c r="B2107" i="44"/>
  <c r="B2106" i="44"/>
  <c r="B2105" i="44"/>
  <c r="B2104" i="44"/>
  <c r="B2103" i="44"/>
  <c r="B2102" i="44"/>
  <c r="B2101" i="44"/>
  <c r="B2100" i="44"/>
  <c r="B2099" i="44"/>
  <c r="B2098" i="44"/>
  <c r="B2097" i="44"/>
  <c r="B2096" i="44"/>
  <c r="B2095" i="44"/>
  <c r="B2094" i="44"/>
  <c r="B2093" i="44"/>
  <c r="B2092" i="44"/>
  <c r="B2091" i="44"/>
  <c r="B2090" i="44"/>
  <c r="B2089" i="44"/>
  <c r="B2088" i="44"/>
  <c r="B2087" i="44"/>
  <c r="B2086" i="44"/>
  <c r="B2085" i="44"/>
  <c r="B2084" i="44"/>
  <c r="B2083" i="44"/>
  <c r="B2082" i="44"/>
  <c r="B2081" i="44"/>
  <c r="B2080" i="44"/>
  <c r="B2079" i="44"/>
  <c r="B2078" i="44"/>
  <c r="B2077" i="44"/>
  <c r="B2076" i="44"/>
  <c r="B2075" i="44"/>
  <c r="B2074" i="44"/>
  <c r="B2073" i="44"/>
  <c r="B2072" i="44"/>
  <c r="B2071" i="44"/>
  <c r="B2070" i="44"/>
  <c r="B2069" i="44"/>
  <c r="B2068" i="44"/>
  <c r="B2067" i="44"/>
  <c r="B2066" i="44"/>
  <c r="B2065" i="44"/>
  <c r="B2064" i="44"/>
  <c r="B2063" i="44"/>
  <c r="B2062" i="44"/>
  <c r="B2061" i="44"/>
  <c r="B2060" i="44"/>
  <c r="B2059" i="44"/>
  <c r="B2058" i="44"/>
  <c r="B2057" i="44"/>
  <c r="B2056" i="44"/>
  <c r="B2055" i="44"/>
  <c r="B2054" i="44"/>
  <c r="B2053" i="44"/>
  <c r="B2052" i="44"/>
  <c r="B2051" i="44"/>
  <c r="B2050" i="44"/>
  <c r="B2049" i="44"/>
  <c r="B2048" i="44"/>
  <c r="B2047" i="44"/>
  <c r="B2046" i="44"/>
  <c r="B2045" i="44"/>
  <c r="B2044" i="44"/>
  <c r="B2043" i="44"/>
  <c r="B2042" i="44"/>
  <c r="B2041" i="44"/>
  <c r="B2040" i="44"/>
  <c r="B2039" i="44"/>
  <c r="B2038" i="44"/>
  <c r="B2037" i="44"/>
  <c r="B2036" i="44"/>
  <c r="B2035" i="44"/>
  <c r="B2034" i="44"/>
  <c r="B2033" i="44"/>
  <c r="B2032" i="44"/>
  <c r="B2031" i="44"/>
  <c r="B2030" i="44"/>
  <c r="B2029" i="44"/>
  <c r="B2028" i="44"/>
  <c r="B2027" i="44"/>
  <c r="B2026" i="44"/>
  <c r="B2025" i="44"/>
  <c r="B2024" i="44"/>
  <c r="B2023" i="44"/>
  <c r="B2022" i="44"/>
  <c r="B2021" i="44"/>
  <c r="B2020" i="44"/>
  <c r="B2019" i="44"/>
  <c r="B2018" i="44"/>
  <c r="B2017" i="44"/>
  <c r="B2016" i="44"/>
  <c r="B2015" i="44"/>
  <c r="B2014" i="44"/>
  <c r="B2013" i="44"/>
  <c r="B2012" i="44"/>
  <c r="B2011" i="44"/>
  <c r="B2010" i="44"/>
  <c r="B2009" i="44"/>
  <c r="B2008" i="44"/>
  <c r="B2007" i="44"/>
  <c r="B2006" i="44"/>
  <c r="B2005" i="44"/>
  <c r="B2004" i="44"/>
  <c r="B2003" i="44"/>
  <c r="B2002" i="44"/>
  <c r="B2001" i="44"/>
  <c r="B2000" i="44"/>
  <c r="B1999" i="44"/>
  <c r="B1998" i="44"/>
  <c r="B1997" i="44"/>
  <c r="B1996" i="44"/>
  <c r="B1995" i="44"/>
  <c r="B1994" i="44"/>
  <c r="B1993" i="44"/>
  <c r="B1992" i="44"/>
  <c r="B1991" i="44"/>
  <c r="B1990" i="44"/>
  <c r="B1989" i="44"/>
  <c r="B1988" i="44"/>
  <c r="B1987" i="44"/>
  <c r="B1986" i="44"/>
  <c r="B1985" i="44"/>
  <c r="B1984" i="44"/>
  <c r="B1983" i="44"/>
  <c r="B1982" i="44"/>
  <c r="B1981" i="44"/>
  <c r="B1980" i="44"/>
  <c r="B1979" i="44"/>
  <c r="B1978" i="44"/>
  <c r="B1977" i="44"/>
  <c r="B1976" i="44"/>
  <c r="B1975" i="44"/>
  <c r="B1974" i="44"/>
  <c r="B1973" i="44"/>
  <c r="B1972" i="44"/>
  <c r="B1971" i="44"/>
  <c r="B1970" i="44"/>
  <c r="B1969" i="44"/>
  <c r="B1968" i="44"/>
  <c r="B1967" i="44"/>
  <c r="B1966" i="44"/>
  <c r="B1965" i="44"/>
  <c r="B1964" i="44"/>
  <c r="B1963" i="44"/>
  <c r="B1962" i="44"/>
  <c r="B1961" i="44"/>
  <c r="B1960" i="44"/>
  <c r="B1959" i="44"/>
  <c r="B1958" i="44"/>
  <c r="B1957" i="44"/>
  <c r="B1956" i="44"/>
  <c r="B1955" i="44"/>
  <c r="B1954" i="44"/>
  <c r="B1953" i="44"/>
  <c r="B1952" i="44"/>
  <c r="B1951" i="44"/>
  <c r="B1950" i="44"/>
  <c r="B1949" i="44"/>
  <c r="B1948" i="44"/>
  <c r="B1947" i="44"/>
  <c r="B1946" i="44"/>
  <c r="B1945" i="44"/>
  <c r="B1944" i="44"/>
  <c r="B1943" i="44"/>
  <c r="B1942" i="44"/>
  <c r="B1941" i="44"/>
  <c r="B1940" i="44"/>
  <c r="B1939" i="44"/>
  <c r="B1938" i="44"/>
  <c r="B1937" i="44"/>
  <c r="B1936" i="44"/>
  <c r="B1935" i="44"/>
  <c r="B1934" i="44"/>
  <c r="B1933" i="44"/>
  <c r="B1932" i="44"/>
  <c r="B1931" i="44"/>
  <c r="B1930" i="44"/>
  <c r="B1929" i="44"/>
  <c r="B1928" i="44"/>
  <c r="B1927" i="44"/>
  <c r="B1926" i="44"/>
  <c r="B1925" i="44"/>
  <c r="B1924" i="44"/>
  <c r="B1923" i="44"/>
  <c r="B1922" i="44"/>
  <c r="B1921" i="44"/>
  <c r="B1920" i="44"/>
  <c r="B1919" i="44"/>
  <c r="B1918" i="44"/>
  <c r="B1917" i="44"/>
  <c r="B1916" i="44"/>
  <c r="B1915" i="44"/>
  <c r="B1914" i="44"/>
  <c r="B1913" i="44"/>
  <c r="B1912" i="44"/>
  <c r="B1911" i="44"/>
  <c r="B1910" i="44"/>
  <c r="B1909" i="44"/>
  <c r="B1908" i="44"/>
  <c r="B1907" i="44"/>
  <c r="B1906" i="44"/>
  <c r="B1905" i="44"/>
  <c r="B1904" i="44"/>
  <c r="B1903" i="44"/>
  <c r="B1902" i="44"/>
  <c r="B1901" i="44"/>
  <c r="B1900" i="44"/>
  <c r="B1899" i="44"/>
  <c r="B1898" i="44"/>
  <c r="B1897" i="44"/>
  <c r="B1896" i="44"/>
  <c r="B1895" i="44"/>
  <c r="B1894" i="44"/>
  <c r="B1893" i="44"/>
  <c r="B1892" i="44"/>
  <c r="B1891" i="44"/>
  <c r="B1890" i="44"/>
  <c r="B1889" i="44"/>
  <c r="B1888" i="44"/>
  <c r="B1887" i="44"/>
  <c r="B1886" i="44"/>
  <c r="B1885" i="44"/>
  <c r="B1884" i="44"/>
  <c r="B1883" i="44"/>
  <c r="B1882" i="44"/>
  <c r="B1881" i="44"/>
  <c r="B1880" i="44"/>
  <c r="B1879" i="44"/>
  <c r="B1878" i="44"/>
  <c r="B1877" i="44"/>
  <c r="B1876" i="44"/>
  <c r="B1875" i="44"/>
  <c r="B1874" i="44"/>
  <c r="B1873" i="44"/>
  <c r="B1872" i="44"/>
  <c r="B1871" i="44"/>
  <c r="B1870" i="44"/>
  <c r="B1869" i="44"/>
  <c r="B1868" i="44"/>
  <c r="B1867" i="44"/>
  <c r="B1866" i="44"/>
  <c r="B1865" i="44"/>
  <c r="B1864" i="44"/>
  <c r="B1863" i="44"/>
  <c r="B1862" i="44"/>
  <c r="B1861" i="44"/>
  <c r="B1860" i="44"/>
  <c r="B1859" i="44"/>
  <c r="B1858" i="44"/>
  <c r="B1857" i="44"/>
  <c r="B1856" i="44"/>
  <c r="B1855" i="44"/>
  <c r="B1854" i="44"/>
  <c r="B1853" i="44"/>
  <c r="B1852" i="44"/>
  <c r="B1851" i="44"/>
  <c r="B1850" i="44"/>
  <c r="B1849" i="44"/>
  <c r="B1848" i="44"/>
  <c r="B1847" i="44"/>
  <c r="B1846" i="44"/>
  <c r="B1845" i="44"/>
  <c r="B1844" i="44"/>
  <c r="B1843" i="44"/>
  <c r="B1842" i="44"/>
  <c r="B1841" i="44"/>
  <c r="B1840" i="44"/>
  <c r="B1839" i="44"/>
  <c r="B1838" i="44"/>
  <c r="B1837" i="44"/>
  <c r="B1836" i="44"/>
  <c r="B1835" i="44"/>
  <c r="B1834" i="44"/>
  <c r="B1833" i="44"/>
  <c r="B1832" i="44"/>
  <c r="B1831" i="44"/>
  <c r="B1830" i="44"/>
  <c r="B1829" i="44"/>
  <c r="B1828" i="44"/>
  <c r="B1827" i="44"/>
  <c r="B1826" i="44"/>
  <c r="B1825" i="44"/>
  <c r="B1824" i="44"/>
  <c r="B1823" i="44"/>
  <c r="B1822" i="44"/>
  <c r="B1821" i="44"/>
  <c r="B1820" i="44"/>
  <c r="B1819" i="44"/>
  <c r="B1818" i="44"/>
  <c r="B1817" i="44"/>
  <c r="B1816" i="44"/>
  <c r="B1815" i="44"/>
  <c r="B1814" i="44"/>
  <c r="B1813" i="44"/>
  <c r="B1812" i="44"/>
  <c r="B1811" i="44"/>
  <c r="B1810" i="44"/>
  <c r="B1809" i="44"/>
  <c r="B1808" i="44"/>
  <c r="B1807" i="44"/>
  <c r="B1806" i="44"/>
  <c r="B1805" i="44"/>
  <c r="B1804" i="44"/>
  <c r="B1803" i="44"/>
  <c r="B1802" i="44"/>
  <c r="B1801" i="44"/>
  <c r="B1800" i="44"/>
  <c r="B1799" i="44"/>
  <c r="B1798" i="44"/>
  <c r="B1797" i="44"/>
  <c r="B1796" i="44"/>
  <c r="B1795" i="44"/>
  <c r="B1794" i="44"/>
  <c r="B1793" i="44"/>
  <c r="B1792" i="44"/>
  <c r="B1791" i="44"/>
  <c r="B1790" i="44"/>
  <c r="B1789" i="44"/>
  <c r="B1788" i="44"/>
  <c r="B1787" i="44"/>
  <c r="B1786" i="44"/>
  <c r="B1785" i="44"/>
  <c r="B1784" i="44"/>
  <c r="B1783" i="44"/>
  <c r="B1782" i="44"/>
  <c r="B1781" i="44"/>
  <c r="B1780" i="44"/>
  <c r="B1779" i="44"/>
  <c r="B1778" i="44"/>
  <c r="B1777" i="44"/>
  <c r="B1776" i="44"/>
  <c r="B1775" i="44"/>
  <c r="B1774" i="44"/>
  <c r="B1773" i="44"/>
  <c r="B1772" i="44"/>
  <c r="B1771" i="44"/>
  <c r="B1770" i="44"/>
  <c r="B1769" i="44"/>
  <c r="B1768" i="44"/>
  <c r="B1767" i="44"/>
  <c r="B1766" i="44"/>
  <c r="B1765" i="44"/>
  <c r="B1764" i="44"/>
  <c r="B1763" i="44"/>
  <c r="B1762" i="44"/>
  <c r="B1761" i="44"/>
  <c r="B1760" i="44"/>
  <c r="B1759" i="44"/>
  <c r="B1758" i="44"/>
  <c r="B1757" i="44"/>
  <c r="B1756" i="44"/>
  <c r="B1755" i="44"/>
  <c r="B1754" i="44"/>
  <c r="B1753" i="44"/>
  <c r="B1752" i="44"/>
  <c r="B1751" i="44"/>
  <c r="B1750" i="44"/>
  <c r="B1749" i="44"/>
  <c r="B1748" i="44"/>
  <c r="B1747" i="44"/>
  <c r="B1746" i="44"/>
  <c r="B1745" i="44"/>
  <c r="B1744" i="44"/>
  <c r="B1743" i="44"/>
  <c r="B1742" i="44"/>
  <c r="B1741" i="44"/>
  <c r="B1740" i="44"/>
  <c r="B1739" i="44"/>
  <c r="B1738" i="44"/>
  <c r="B1737" i="44"/>
  <c r="B1736" i="44"/>
  <c r="B1735" i="44"/>
  <c r="B1734" i="44"/>
  <c r="B1733" i="44"/>
  <c r="B1732" i="44"/>
  <c r="B1731" i="44"/>
  <c r="B1730" i="44"/>
  <c r="B1729" i="44"/>
  <c r="B1728" i="44"/>
  <c r="B1727" i="44"/>
  <c r="B1726" i="44"/>
  <c r="B1725" i="44"/>
  <c r="B1724" i="44"/>
  <c r="B1723" i="44"/>
  <c r="B1722" i="44"/>
  <c r="B1721" i="44"/>
  <c r="B1720" i="44"/>
  <c r="B1719" i="44"/>
  <c r="B1718" i="44"/>
  <c r="B1717" i="44"/>
  <c r="B1716" i="44"/>
  <c r="B1715" i="44"/>
  <c r="B1714" i="44"/>
  <c r="B1713" i="44"/>
  <c r="B1712" i="44"/>
  <c r="B1711" i="44"/>
  <c r="B1710" i="44"/>
  <c r="B1709" i="44"/>
  <c r="B1708" i="44"/>
  <c r="B1707" i="44"/>
  <c r="B1706" i="44"/>
  <c r="B1705" i="44"/>
  <c r="B1704" i="44"/>
  <c r="B1703" i="44"/>
  <c r="B1702" i="44"/>
  <c r="B1701" i="44"/>
  <c r="B1700" i="44"/>
  <c r="B1699" i="44"/>
  <c r="B1698" i="44"/>
  <c r="B1697" i="44"/>
  <c r="B1696" i="44"/>
  <c r="B1695" i="44"/>
  <c r="B1694" i="44"/>
  <c r="B1693" i="44"/>
  <c r="B1692" i="44"/>
  <c r="B1691" i="44"/>
  <c r="B1690" i="44"/>
  <c r="B1689" i="44"/>
  <c r="B1688" i="44"/>
  <c r="B1687" i="44"/>
  <c r="B1686" i="44"/>
  <c r="B1685" i="44"/>
  <c r="B1684" i="44"/>
  <c r="B1683" i="44"/>
  <c r="B1682" i="44"/>
  <c r="B1681" i="44"/>
  <c r="B1680" i="44"/>
  <c r="B1679" i="44"/>
  <c r="B1678" i="44"/>
  <c r="B1677" i="44"/>
  <c r="B1676" i="44"/>
  <c r="B1675" i="44"/>
  <c r="B1674" i="44"/>
  <c r="B1673" i="44"/>
  <c r="B1672" i="44"/>
  <c r="B1671" i="44"/>
  <c r="B1670" i="44"/>
  <c r="B1669" i="44"/>
  <c r="B1668" i="44"/>
  <c r="B1667" i="44"/>
  <c r="B1666" i="44"/>
  <c r="B1665" i="44"/>
  <c r="B1664" i="44"/>
  <c r="B1663" i="44"/>
  <c r="B1662" i="44"/>
  <c r="B1661" i="44"/>
  <c r="B1660" i="44"/>
  <c r="B1659" i="44"/>
  <c r="B1658" i="44"/>
  <c r="B1657" i="44"/>
  <c r="B1656" i="44"/>
  <c r="B1655" i="44"/>
  <c r="B1654" i="44"/>
  <c r="B1653" i="44"/>
  <c r="B1652" i="44"/>
  <c r="B1651" i="44"/>
  <c r="B1650" i="44"/>
  <c r="B1649" i="44"/>
  <c r="B1648" i="44"/>
  <c r="B1647" i="44"/>
  <c r="B1646" i="44"/>
  <c r="B1645" i="44"/>
  <c r="B1644" i="44"/>
  <c r="B1643" i="44"/>
  <c r="B1642" i="44"/>
  <c r="B1641" i="44"/>
  <c r="B1640" i="44"/>
  <c r="B1639" i="44"/>
  <c r="B1638" i="44"/>
  <c r="B1637" i="44"/>
  <c r="B1636" i="44"/>
  <c r="B1635" i="44"/>
  <c r="B1634" i="44"/>
  <c r="B1633" i="44"/>
  <c r="B1632" i="44"/>
  <c r="B1631" i="44"/>
  <c r="B1630" i="44"/>
  <c r="B1629" i="44"/>
  <c r="B1628" i="44"/>
  <c r="B1627" i="44"/>
  <c r="B1626" i="44"/>
  <c r="B1625" i="44"/>
  <c r="B1624" i="44"/>
  <c r="B1623" i="44"/>
  <c r="B1622" i="44"/>
  <c r="B1621" i="44"/>
  <c r="B1620" i="44"/>
  <c r="B1619" i="44"/>
  <c r="B1618" i="44"/>
  <c r="B1617" i="44"/>
  <c r="B1616" i="44"/>
  <c r="B1615" i="44"/>
  <c r="B1614" i="44"/>
  <c r="B1613" i="44"/>
  <c r="B1612" i="44"/>
  <c r="B1611" i="44"/>
  <c r="B1610" i="44"/>
  <c r="B1609" i="44"/>
  <c r="B1608" i="44"/>
  <c r="B1607" i="44"/>
  <c r="B1606" i="44"/>
  <c r="B1605" i="44"/>
  <c r="B1604" i="44"/>
  <c r="B1603" i="44"/>
  <c r="B1602" i="44"/>
  <c r="B1601" i="44"/>
  <c r="B1600" i="44"/>
  <c r="B1599" i="44"/>
  <c r="B1598" i="44"/>
  <c r="B1597" i="44"/>
  <c r="B1596" i="44"/>
  <c r="B1595" i="44"/>
  <c r="B1594" i="44"/>
  <c r="B1593" i="44"/>
  <c r="B1592" i="44"/>
  <c r="B1591" i="44"/>
  <c r="B1590" i="44"/>
  <c r="B1589" i="44"/>
  <c r="B1588" i="44"/>
  <c r="B1587" i="44"/>
  <c r="B1586" i="44"/>
  <c r="B1585" i="44"/>
  <c r="B1584" i="44"/>
  <c r="B1583" i="44"/>
  <c r="B1582" i="44"/>
  <c r="B1581" i="44"/>
  <c r="B1580" i="44"/>
  <c r="B1579" i="44"/>
  <c r="B1578" i="44"/>
  <c r="B1577" i="44"/>
  <c r="B1576" i="44"/>
  <c r="B1575" i="44"/>
  <c r="B1574" i="44"/>
  <c r="B1573" i="44"/>
  <c r="B1572" i="44"/>
  <c r="B1571" i="44"/>
  <c r="B1570" i="44"/>
  <c r="B1569" i="44"/>
  <c r="B1568" i="44"/>
  <c r="B1567" i="44"/>
  <c r="B1566" i="44"/>
  <c r="B1565" i="44"/>
  <c r="B1564" i="44"/>
  <c r="B1563" i="44"/>
  <c r="B1562" i="44"/>
  <c r="B1561" i="44"/>
  <c r="B1560" i="44"/>
  <c r="B1559" i="44"/>
  <c r="B1558" i="44"/>
  <c r="B1557" i="44"/>
  <c r="B1556" i="44"/>
  <c r="B1555" i="44"/>
  <c r="B1554" i="44"/>
  <c r="B1553" i="44"/>
  <c r="B1552" i="44"/>
  <c r="B1551" i="44"/>
  <c r="B1550" i="44"/>
  <c r="B1549" i="44"/>
  <c r="B1548" i="44"/>
  <c r="B1547" i="44"/>
  <c r="B1546" i="44"/>
  <c r="B1545" i="44"/>
  <c r="B1544" i="44"/>
  <c r="B1543" i="44"/>
  <c r="B1542" i="44"/>
  <c r="B1541" i="44"/>
  <c r="B1540" i="44"/>
  <c r="B1539" i="44"/>
  <c r="B1538" i="44"/>
  <c r="B1537" i="44"/>
  <c r="B1536" i="44"/>
  <c r="B1535" i="44"/>
  <c r="B1534" i="44"/>
  <c r="B1533" i="44"/>
  <c r="B1532" i="44"/>
  <c r="B1531" i="44"/>
  <c r="B1530" i="44"/>
  <c r="B1529" i="44"/>
  <c r="B1528" i="44"/>
  <c r="B1527" i="44"/>
  <c r="B1526" i="44"/>
  <c r="B1525" i="44"/>
  <c r="B1524" i="44"/>
  <c r="B1523" i="44"/>
  <c r="B1522" i="44"/>
  <c r="B1521" i="44"/>
  <c r="B1520" i="44"/>
  <c r="B1519" i="44"/>
  <c r="B1518" i="44"/>
  <c r="B1517" i="44"/>
  <c r="B1516" i="44"/>
  <c r="B1515" i="44"/>
  <c r="B1514" i="44"/>
  <c r="B1513" i="44"/>
  <c r="B1512" i="44"/>
  <c r="B1511" i="44"/>
  <c r="B1510" i="44"/>
  <c r="B1509" i="44"/>
  <c r="B1508" i="44"/>
  <c r="B1507" i="44"/>
  <c r="B1506" i="44"/>
  <c r="B1505" i="44"/>
  <c r="B1504" i="44"/>
  <c r="B1503" i="44"/>
  <c r="B1502" i="44"/>
  <c r="B1501" i="44"/>
  <c r="B1500" i="44"/>
  <c r="B1499" i="44"/>
  <c r="B1498" i="44"/>
  <c r="B1497" i="44"/>
  <c r="B1496" i="44"/>
  <c r="B1495" i="44"/>
  <c r="B1494" i="44"/>
  <c r="B1493" i="44"/>
  <c r="B1492" i="44"/>
  <c r="B1491" i="44"/>
  <c r="B1490" i="44"/>
  <c r="B1489" i="44"/>
  <c r="B1488" i="44"/>
  <c r="B1487" i="44"/>
  <c r="B1486" i="44"/>
  <c r="B1485" i="44"/>
  <c r="B1484" i="44"/>
  <c r="B1483" i="44"/>
  <c r="B1482" i="44"/>
  <c r="B1481" i="44"/>
  <c r="B1480" i="44"/>
  <c r="B1479" i="44"/>
  <c r="B1478" i="44"/>
  <c r="B1477" i="44"/>
  <c r="B1476" i="44"/>
  <c r="B1475" i="44"/>
  <c r="B1474" i="44"/>
  <c r="B1473" i="44"/>
  <c r="B1472" i="44"/>
  <c r="B1471" i="44"/>
  <c r="B1470" i="44"/>
  <c r="B1469" i="44"/>
  <c r="B1468" i="44"/>
  <c r="B1467" i="44"/>
  <c r="B1466" i="44"/>
  <c r="B1465" i="44"/>
  <c r="B1464" i="44"/>
  <c r="B1463" i="44"/>
  <c r="B1462" i="44"/>
  <c r="B1461" i="44"/>
  <c r="B1460" i="44"/>
  <c r="B1459" i="44"/>
  <c r="B1458" i="44"/>
  <c r="B1457" i="44"/>
  <c r="B1456" i="44"/>
  <c r="B1455" i="44"/>
  <c r="B1454" i="44"/>
  <c r="B1453" i="44"/>
  <c r="B1452" i="44"/>
  <c r="B1451" i="44"/>
  <c r="B1450" i="44"/>
  <c r="B1449" i="44"/>
  <c r="B1448" i="44"/>
  <c r="B1447" i="44"/>
  <c r="B1446" i="44"/>
  <c r="B1445" i="44"/>
  <c r="B1444" i="44"/>
  <c r="B1443" i="44"/>
  <c r="B1442" i="44"/>
  <c r="B1441" i="44"/>
  <c r="B1440" i="44"/>
  <c r="B1439" i="44"/>
  <c r="B1438" i="44"/>
  <c r="B1437" i="44"/>
  <c r="B1436" i="44"/>
  <c r="B1435" i="44"/>
  <c r="B1434" i="44"/>
  <c r="B1433" i="44"/>
  <c r="B1432" i="44"/>
  <c r="B1431" i="44"/>
  <c r="B1430" i="44"/>
  <c r="B1429" i="44"/>
  <c r="B1428" i="44"/>
  <c r="B1427" i="44"/>
  <c r="B1426" i="44"/>
  <c r="B1425" i="44"/>
  <c r="B1424" i="44"/>
  <c r="B1423" i="44"/>
  <c r="B1422" i="44"/>
  <c r="B1421" i="44"/>
  <c r="B1420" i="44"/>
  <c r="B1419" i="44"/>
  <c r="B1418" i="44"/>
  <c r="B1417" i="44"/>
  <c r="B1416" i="44"/>
  <c r="B1415" i="44"/>
  <c r="B1414" i="44"/>
  <c r="B1413" i="44"/>
  <c r="B1412" i="44"/>
  <c r="B1411" i="44"/>
  <c r="B1410" i="44"/>
  <c r="B1409" i="44"/>
  <c r="B1408" i="44"/>
  <c r="B1407" i="44"/>
  <c r="B1406" i="44"/>
  <c r="B1405" i="44"/>
  <c r="B1404" i="44"/>
  <c r="B1403" i="44"/>
  <c r="B1402" i="44"/>
  <c r="B1401" i="44"/>
  <c r="B1400" i="44"/>
  <c r="B1399" i="44"/>
  <c r="B1398" i="44"/>
  <c r="B1397" i="44"/>
  <c r="B1396" i="44"/>
  <c r="B1395" i="44"/>
  <c r="B1394" i="44"/>
  <c r="B1393" i="44"/>
  <c r="B1392" i="44"/>
  <c r="B1391" i="44"/>
  <c r="B1390" i="44"/>
  <c r="B1389" i="44"/>
  <c r="B1388" i="44"/>
  <c r="B1387" i="44"/>
  <c r="B1386" i="44"/>
  <c r="B1385" i="44"/>
  <c r="B1384" i="44"/>
  <c r="B1383" i="44"/>
  <c r="B1382" i="44"/>
  <c r="B1381" i="44"/>
  <c r="B1380" i="44"/>
  <c r="B1379" i="44"/>
  <c r="B1378" i="44"/>
  <c r="B1377" i="44"/>
  <c r="B1376" i="44"/>
  <c r="B1375" i="44"/>
  <c r="B1374" i="44"/>
  <c r="B1373" i="44"/>
  <c r="B1372" i="44"/>
  <c r="B1371" i="44"/>
  <c r="B1370" i="44"/>
  <c r="B1369" i="44"/>
  <c r="B1368" i="44"/>
  <c r="B1367" i="44"/>
  <c r="B1366" i="44"/>
  <c r="B1365" i="44"/>
  <c r="B1364" i="44"/>
  <c r="B1363" i="44"/>
  <c r="B1362" i="44"/>
  <c r="B1361" i="44"/>
  <c r="B1360" i="44"/>
  <c r="B1359" i="44"/>
  <c r="B1358" i="44"/>
  <c r="B1357" i="44"/>
  <c r="B1356" i="44"/>
  <c r="B1355" i="44"/>
  <c r="B1354" i="44"/>
  <c r="B1353" i="44"/>
  <c r="B1352" i="44"/>
  <c r="B1351" i="44"/>
  <c r="B1350" i="44"/>
  <c r="B1349" i="44"/>
  <c r="B1348" i="44"/>
  <c r="B1347" i="44"/>
  <c r="B1346" i="44"/>
  <c r="B1345" i="44"/>
  <c r="B1344" i="44"/>
  <c r="B1343" i="44"/>
  <c r="B1342" i="44"/>
  <c r="B1341" i="44"/>
  <c r="B1340" i="44"/>
  <c r="B1339" i="44"/>
  <c r="B1338" i="44"/>
  <c r="B1337" i="44"/>
  <c r="B1336" i="44"/>
  <c r="B1335" i="44"/>
  <c r="B1334" i="44"/>
  <c r="B1333" i="44"/>
  <c r="B1332" i="44"/>
  <c r="B1331" i="44"/>
  <c r="B1330" i="44"/>
  <c r="B1329" i="44"/>
  <c r="B1328" i="44"/>
  <c r="B1327" i="44"/>
  <c r="B1326" i="44"/>
  <c r="B1325" i="44"/>
  <c r="B1324" i="44"/>
  <c r="B1323" i="44"/>
  <c r="B1322" i="44"/>
  <c r="B1321" i="44"/>
  <c r="B1320" i="44"/>
  <c r="B1319" i="44"/>
  <c r="B1318" i="44"/>
  <c r="B1317" i="44"/>
  <c r="B1316" i="44"/>
  <c r="B1315" i="44"/>
  <c r="B1314" i="44"/>
  <c r="B1313" i="44"/>
  <c r="B1312" i="44"/>
  <c r="B1311" i="44"/>
  <c r="B1310" i="44"/>
  <c r="B1309" i="44"/>
  <c r="B1308" i="44"/>
  <c r="B1307" i="44"/>
  <c r="B1306" i="44"/>
  <c r="B1305" i="44"/>
  <c r="B1304" i="44"/>
  <c r="B1303" i="44"/>
  <c r="B1302" i="44"/>
  <c r="B1301" i="44"/>
  <c r="B1300" i="44"/>
  <c r="B1299" i="44"/>
  <c r="B1298" i="44"/>
  <c r="B1297" i="44"/>
  <c r="B1296" i="44"/>
  <c r="B1295" i="44"/>
  <c r="B1294" i="44"/>
  <c r="B1293" i="44"/>
  <c r="B1292" i="44"/>
  <c r="B1291" i="44"/>
  <c r="B1290" i="44"/>
  <c r="B1289" i="44"/>
  <c r="B1288" i="44"/>
  <c r="B1287" i="44"/>
  <c r="B1286" i="44"/>
  <c r="B1285" i="44"/>
  <c r="B1284" i="44"/>
  <c r="B1283" i="44"/>
  <c r="B1282" i="44"/>
  <c r="B1281" i="44"/>
  <c r="B1280" i="44"/>
  <c r="B1279" i="44"/>
  <c r="B1278" i="44"/>
  <c r="B1277" i="44"/>
  <c r="B1276" i="44"/>
  <c r="B1275" i="44"/>
  <c r="B1274" i="44"/>
  <c r="B1273" i="44"/>
  <c r="B1272" i="44"/>
  <c r="B1271" i="44"/>
  <c r="B1270" i="44"/>
  <c r="B1269" i="44"/>
  <c r="B1268" i="44"/>
  <c r="B1267" i="44"/>
  <c r="B1266" i="44"/>
  <c r="B1265" i="44"/>
  <c r="B1264" i="44"/>
  <c r="B1263" i="44"/>
  <c r="B1262" i="44"/>
  <c r="B1261" i="44"/>
  <c r="B1260" i="44"/>
  <c r="B1259" i="44"/>
  <c r="B1258" i="44"/>
  <c r="B1257" i="44"/>
  <c r="B1256" i="44"/>
  <c r="B1255" i="44"/>
  <c r="B1254" i="44"/>
  <c r="B1253" i="44"/>
  <c r="B1252" i="44"/>
  <c r="B1251" i="44"/>
  <c r="B1250" i="44"/>
  <c r="B1249" i="44"/>
  <c r="B1248" i="44"/>
  <c r="B1247" i="44"/>
  <c r="B1246" i="44"/>
  <c r="B1245" i="44"/>
  <c r="B1244" i="44"/>
  <c r="B1243" i="44"/>
  <c r="B1242" i="44"/>
  <c r="B1241" i="44"/>
  <c r="B1240" i="44"/>
  <c r="B1239" i="44"/>
  <c r="B1238" i="44"/>
  <c r="B1237" i="44"/>
  <c r="B1236" i="44"/>
  <c r="B1235" i="44"/>
  <c r="B1234" i="44"/>
  <c r="B1233" i="44"/>
  <c r="B1232" i="44"/>
  <c r="B1231" i="44"/>
  <c r="B1230" i="44"/>
  <c r="B1229" i="44"/>
  <c r="B1228" i="44"/>
  <c r="B1227" i="44"/>
  <c r="B1226" i="44"/>
  <c r="B1225" i="44"/>
  <c r="B1224" i="44"/>
  <c r="B1223" i="44"/>
  <c r="B1222" i="44"/>
  <c r="B1221" i="44"/>
  <c r="B1220" i="44"/>
  <c r="B1219" i="44"/>
  <c r="B1218" i="44"/>
  <c r="B1217" i="44"/>
  <c r="B1216" i="44"/>
  <c r="B1215" i="44"/>
  <c r="B1214" i="44"/>
  <c r="B1213" i="44"/>
  <c r="B1212" i="44"/>
  <c r="B1211" i="44"/>
  <c r="B1210" i="44"/>
  <c r="B1209" i="44"/>
  <c r="B1208" i="44"/>
  <c r="B1207" i="44"/>
  <c r="B1206" i="44"/>
  <c r="B1205" i="44"/>
  <c r="B1204" i="44"/>
  <c r="B1203" i="44"/>
  <c r="B1202" i="44"/>
  <c r="B1201" i="44"/>
  <c r="B1200" i="44"/>
  <c r="B1199" i="44"/>
  <c r="B1198" i="44"/>
  <c r="B1197" i="44"/>
  <c r="B1196" i="44"/>
  <c r="B1195" i="44"/>
  <c r="B1194" i="44"/>
  <c r="B1193" i="44"/>
  <c r="B1192" i="44"/>
  <c r="B1191" i="44"/>
  <c r="B1190" i="44"/>
  <c r="B1189" i="44"/>
  <c r="B1188" i="44"/>
  <c r="B1187" i="44"/>
  <c r="B1186" i="44"/>
  <c r="B1185" i="44"/>
  <c r="B1184" i="44"/>
  <c r="B1183" i="44"/>
  <c r="B1182" i="44"/>
  <c r="B1181" i="44"/>
  <c r="B1180" i="44"/>
  <c r="B1179" i="44"/>
  <c r="B1178" i="44"/>
  <c r="B1177" i="44"/>
  <c r="B1176" i="44"/>
  <c r="B1175" i="44"/>
  <c r="B1174" i="44"/>
  <c r="B1173" i="44"/>
  <c r="B1172" i="44"/>
  <c r="B1171" i="44"/>
  <c r="B1170" i="44"/>
  <c r="B1169" i="44"/>
  <c r="B1168" i="44"/>
  <c r="B1167" i="44"/>
  <c r="B1166" i="44"/>
  <c r="B1165" i="44"/>
  <c r="B1164" i="44"/>
  <c r="B1163" i="44"/>
  <c r="B1162" i="44"/>
  <c r="B1161" i="44"/>
  <c r="B1160" i="44"/>
  <c r="B1159" i="44"/>
  <c r="B1158" i="44"/>
  <c r="B1157" i="44"/>
  <c r="B1156" i="44"/>
  <c r="B1155" i="44"/>
  <c r="B1154" i="44"/>
  <c r="B1153" i="44"/>
  <c r="B1152" i="44"/>
  <c r="B1151" i="44"/>
  <c r="B1150" i="44"/>
  <c r="B1149" i="44"/>
  <c r="B1148" i="44"/>
  <c r="B1147" i="44"/>
  <c r="B1146" i="44"/>
  <c r="B1145" i="44"/>
  <c r="B1144" i="44"/>
  <c r="B1143" i="44"/>
  <c r="B1142" i="44"/>
  <c r="B1141" i="44"/>
  <c r="B1140" i="44"/>
  <c r="B1139" i="44"/>
  <c r="B1138"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096" i="44"/>
  <c r="B1095" i="44"/>
  <c r="B1094" i="44"/>
  <c r="B1093" i="44"/>
  <c r="B1092" i="44"/>
  <c r="B1091" i="44"/>
  <c r="B1090" i="44"/>
  <c r="B1089" i="44"/>
  <c r="B1088" i="44"/>
  <c r="B1087" i="44"/>
  <c r="B1086" i="44"/>
  <c r="B1085" i="44"/>
  <c r="B1084" i="44"/>
  <c r="B1083" i="44"/>
  <c r="B1082" i="44"/>
  <c r="B1081" i="44"/>
  <c r="B1080" i="44"/>
  <c r="B1079" i="44"/>
  <c r="B1078" i="44"/>
  <c r="B1077" i="44"/>
  <c r="B1076" i="44"/>
  <c r="B1075" i="44"/>
  <c r="B1074" i="44"/>
  <c r="B1073" i="44"/>
  <c r="B1072" i="44"/>
  <c r="B1071" i="44"/>
  <c r="B1070" i="44"/>
  <c r="B1069" i="44"/>
  <c r="B1068" i="44"/>
  <c r="B1067" i="44"/>
  <c r="B1066" i="44"/>
  <c r="B1065" i="44"/>
  <c r="B1064" i="44"/>
  <c r="B1063" i="44"/>
  <c r="B1062" i="44"/>
  <c r="B1061" i="44"/>
  <c r="B1060" i="44"/>
  <c r="B1059" i="44"/>
  <c r="B1058" i="44"/>
  <c r="B1057" i="44"/>
  <c r="B1056" i="44"/>
  <c r="B1055" i="44"/>
  <c r="B1054" i="44"/>
  <c r="B1053" i="44"/>
  <c r="B1052" i="44"/>
  <c r="B1051" i="44"/>
  <c r="B1050" i="44"/>
  <c r="B1049" i="44"/>
  <c r="B1048" i="44"/>
  <c r="B1047" i="44"/>
  <c r="B1046" i="44"/>
  <c r="B1045" i="44"/>
  <c r="B1044" i="44"/>
  <c r="B1043" i="44"/>
  <c r="B1042" i="44"/>
  <c r="B1041" i="44"/>
  <c r="B1040" i="44"/>
  <c r="B1039" i="44"/>
  <c r="B1038" i="44"/>
  <c r="B1037" i="44"/>
  <c r="B1036" i="44"/>
  <c r="B1035" i="44"/>
  <c r="B1034" i="44"/>
  <c r="B1033" i="44"/>
  <c r="B1032" i="44"/>
  <c r="B1031" i="44"/>
  <c r="B1030" i="44"/>
  <c r="B1029" i="44"/>
  <c r="B1028" i="44"/>
  <c r="B1027" i="44"/>
  <c r="B1026" i="44"/>
  <c r="B1025" i="44"/>
  <c r="B1024" i="44"/>
  <c r="B1023" i="44"/>
  <c r="B1022" i="44"/>
  <c r="B1021" i="44"/>
  <c r="B1020" i="44"/>
  <c r="B1019" i="44"/>
  <c r="B1018" i="44"/>
  <c r="B1017" i="44"/>
  <c r="B1016" i="44"/>
  <c r="B1015" i="44"/>
  <c r="B1014" i="44"/>
  <c r="B1013" i="44"/>
  <c r="B1012" i="44"/>
  <c r="B1011" i="44"/>
  <c r="B1010" i="44"/>
  <c r="B1009" i="44"/>
  <c r="B1008" i="44"/>
  <c r="B1007" i="44"/>
  <c r="B1006" i="44"/>
  <c r="B1005" i="44"/>
  <c r="B1004" i="44"/>
  <c r="B1003" i="44"/>
  <c r="B1002" i="44"/>
  <c r="B1001" i="44"/>
  <c r="B1000" i="44"/>
  <c r="B999" i="44"/>
  <c r="B998" i="44"/>
  <c r="B997" i="44"/>
  <c r="B996" i="44"/>
  <c r="B995" i="44"/>
  <c r="B994" i="44"/>
  <c r="B993" i="44"/>
  <c r="B992" i="44"/>
  <c r="B991" i="44"/>
  <c r="B990" i="44"/>
  <c r="B989" i="44"/>
  <c r="B988" i="44"/>
  <c r="B987" i="44"/>
  <c r="B986" i="44"/>
  <c r="B985" i="44"/>
  <c r="B984" i="44"/>
  <c r="B983" i="44"/>
  <c r="B982" i="44"/>
  <c r="B981" i="44"/>
  <c r="B980" i="44"/>
  <c r="B979" i="44"/>
  <c r="B978" i="44"/>
  <c r="B977" i="44"/>
  <c r="B976" i="44"/>
  <c r="B975" i="44"/>
  <c r="B974" i="44"/>
  <c r="B973" i="44"/>
  <c r="B972" i="44"/>
  <c r="B971" i="44"/>
  <c r="B970" i="44"/>
  <c r="B969" i="44"/>
  <c r="B968" i="44"/>
  <c r="B967" i="44"/>
  <c r="B966" i="44"/>
  <c r="B965" i="44"/>
  <c r="B964" i="44"/>
  <c r="B963" i="44"/>
  <c r="B962" i="44"/>
  <c r="B961" i="44"/>
  <c r="B960" i="44"/>
  <c r="B959" i="44"/>
  <c r="B958" i="44"/>
  <c r="B957" i="44"/>
  <c r="B956" i="44"/>
  <c r="B955" i="44"/>
  <c r="B954" i="44"/>
  <c r="B953" i="44"/>
  <c r="B952" i="44"/>
  <c r="B951" i="44"/>
  <c r="B950" i="44"/>
  <c r="B949" i="44"/>
  <c r="B948" i="44"/>
  <c r="B947" i="44"/>
  <c r="B946" i="44"/>
  <c r="B945" i="44"/>
  <c r="B944" i="44"/>
  <c r="B943" i="44"/>
  <c r="B942" i="44"/>
  <c r="B941" i="44"/>
  <c r="B940" i="44"/>
  <c r="B939" i="44"/>
  <c r="B938" i="44"/>
  <c r="B937" i="44"/>
  <c r="B936" i="44"/>
  <c r="B935" i="44"/>
  <c r="B934" i="44"/>
  <c r="B933" i="44"/>
  <c r="B932" i="44"/>
  <c r="B931" i="44"/>
  <c r="B930" i="44"/>
  <c r="B929" i="44"/>
  <c r="B928" i="44"/>
  <c r="B927" i="44"/>
  <c r="B926" i="44"/>
  <c r="B925" i="44"/>
  <c r="B924" i="44"/>
  <c r="B923" i="44"/>
  <c r="B922" i="44"/>
  <c r="B921" i="44"/>
  <c r="B920" i="44"/>
  <c r="B919" i="44"/>
  <c r="B918" i="44"/>
  <c r="B917" i="44"/>
  <c r="B916" i="44"/>
  <c r="B915" i="44"/>
  <c r="B914" i="44"/>
  <c r="B913" i="44"/>
  <c r="B912" i="44"/>
  <c r="B911" i="44"/>
  <c r="B910" i="44"/>
  <c r="B909" i="44"/>
  <c r="B908" i="44"/>
  <c r="B907" i="44"/>
  <c r="B906" i="44"/>
  <c r="B905" i="44"/>
  <c r="B904" i="44"/>
  <c r="B903" i="44"/>
  <c r="B902" i="44"/>
  <c r="B901" i="44"/>
  <c r="B900" i="44"/>
  <c r="B899" i="44"/>
  <c r="B898" i="44"/>
  <c r="B897" i="44"/>
  <c r="B896" i="44"/>
  <c r="B895" i="44"/>
  <c r="B894" i="44"/>
  <c r="B893" i="44"/>
  <c r="B892" i="44"/>
  <c r="B891" i="44"/>
  <c r="B890" i="44"/>
  <c r="B889" i="44"/>
  <c r="B888" i="44"/>
  <c r="B887" i="44"/>
  <c r="B886" i="44"/>
  <c r="B885" i="44"/>
  <c r="B884" i="44"/>
  <c r="B883" i="44"/>
  <c r="B882" i="44"/>
  <c r="B881" i="44"/>
  <c r="B880" i="44"/>
  <c r="B879" i="44"/>
  <c r="B878" i="44"/>
  <c r="B877" i="44"/>
  <c r="B876" i="44"/>
  <c r="B875" i="44"/>
  <c r="B874" i="44"/>
  <c r="B873" i="44"/>
  <c r="B872" i="44"/>
  <c r="B871" i="44"/>
  <c r="B870" i="44"/>
  <c r="B869" i="44"/>
  <c r="B868" i="44"/>
  <c r="B867" i="44"/>
  <c r="B866" i="44"/>
  <c r="B865" i="44"/>
  <c r="B864" i="44"/>
  <c r="B863" i="44"/>
  <c r="B862" i="44"/>
  <c r="B861" i="44"/>
  <c r="B860" i="44"/>
  <c r="B859" i="44"/>
  <c r="B858" i="44"/>
  <c r="B857" i="44"/>
  <c r="B856" i="44"/>
  <c r="B855" i="44"/>
  <c r="B854" i="44"/>
  <c r="B853" i="44"/>
  <c r="B852" i="44"/>
  <c r="B851" i="44"/>
  <c r="B850" i="44"/>
  <c r="B849" i="44"/>
  <c r="B848" i="44"/>
  <c r="B847" i="44"/>
  <c r="B846" i="44"/>
  <c r="B845" i="44"/>
  <c r="B844" i="44"/>
  <c r="B843" i="44"/>
  <c r="B842" i="44"/>
  <c r="B841" i="44"/>
  <c r="B840" i="44"/>
  <c r="B839" i="44"/>
  <c r="B838" i="44"/>
  <c r="B837" i="44"/>
  <c r="B836" i="44"/>
  <c r="B835" i="44"/>
  <c r="B834" i="44"/>
  <c r="B833" i="44"/>
  <c r="B832" i="44"/>
  <c r="B831" i="44"/>
  <c r="B830" i="44"/>
  <c r="B829" i="44"/>
  <c r="B828" i="44"/>
  <c r="B827" i="44"/>
  <c r="B826" i="44"/>
  <c r="B825" i="44"/>
  <c r="B824" i="44"/>
  <c r="B823" i="44"/>
  <c r="B822" i="44"/>
  <c r="B821" i="44"/>
  <c r="B820" i="44"/>
  <c r="B819" i="44"/>
  <c r="B818" i="44"/>
  <c r="B817" i="44"/>
  <c r="B816" i="44"/>
  <c r="B815" i="44"/>
  <c r="B814" i="44"/>
  <c r="B813" i="44"/>
  <c r="B812" i="44"/>
  <c r="B811" i="44"/>
  <c r="B810" i="44"/>
  <c r="B809" i="44"/>
  <c r="B808" i="44"/>
  <c r="B807" i="44"/>
  <c r="B806" i="44"/>
  <c r="B805" i="44"/>
  <c r="B804" i="44"/>
  <c r="B803" i="44"/>
  <c r="B802" i="44"/>
  <c r="B801" i="44"/>
  <c r="B800" i="44"/>
  <c r="B799" i="44"/>
  <c r="B798" i="44"/>
  <c r="B797" i="44"/>
  <c r="B796" i="44"/>
  <c r="B795" i="44"/>
  <c r="B794" i="44"/>
  <c r="B793" i="44"/>
  <c r="B792" i="44"/>
  <c r="B791" i="44"/>
  <c r="B790" i="44"/>
  <c r="B789" i="44"/>
  <c r="B788" i="44"/>
  <c r="B787" i="44"/>
  <c r="B786" i="44"/>
  <c r="B785" i="44"/>
  <c r="B784" i="44"/>
  <c r="B783" i="44"/>
  <c r="B782" i="44"/>
  <c r="B781" i="44"/>
  <c r="B780" i="44"/>
  <c r="B779" i="44"/>
  <c r="B778" i="44"/>
  <c r="B777" i="44"/>
  <c r="B776" i="44"/>
  <c r="B775" i="44"/>
  <c r="B774" i="44"/>
  <c r="B773" i="44"/>
  <c r="B772" i="44"/>
  <c r="B771" i="44"/>
  <c r="B770" i="44"/>
  <c r="B769" i="44"/>
  <c r="B768" i="44"/>
  <c r="B767" i="44"/>
  <c r="B766" i="44"/>
  <c r="B765" i="44"/>
  <c r="B764" i="44"/>
  <c r="B763" i="44"/>
  <c r="B762" i="44"/>
  <c r="B761" i="44"/>
  <c r="B760" i="44"/>
  <c r="B759" i="44"/>
  <c r="B758" i="44"/>
  <c r="B757" i="44"/>
  <c r="B756" i="44"/>
  <c r="B755" i="44"/>
  <c r="B754" i="44"/>
  <c r="B753" i="44"/>
  <c r="B752" i="44"/>
  <c r="B751" i="44"/>
  <c r="B750" i="44"/>
  <c r="B749" i="44"/>
  <c r="B748" i="44"/>
  <c r="B747" i="44"/>
  <c r="B746" i="44"/>
  <c r="B745" i="44"/>
  <c r="B744" i="44"/>
  <c r="B743" i="44"/>
  <c r="B742" i="44"/>
  <c r="B741" i="44"/>
  <c r="B740" i="44"/>
  <c r="B739" i="44"/>
  <c r="B73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B707" i="44"/>
  <c r="B706" i="44"/>
  <c r="B705" i="44"/>
  <c r="B704" i="44"/>
  <c r="B703" i="44"/>
  <c r="B702" i="44"/>
  <c r="B701" i="44"/>
  <c r="B700" i="44"/>
  <c r="B699" i="44"/>
  <c r="B698" i="44"/>
  <c r="B697" i="44"/>
  <c r="B696" i="44"/>
  <c r="B695" i="44"/>
  <c r="B694" i="44"/>
  <c r="B69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B662" i="44"/>
  <c r="B661" i="44"/>
  <c r="B660" i="44"/>
  <c r="B65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B628" i="44"/>
  <c r="B627" i="44"/>
  <c r="B626" i="44"/>
  <c r="B625" i="44"/>
  <c r="B624" i="44"/>
  <c r="B623" i="44"/>
  <c r="B622" i="44"/>
  <c r="B621" i="44"/>
  <c r="B620" i="44"/>
  <c r="B619" i="44"/>
  <c r="B618" i="44"/>
  <c r="B617" i="44"/>
  <c r="B616" i="44"/>
  <c r="B615" i="44"/>
  <c r="B614" i="44"/>
  <c r="B613" i="44"/>
  <c r="B612" i="44"/>
  <c r="B611" i="44"/>
  <c r="B610" i="44"/>
  <c r="B609" i="44"/>
  <c r="B608" i="44"/>
  <c r="B607" i="44"/>
  <c r="B606" i="44"/>
  <c r="B605" i="44"/>
  <c r="B604" i="44"/>
  <c r="B603" i="44"/>
  <c r="B602" i="44"/>
  <c r="B601" i="44"/>
  <c r="B600" i="44"/>
  <c r="B599" i="44"/>
  <c r="B598" i="44"/>
  <c r="B597" i="44"/>
  <c r="B596" i="44"/>
  <c r="B595" i="44"/>
  <c r="B594" i="44"/>
  <c r="B593" i="44"/>
  <c r="B592" i="44"/>
  <c r="B591" i="44"/>
  <c r="B590" i="44"/>
  <c r="B589" i="44"/>
  <c r="B588" i="44"/>
  <c r="B587" i="44"/>
  <c r="B586" i="44"/>
  <c r="B585" i="44"/>
  <c r="B584" i="44"/>
  <c r="B583" i="44"/>
  <c r="B582" i="44"/>
  <c r="B581" i="44"/>
  <c r="B580" i="44"/>
  <c r="B579" i="44"/>
  <c r="B578" i="44"/>
  <c r="B577" i="44"/>
  <c r="B576" i="44"/>
  <c r="B575" i="44"/>
  <c r="B574" i="44"/>
  <c r="B573" i="44"/>
  <c r="B572" i="44"/>
  <c r="B571" i="44"/>
  <c r="B570" i="44"/>
  <c r="B569" i="44"/>
  <c r="B568" i="44"/>
  <c r="B567" i="44"/>
  <c r="B566" i="44"/>
  <c r="B565" i="44"/>
  <c r="B564" i="44"/>
  <c r="B563" i="44"/>
  <c r="B562" i="44"/>
  <c r="B561" i="44"/>
  <c r="B560" i="44"/>
  <c r="B559" i="44"/>
  <c r="B558" i="44"/>
  <c r="B557" i="44"/>
  <c r="B556" i="44"/>
  <c r="B555" i="44"/>
  <c r="B554" i="44"/>
  <c r="B553" i="44"/>
  <c r="B552" i="44"/>
  <c r="B551" i="44"/>
  <c r="B550" i="44"/>
  <c r="B549" i="44"/>
  <c r="B548" i="44"/>
  <c r="B547" i="44"/>
  <c r="B546" i="44"/>
  <c r="B545" i="44"/>
  <c r="B544" i="44"/>
  <c r="B543" i="44"/>
  <c r="B542" i="44"/>
  <c r="B541" i="44"/>
  <c r="B540" i="44"/>
  <c r="B539" i="44"/>
  <c r="B538" i="44"/>
  <c r="B537" i="44"/>
  <c r="B536" i="44"/>
  <c r="B535" i="44"/>
  <c r="B534" i="44"/>
  <c r="B533" i="44"/>
  <c r="B532" i="44"/>
  <c r="B531" i="44"/>
  <c r="B530" i="44"/>
  <c r="B529" i="44"/>
  <c r="B528" i="44"/>
  <c r="B527" i="44"/>
  <c r="B526" i="44"/>
  <c r="B525" i="44"/>
  <c r="B524" i="44"/>
  <c r="B523" i="44"/>
  <c r="B522" i="44"/>
  <c r="B521" i="44"/>
  <c r="B520" i="44"/>
  <c r="B519" i="44"/>
  <c r="B518" i="44"/>
  <c r="B517" i="44"/>
  <c r="B516" i="44"/>
  <c r="B515" i="44"/>
  <c r="B514" i="44"/>
  <c r="B513" i="44"/>
  <c r="B512" i="44"/>
  <c r="B511" i="44"/>
  <c r="B510" i="44"/>
  <c r="B509" i="44"/>
  <c r="B508" i="44"/>
  <c r="B507" i="44"/>
  <c r="B506" i="44"/>
  <c r="B505" i="44"/>
  <c r="B504" i="44"/>
  <c r="B503" i="44"/>
  <c r="B502" i="44"/>
  <c r="B501" i="44"/>
  <c r="B500" i="44"/>
  <c r="B499" i="44"/>
  <c r="B498" i="44"/>
  <c r="B497" i="44"/>
  <c r="B496" i="44"/>
  <c r="B495" i="44"/>
  <c r="B494" i="44"/>
  <c r="B493" i="44"/>
  <c r="B492" i="44"/>
  <c r="B491" i="44"/>
  <c r="B490" i="44"/>
  <c r="B489" i="44"/>
  <c r="B488" i="44"/>
  <c r="B487" i="44"/>
  <c r="B486" i="44"/>
  <c r="B485" i="44"/>
  <c r="B484" i="44"/>
  <c r="B483" i="44"/>
  <c r="B482" i="44"/>
  <c r="B481" i="44"/>
  <c r="B480" i="44"/>
  <c r="B479" i="44"/>
  <c r="B478" i="44"/>
  <c r="B477" i="44"/>
  <c r="B476" i="44"/>
  <c r="B475" i="44"/>
  <c r="B474" i="44"/>
  <c r="B473" i="44"/>
  <c r="B472" i="44"/>
  <c r="B471"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O11" i="44" a="1"/>
  <c r="O11" i="44" s="1"/>
  <c r="B11" i="44"/>
  <c r="C48" i="47" l="1" a="1"/>
  <c r="C48" i="47" s="1"/>
  <c r="N48" i="47" l="1" a="1"/>
  <c r="N48" i="47" s="1"/>
  <c r="Y5" i="38" l="1" a="1"/>
  <c r="Y5" i="38"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E44" i="43" l="1"/>
  <c r="D13" i="43" l="1"/>
  <c r="E30" i="47"/>
  <c r="C21" i="62"/>
  <c r="C23" i="62"/>
  <c r="C22" i="62"/>
  <c r="C14" i="62"/>
  <c r="C13" i="62"/>
  <c r="Q11" i="62"/>
  <c r="L7" i="62"/>
  <c r="L8" i="62" s="1"/>
  <c r="L11" i="62"/>
  <c r="Q7" i="62" l="1"/>
  <c r="N73" i="62"/>
  <c r="N80" i="62"/>
  <c r="N103" i="62"/>
  <c r="N95" i="62"/>
  <c r="N87" i="62"/>
  <c r="N79" i="62"/>
  <c r="N71" i="62"/>
  <c r="N63" i="62"/>
  <c r="N55" i="62"/>
  <c r="N83" i="62"/>
  <c r="N90" i="62"/>
  <c r="N66" i="62"/>
  <c r="N105" i="62"/>
  <c r="N81" i="62"/>
  <c r="N57" i="62"/>
  <c r="N104" i="62"/>
  <c r="N72" i="62"/>
  <c r="N56" i="62"/>
  <c r="N110" i="62"/>
  <c r="N102" i="62"/>
  <c r="N94" i="62"/>
  <c r="N86" i="62"/>
  <c r="N78" i="62"/>
  <c r="N70" i="62"/>
  <c r="N62" i="62"/>
  <c r="N54" i="62"/>
  <c r="N107" i="62"/>
  <c r="N99" i="62"/>
  <c r="N75" i="62"/>
  <c r="N67" i="62"/>
  <c r="N51" i="62"/>
  <c r="N106" i="62"/>
  <c r="N82" i="62"/>
  <c r="N58" i="62"/>
  <c r="N89" i="62"/>
  <c r="N96" i="62"/>
  <c r="N88" i="62"/>
  <c r="N64" i="62"/>
  <c r="N109" i="62"/>
  <c r="N101" i="62"/>
  <c r="N93" i="62"/>
  <c r="N85" i="62"/>
  <c r="N77" i="62"/>
  <c r="N69" i="62"/>
  <c r="N61" i="62"/>
  <c r="N53" i="62"/>
  <c r="N91" i="62"/>
  <c r="N59" i="62"/>
  <c r="N98" i="62"/>
  <c r="N74" i="62"/>
  <c r="N97" i="62"/>
  <c r="N65" i="62"/>
  <c r="N108" i="62"/>
  <c r="N100" i="62"/>
  <c r="N92" i="62"/>
  <c r="N84" i="62"/>
  <c r="N76" i="62"/>
  <c r="N68" i="62"/>
  <c r="N60" i="62"/>
  <c r="N52" i="62"/>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L42" i="62" l="1"/>
  <c r="N41" i="62"/>
  <c r="N40" i="62"/>
  <c r="Q8" i="62"/>
  <c r="Q12" i="62" s="1"/>
  <c r="Q56" i="62"/>
  <c r="Q64" i="62"/>
  <c r="Q72" i="62"/>
  <c r="Q80" i="62"/>
  <c r="Q88" i="62"/>
  <c r="Q96" i="62"/>
  <c r="Q104" i="62"/>
  <c r="S57" i="62"/>
  <c r="S65" i="62"/>
  <c r="S73" i="62"/>
  <c r="S81" i="62"/>
  <c r="S89" i="62"/>
  <c r="S97" i="62"/>
  <c r="S105" i="62"/>
  <c r="Q74" i="62"/>
  <c r="Q90" i="62"/>
  <c r="S59" i="62"/>
  <c r="S75" i="62"/>
  <c r="S91" i="62"/>
  <c r="S107" i="62"/>
  <c r="Q68" i="62"/>
  <c r="Q84" i="62"/>
  <c r="Q100" i="62"/>
  <c r="S61" i="62"/>
  <c r="S77" i="62"/>
  <c r="S93" i="62"/>
  <c r="S109" i="62"/>
  <c r="S64" i="62"/>
  <c r="S80" i="62"/>
  <c r="Q57" i="62"/>
  <c r="Q65" i="62"/>
  <c r="Q73" i="62"/>
  <c r="Q81" i="62"/>
  <c r="Q89" i="62"/>
  <c r="Q97" i="62"/>
  <c r="Q105" i="62"/>
  <c r="S58" i="62"/>
  <c r="S66" i="62"/>
  <c r="S74" i="62"/>
  <c r="S82" i="62"/>
  <c r="S90" i="62"/>
  <c r="S98" i="62"/>
  <c r="S106" i="62"/>
  <c r="Q58" i="62"/>
  <c r="Q66" i="62"/>
  <c r="Q82" i="62"/>
  <c r="Q98" i="62"/>
  <c r="Q106" i="62"/>
  <c r="S51" i="62"/>
  <c r="S67" i="62"/>
  <c r="S83" i="62"/>
  <c r="S99" i="62"/>
  <c r="Q52" i="62"/>
  <c r="Q60" i="62"/>
  <c r="Q76" i="62"/>
  <c r="Q92" i="62"/>
  <c r="Q108" i="62"/>
  <c r="S53" i="62"/>
  <c r="S69" i="62"/>
  <c r="S85" i="62"/>
  <c r="S101" i="62"/>
  <c r="S104" i="62"/>
  <c r="Q51" i="62"/>
  <c r="Q59" i="62"/>
  <c r="Q67" i="62"/>
  <c r="Q75" i="62"/>
  <c r="Q83" i="62"/>
  <c r="Q91" i="62"/>
  <c r="Q99" i="62"/>
  <c r="Q107" i="62"/>
  <c r="S52" i="62"/>
  <c r="S60" i="62"/>
  <c r="S68" i="62"/>
  <c r="S76" i="62"/>
  <c r="S84" i="62"/>
  <c r="S92" i="62"/>
  <c r="S100" i="62"/>
  <c r="S108" i="62"/>
  <c r="S96" i="62"/>
  <c r="Q53" i="62"/>
  <c r="Q61" i="62"/>
  <c r="Q69" i="62"/>
  <c r="Q77" i="62"/>
  <c r="Q85" i="62"/>
  <c r="Q93" i="62"/>
  <c r="Q101" i="62"/>
  <c r="Q109" i="62"/>
  <c r="S54" i="62"/>
  <c r="S62" i="62"/>
  <c r="S70" i="62"/>
  <c r="S78" i="62"/>
  <c r="S86" i="62"/>
  <c r="S94" i="62"/>
  <c r="S102" i="62"/>
  <c r="S110" i="62"/>
  <c r="Q54" i="62"/>
  <c r="Q62" i="62"/>
  <c r="Q70" i="62"/>
  <c r="Q78" i="62"/>
  <c r="Q86" i="62"/>
  <c r="Q94" i="62"/>
  <c r="Q102" i="62"/>
  <c r="Q110" i="62"/>
  <c r="S55" i="62"/>
  <c r="S63" i="62"/>
  <c r="S71" i="62"/>
  <c r="S79" i="62"/>
  <c r="S87" i="62"/>
  <c r="S95" i="62"/>
  <c r="S103" i="62"/>
  <c r="Q55" i="62"/>
  <c r="Q63" i="62"/>
  <c r="Q71" i="62"/>
  <c r="Q79" i="62"/>
  <c r="Q87" i="62"/>
  <c r="Q95" i="62"/>
  <c r="Q103" i="62"/>
  <c r="S56" i="62"/>
  <c r="S72" i="62"/>
  <c r="S88" i="62"/>
  <c r="N19" i="62"/>
  <c r="N37" i="62"/>
  <c r="N32" i="62"/>
  <c r="N31" i="62"/>
  <c r="N33" i="62"/>
  <c r="N27" i="62"/>
  <c r="N18" i="62"/>
  <c r="N34" i="62"/>
  <c r="N39" i="62"/>
  <c r="N14" i="62"/>
  <c r="N16" i="62"/>
  <c r="N12" i="62"/>
  <c r="N26" i="62"/>
  <c r="N22" i="62"/>
  <c r="N20" i="62"/>
  <c r="N13" i="62"/>
  <c r="N35" i="62"/>
  <c r="N30" i="62"/>
  <c r="N25" i="62"/>
  <c r="N24" i="62"/>
  <c r="N11" i="62"/>
  <c r="N28" i="62"/>
  <c r="N21" i="62"/>
  <c r="N17" i="62"/>
  <c r="N38" i="62"/>
  <c r="N15" i="62"/>
  <c r="N36" i="62"/>
  <c r="N29" i="62"/>
  <c r="N23" i="62"/>
  <c r="L43" i="62" l="1"/>
  <c r="N42" i="62"/>
  <c r="Q13" i="62"/>
  <c r="S12" i="62"/>
  <c r="S11" i="62"/>
  <c r="N43" i="62" l="1"/>
  <c r="L44" i="62"/>
  <c r="Q14" i="62"/>
  <c r="S13" i="62"/>
  <c r="T8" i="55"/>
  <c r="L45" i="62" l="1"/>
  <c r="N44" i="62"/>
  <c r="Q15" i="62"/>
  <c r="S14" i="62"/>
  <c r="FJ7" i="52"/>
  <c r="CH7" i="52"/>
  <c r="CI7" i="52" s="1"/>
  <c r="N45" i="62" l="1"/>
  <c r="L46" i="62"/>
  <c r="Q16" i="62"/>
  <c r="S15" i="62"/>
  <c r="FK7" i="52"/>
  <c r="CJ7" i="52"/>
  <c r="C8" i="40" a="1"/>
  <c r="C8" i="40" s="1"/>
  <c r="L47" i="62" l="1"/>
  <c r="N46" i="62"/>
  <c r="Q17" i="62"/>
  <c r="S16" i="62"/>
  <c r="FL7" i="52"/>
  <c r="CK7" i="52"/>
  <c r="N47" i="62" l="1"/>
  <c r="L48" i="62"/>
  <c r="Q18" i="62"/>
  <c r="S17" i="62"/>
  <c r="FM7" i="52"/>
  <c r="CL7" i="52"/>
  <c r="L49" i="62" l="1"/>
  <c r="N48" i="62"/>
  <c r="Q19" i="62"/>
  <c r="S18" i="62"/>
  <c r="FN7" i="52"/>
  <c r="CM7" i="52"/>
  <c r="F7" i="56"/>
  <c r="G17" i="43" a="1"/>
  <c r="G17" i="43" s="1"/>
  <c r="J22" i="43"/>
  <c r="C22" i="43"/>
  <c r="N49" i="62" l="1"/>
  <c r="L50" i="62"/>
  <c r="N50" i="62" s="1"/>
  <c r="N8" i="62" s="1"/>
  <c r="J23" i="43"/>
  <c r="Q20" i="62"/>
  <c r="S19" i="62"/>
  <c r="FO7" i="52"/>
  <c r="CN7" i="52"/>
  <c r="G7" i="56"/>
  <c r="B22" i="43"/>
  <c r="C23" i="43"/>
  <c r="B23" i="43" s="1"/>
  <c r="E23" i="43" l="1"/>
  <c r="I23" i="43"/>
  <c r="H23" i="43"/>
  <c r="G23" i="43"/>
  <c r="F23" i="43"/>
  <c r="I22" i="43"/>
  <c r="H22" i="43"/>
  <c r="G22" i="43"/>
  <c r="F22" i="43"/>
  <c r="E22" i="43"/>
  <c r="Q21" i="62"/>
  <c r="S20" i="62"/>
  <c r="FP7" i="52"/>
  <c r="CO7" i="52"/>
  <c r="H7" i="56"/>
  <c r="K23" i="43" l="1"/>
  <c r="M22" i="43"/>
  <c r="N22" i="43" a="1"/>
  <c r="N22" i="43" s="1"/>
  <c r="L22" i="43" a="1"/>
  <c r="L22" i="43" s="1"/>
  <c r="K22" i="43"/>
  <c r="N23" i="43" a="1"/>
  <c r="N23" i="43" s="1"/>
  <c r="M23" i="43"/>
  <c r="L23" i="43" a="1"/>
  <c r="L23" i="43" s="1"/>
  <c r="Q22" i="62"/>
  <c r="S21" i="62"/>
  <c r="FQ7" i="52"/>
  <c r="CP7" i="52"/>
  <c r="I7" i="56"/>
  <c r="CH7" i="61"/>
  <c r="F7" i="61"/>
  <c r="G7" i="61" s="1"/>
  <c r="F18" i="43"/>
  <c r="D18" i="43"/>
  <c r="C18" i="43"/>
  <c r="E18" i="43"/>
  <c r="O22" i="43" l="1"/>
  <c r="Q23" i="62"/>
  <c r="S22" i="62"/>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S23" i="62"/>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S24" i="62"/>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S25" i="62"/>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S26" i="62"/>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S27" i="62"/>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S28" i="62"/>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S29" i="62"/>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S30" i="62"/>
  <c r="FZ7" i="52"/>
  <c r="CY7" i="52"/>
  <c r="R7" i="56"/>
  <c r="CR7" i="61"/>
  <c r="P7" i="61"/>
  <c r="FS7" i="53"/>
  <c r="CP7" i="53"/>
  <c r="N7" i="53"/>
  <c r="N7" i="52"/>
  <c r="Q32" i="62" l="1"/>
  <c r="S31" i="62"/>
  <c r="GA7" i="52"/>
  <c r="CZ7" i="52"/>
  <c r="S7" i="56"/>
  <c r="Q7" i="61"/>
  <c r="CS7" i="61"/>
  <c r="FT7" i="53"/>
  <c r="CQ7" i="53"/>
  <c r="O7" i="53"/>
  <c r="O7" i="52"/>
  <c r="Q33" i="62" l="1"/>
  <c r="S32" i="62"/>
  <c r="GB7" i="52"/>
  <c r="DA7" i="52"/>
  <c r="T7" i="56"/>
  <c r="CT7" i="61"/>
  <c r="R7" i="61"/>
  <c r="FU7" i="53"/>
  <c r="CR7" i="53"/>
  <c r="P7" i="53"/>
  <c r="P7" i="52"/>
  <c r="Q34" i="62" l="1"/>
  <c r="S33" i="62"/>
  <c r="GC7" i="52"/>
  <c r="DB7" i="52"/>
  <c r="U7" i="56"/>
  <c r="S7" i="61"/>
  <c r="CU7" i="61"/>
  <c r="FV7" i="53"/>
  <c r="CS7" i="53"/>
  <c r="Q7" i="53"/>
  <c r="Q7" i="52"/>
  <c r="Q35" i="62" l="1"/>
  <c r="S34" i="62"/>
  <c r="GD7" i="52"/>
  <c r="DC7" i="52"/>
  <c r="V7" i="56"/>
  <c r="CV7" i="61"/>
  <c r="T7" i="61"/>
  <c r="FW7" i="53"/>
  <c r="CT7" i="53"/>
  <c r="R7" i="53"/>
  <c r="R7" i="52"/>
  <c r="Q36" i="62" l="1"/>
  <c r="S35" i="62"/>
  <c r="GE7" i="52"/>
  <c r="DD7" i="52"/>
  <c r="W7" i="56"/>
  <c r="U7" i="61"/>
  <c r="CW7" i="61"/>
  <c r="S7" i="53"/>
  <c r="FX7" i="53"/>
  <c r="CU7" i="53"/>
  <c r="S7" i="52"/>
  <c r="Q37" i="62" l="1"/>
  <c r="S36" i="62"/>
  <c r="GF7" i="52"/>
  <c r="DE7" i="52"/>
  <c r="X7" i="56"/>
  <c r="CX7" i="61"/>
  <c r="V7" i="61"/>
  <c r="T7" i="53"/>
  <c r="FY7" i="53"/>
  <c r="CV7" i="53"/>
  <c r="T7" i="52"/>
  <c r="Q38" i="62" l="1"/>
  <c r="S37" i="62"/>
  <c r="GG7" i="52"/>
  <c r="DF7" i="52"/>
  <c r="Y7" i="56"/>
  <c r="W7" i="61"/>
  <c r="CY7" i="61"/>
  <c r="U7" i="53"/>
  <c r="FZ7" i="53"/>
  <c r="CW7" i="53"/>
  <c r="U7" i="52"/>
  <c r="Q39" i="62" l="1"/>
  <c r="S38" i="62"/>
  <c r="GH7" i="52"/>
  <c r="DG7" i="52"/>
  <c r="Z7" i="56"/>
  <c r="CZ7" i="61"/>
  <c r="X7" i="61"/>
  <c r="V7" i="53"/>
  <c r="GA7" i="53"/>
  <c r="CX7" i="53"/>
  <c r="V7" i="52"/>
  <c r="Q40" i="62" l="1"/>
  <c r="S39" i="62"/>
  <c r="GI7" i="52"/>
  <c r="DH7" i="52"/>
  <c r="AA7" i="56"/>
  <c r="Y7" i="61"/>
  <c r="DA7" i="61"/>
  <c r="W7" i="53"/>
  <c r="GB7" i="53"/>
  <c r="CY7" i="53"/>
  <c r="W7" i="52"/>
  <c r="S40" i="62" l="1"/>
  <c r="Q41" i="62"/>
  <c r="GJ7" i="52"/>
  <c r="DI7" i="52"/>
  <c r="AB7" i="56"/>
  <c r="DB7" i="61"/>
  <c r="Z7" i="61"/>
  <c r="X7" i="53"/>
  <c r="GC7" i="53"/>
  <c r="CZ7" i="53"/>
  <c r="X7" i="52"/>
  <c r="S41" i="62" l="1"/>
  <c r="Q42" i="62"/>
  <c r="GK7" i="52"/>
  <c r="DJ7" i="52"/>
  <c r="AC7" i="56"/>
  <c r="AA7" i="61"/>
  <c r="DC7" i="61"/>
  <c r="Y7" i="53"/>
  <c r="GD7" i="53"/>
  <c r="DA7" i="53"/>
  <c r="Y7" i="52"/>
  <c r="S42" i="62" l="1"/>
  <c r="Q43" i="62"/>
  <c r="GL7" i="52"/>
  <c r="DK7" i="52"/>
  <c r="AD7" i="56"/>
  <c r="DD7" i="61"/>
  <c r="AB7" i="61"/>
  <c r="Z7" i="53"/>
  <c r="AA7" i="53" s="1"/>
  <c r="GE7" i="53"/>
  <c r="DB7" i="53"/>
  <c r="Z7" i="52"/>
  <c r="S43" i="62" l="1"/>
  <c r="Q44" i="62"/>
  <c r="GM7" i="52"/>
  <c r="DL7" i="52"/>
  <c r="AE7" i="56"/>
  <c r="AC7" i="61"/>
  <c r="DE7" i="61"/>
  <c r="GF7" i="53"/>
  <c r="DC7" i="53"/>
  <c r="AA7" i="52"/>
  <c r="AB7" i="53"/>
  <c r="S44" i="62" l="1"/>
  <c r="Q45" i="62"/>
  <c r="GN7" i="52"/>
  <c r="DM7" i="52"/>
  <c r="AF7" i="56"/>
  <c r="DF7" i="61"/>
  <c r="AD7" i="61"/>
  <c r="GG7" i="53"/>
  <c r="DD7" i="53"/>
  <c r="AB7" i="52"/>
  <c r="AC7" i="53"/>
  <c r="S45" i="62" l="1"/>
  <c r="Q46" i="62"/>
  <c r="GO7" i="52"/>
  <c r="DN7" i="52"/>
  <c r="AG7" i="56"/>
  <c r="AE7" i="61"/>
  <c r="DG7" i="61"/>
  <c r="GH7" i="53"/>
  <c r="DE7" i="53"/>
  <c r="AC7" i="52"/>
  <c r="AD7" i="53"/>
  <c r="Q47" i="62" l="1"/>
  <c r="S46" i="62"/>
  <c r="GP7" i="52"/>
  <c r="DO7" i="52"/>
  <c r="AH7" i="56"/>
  <c r="DH7" i="61"/>
  <c r="AF7" i="61"/>
  <c r="GI7" i="53"/>
  <c r="DF7" i="53"/>
  <c r="AD7" i="52"/>
  <c r="AE7" i="53"/>
  <c r="S47" i="62" l="1"/>
  <c r="Q48" i="62"/>
  <c r="GQ7" i="52"/>
  <c r="DP7" i="52"/>
  <c r="AI7" i="56"/>
  <c r="AG7" i="61"/>
  <c r="DI7" i="61"/>
  <c r="GJ7" i="53"/>
  <c r="DG7" i="53"/>
  <c r="AE7" i="52"/>
  <c r="AF7" i="53"/>
  <c r="S48" i="62" l="1"/>
  <c r="Q49" i="62"/>
  <c r="GR7" i="52"/>
  <c r="DQ7" i="52"/>
  <c r="AJ7" i="56"/>
  <c r="DJ7" i="61"/>
  <c r="AH7" i="61"/>
  <c r="GK7" i="53"/>
  <c r="DH7" i="53"/>
  <c r="AF7" i="52"/>
  <c r="AG7" i="53"/>
  <c r="C11" i="46"/>
  <c r="D44" i="43"/>
  <c r="D43" i="43"/>
  <c r="J24" i="43"/>
  <c r="E42" i="43"/>
  <c r="F42" i="43"/>
  <c r="G42" i="43"/>
  <c r="H42" i="43"/>
  <c r="I42" i="43"/>
  <c r="S49" i="62" l="1"/>
  <c r="Q50" i="62"/>
  <c r="S50" i="62" s="1"/>
  <c r="S8" i="62" s="1"/>
  <c r="P48" i="47" s="1" a="1"/>
  <c r="P48" i="47"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K7" i="53"/>
  <c r="J28" i="43"/>
  <c r="H27" i="43" l="1"/>
  <c r="I27" i="43"/>
  <c r="G27" i="43"/>
  <c r="F27" i="43"/>
  <c r="E27" i="43"/>
  <c r="L26" i="43" a="1"/>
  <c r="L26" i="43" s="1"/>
  <c r="M26" i="43"/>
  <c r="K26" i="43"/>
  <c r="N26" i="43" a="1"/>
  <c r="N26" i="43" s="1"/>
  <c r="GW7" i="52"/>
  <c r="DV7" i="52"/>
  <c r="AO7" i="56"/>
  <c r="O24" i="43"/>
  <c r="C28" i="43"/>
  <c r="B28" i="43" s="1"/>
  <c r="AM7" i="61"/>
  <c r="DO7" i="61"/>
  <c r="GP7" i="53"/>
  <c r="DM7" i="53"/>
  <c r="AK7" i="52"/>
  <c r="AL7" i="53"/>
  <c r="J29" i="43"/>
  <c r="I28" i="43" l="1"/>
  <c r="H28" i="43"/>
  <c r="G28" i="43"/>
  <c r="F28" i="43"/>
  <c r="E28" i="43"/>
  <c r="K27" i="43"/>
  <c r="N27" i="43" a="1"/>
  <c r="N27" i="43" s="1"/>
  <c r="L27" i="43" a="1"/>
  <c r="L27" i="43" s="1"/>
  <c r="M27" i="43"/>
  <c r="GX7" i="52"/>
  <c r="DW7" i="52"/>
  <c r="AP7" i="56"/>
  <c r="C29" i="43"/>
  <c r="B29" i="43" s="1"/>
  <c r="O25" i="43"/>
  <c r="DP7" i="61"/>
  <c r="AN7" i="61"/>
  <c r="GQ7" i="53"/>
  <c r="DN7" i="53"/>
  <c r="AL7" i="52"/>
  <c r="AM7" i="53"/>
  <c r="Y8" i="40" a="1"/>
  <c r="Y8" i="40" s="1"/>
  <c r="AB8" i="40" s="1" a="1"/>
  <c r="AB8" i="40" s="1"/>
  <c r="E8" i="50" s="1" a="1"/>
  <c r="E8" i="50" s="1"/>
  <c r="J30" i="43"/>
  <c r="F29" i="43" l="1"/>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N7" i="53"/>
  <c r="AE8" i="40" a="1"/>
  <c r="AE8" i="40" s="1"/>
  <c r="G19" i="38" s="1" a="1"/>
  <c r="G19" i="38" s="1"/>
  <c r="AD8" i="40" a="1"/>
  <c r="AD8" i="40" s="1"/>
  <c r="F19" i="38" s="1" a="1"/>
  <c r="F19" i="38" s="1"/>
  <c r="AC8" i="40" a="1"/>
  <c r="AC8" i="40" s="1"/>
  <c r="AG8" i="40" a="1"/>
  <c r="AG8" i="40" s="1"/>
  <c r="I19" i="38" s="1" a="1"/>
  <c r="I19" i="38" s="1"/>
  <c r="AF8" i="40" a="1"/>
  <c r="AF8" i="40" s="1"/>
  <c r="H19" i="38" s="1" a="1"/>
  <c r="H19" i="38" s="1"/>
  <c r="AH8" i="40" a="1"/>
  <c r="AH8" i="40" s="1"/>
  <c r="J19" i="38" s="1" a="1"/>
  <c r="J19" i="38" s="1"/>
  <c r="J31" i="43"/>
  <c r="I30" i="43" l="1"/>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O7" i="53"/>
  <c r="J32" i="43"/>
  <c r="AN8" i="52" l="1" a="1"/>
  <c r="AN8" i="52" s="1"/>
  <c r="E31" i="43"/>
  <c r="I31" i="43"/>
  <c r="H31" i="43"/>
  <c r="G31" i="43"/>
  <c r="F31" i="43"/>
  <c r="L30" i="43" a="1"/>
  <c r="L30" i="43" s="1"/>
  <c r="K30" i="43"/>
  <c r="M30" i="43"/>
  <c r="N30" i="43" a="1"/>
  <c r="N30" i="43" s="1"/>
  <c r="HA7" i="52"/>
  <c r="DZ7" i="52"/>
  <c r="AS7" i="56"/>
  <c r="AL8" i="50" a="1"/>
  <c r="AL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P7" i="53"/>
  <c r="J33" i="43"/>
  <c r="AM8" i="50" l="1" a="1"/>
  <c r="AM8" i="50" s="1"/>
  <c r="AJ8" i="52" a="1"/>
  <c r="AJ8" i="52" s="1"/>
  <c r="DP8" i="52" a="1"/>
  <c r="DP8" i="52" s="1"/>
  <c r="GR8" i="52" a="1"/>
  <c r="GR8" i="52" s="1"/>
  <c r="AO8" i="52" a="1"/>
  <c r="AO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Q8" i="52" l="1" a="1"/>
  <c r="DQ8" i="52" s="1"/>
  <c r="GS8" i="52" a="1"/>
  <c r="GS8" i="52" s="1"/>
  <c r="DL8" i="52" a="1"/>
  <c r="DL8" i="52" s="1"/>
  <c r="GN8" i="52" a="1"/>
  <c r="GN8" i="52" s="1"/>
  <c r="AN8" i="50" a="1"/>
  <c r="AN8" i="50" s="1"/>
  <c r="AK8" i="52" a="1"/>
  <c r="AK8" i="52" s="1"/>
  <c r="DR8" i="52"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M8" i="52" l="1" a="1"/>
  <c r="DM8" i="52" s="1"/>
  <c r="GO8" i="52" a="1"/>
  <c r="GO8" i="52" s="1"/>
  <c r="AO8" i="50" a="1"/>
  <c r="AO8" i="50" s="1"/>
  <c r="AM8" i="52" s="1" a="1"/>
  <c r="AM8" i="52" s="1"/>
  <c r="AL8" i="52" a="1"/>
  <c r="AL8" i="52" s="1"/>
  <c r="DS8" i="52"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GQ8" i="52" l="1" a="1"/>
  <c r="GQ8" i="52" s="1"/>
  <c r="DO8" i="52" a="1"/>
  <c r="DO8" i="52" s="1"/>
  <c r="GP8" i="52" a="1"/>
  <c r="GP8" i="52" s="1"/>
  <c r="DN8" i="52" a="1"/>
  <c r="DN8" i="52" s="1"/>
  <c r="DT8" i="52"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HJ7" i="52" l="1"/>
  <c r="EI7" i="52"/>
  <c r="BB7" i="56"/>
  <c r="O37" i="43"/>
  <c r="O38" i="43"/>
  <c r="AZ7" i="61"/>
  <c r="AZ8" i="61" s="1" a="1"/>
  <c r="AZ8" i="61" s="1"/>
  <c r="EB7" i="61"/>
  <c r="EB8" i="61" s="1" a="1"/>
  <c r="EB8" i="61" s="1"/>
  <c r="HC7" i="53"/>
  <c r="DZ7" i="53"/>
  <c r="DZ8" i="53" s="1" a="1"/>
  <c r="DZ8" i="53" s="1"/>
  <c r="AX7" i="52"/>
  <c r="AX8" i="52" s="1" a="1"/>
  <c r="AX8" i="52" s="1"/>
  <c r="AY7" i="53"/>
  <c r="G18" i="43" l="1" a="1"/>
  <c r="G18" i="43" s="1"/>
  <c r="HK7" i="52"/>
  <c r="EJ7" i="52"/>
  <c r="BC7" i="56"/>
  <c r="EC7" i="61"/>
  <c r="EC8" i="61" s="1" a="1"/>
  <c r="EC8" i="61" s="1"/>
  <c r="BA7" i="61"/>
  <c r="BA8" i="61" s="1" a="1"/>
  <c r="BA8" i="61" s="1"/>
  <c r="HD7" i="53"/>
  <c r="EA7" i="53"/>
  <c r="EA8" i="53" s="1" a="1"/>
  <c r="EA8" i="53" s="1"/>
  <c r="AY7" i="52"/>
  <c r="AY8" i="52" s="1" a="1"/>
  <c r="AY8" i="52" s="1"/>
  <c r="AZ7" i="53"/>
  <c r="HL7" i="52" l="1"/>
  <c r="EK7" i="52"/>
  <c r="BD7" i="56"/>
  <c r="BB7" i="61"/>
  <c r="BB8" i="61" s="1" a="1"/>
  <c r="BB8" i="61" s="1"/>
  <c r="ED7" i="61"/>
  <c r="ED8" i="61" s="1" a="1"/>
  <c r="ED8" i="61" s="1"/>
  <c r="HE7" i="53"/>
  <c r="EB7" i="53"/>
  <c r="EB8" i="53" s="1" a="1"/>
  <c r="EB8" i="53" s="1"/>
  <c r="AZ7" i="52"/>
  <c r="AZ8" i="52" s="1" a="1"/>
  <c r="AZ8" i="52" s="1"/>
  <c r="BA7" i="53"/>
  <c r="HM7" i="52" l="1"/>
  <c r="EL7" i="52"/>
  <c r="BE7" i="56"/>
  <c r="EE7" i="61"/>
  <c r="EE8" i="61" s="1" a="1"/>
  <c r="EE8" i="61" s="1"/>
  <c r="BC7" i="61"/>
  <c r="BC8" i="61" s="1" a="1"/>
  <c r="BC8" i="61" s="1"/>
  <c r="HF7" i="53"/>
  <c r="EC7" i="53"/>
  <c r="EC8" i="53" s="1" a="1"/>
  <c r="EC8" i="53" s="1"/>
  <c r="BA7" i="52"/>
  <c r="BA8" i="52" s="1" a="1"/>
  <c r="BA8" i="52" s="1"/>
  <c r="BB7" i="53"/>
  <c r="HN7" i="52" l="1"/>
  <c r="EM7" i="52"/>
  <c r="BF7" i="56"/>
  <c r="BD7" i="61"/>
  <c r="BD8" i="61" s="1" a="1"/>
  <c r="BD8" i="61" s="1"/>
  <c r="EF7" i="61"/>
  <c r="EF8" i="61" s="1" a="1"/>
  <c r="EF8" i="61" s="1"/>
  <c r="HG7" i="53"/>
  <c r="ED7" i="53"/>
  <c r="ED8" i="53" s="1" a="1"/>
  <c r="ED8" i="53" s="1"/>
  <c r="BB7" i="52"/>
  <c r="BB8" i="52" s="1" a="1"/>
  <c r="BB8" i="52" s="1"/>
  <c r="BC7" i="53"/>
  <c r="HO7" i="52" l="1"/>
  <c r="EN7" i="52"/>
  <c r="BG7" i="56"/>
  <c r="EG7" i="61"/>
  <c r="EG8" i="61" s="1" a="1"/>
  <c r="EG8" i="61" s="1"/>
  <c r="BE7" i="61"/>
  <c r="BE8" i="61" s="1" a="1"/>
  <c r="BE8" i="61" s="1"/>
  <c r="HH7" i="53"/>
  <c r="EE7" i="53"/>
  <c r="EE8" i="53" s="1" a="1"/>
  <c r="EE8" i="53" s="1"/>
  <c r="BC7" i="52"/>
  <c r="BC8" i="52" s="1" a="1"/>
  <c r="BC8" i="52" s="1"/>
  <c r="BD7" i="53"/>
  <c r="HP7" i="52" l="1"/>
  <c r="EO7" i="52"/>
  <c r="BH7" i="56"/>
  <c r="BF7" i="61"/>
  <c r="BF8" i="61" s="1" a="1"/>
  <c r="BF8" i="61" s="1"/>
  <c r="EH7" i="61"/>
  <c r="EH8" i="61" s="1" a="1"/>
  <c r="EH8" i="61" s="1"/>
  <c r="HI7" i="53"/>
  <c r="EF7" i="53"/>
  <c r="EF8" i="53" s="1" a="1"/>
  <c r="EF8" i="53" s="1"/>
  <c r="BD7" i="52"/>
  <c r="BD8" i="52" s="1" a="1"/>
  <c r="BD8" i="52" s="1"/>
  <c r="BE7" i="53"/>
  <c r="HQ7" i="52" l="1"/>
  <c r="EP7" i="52"/>
  <c r="BI7" i="56"/>
  <c r="EI7" i="61"/>
  <c r="EI8" i="61" s="1" a="1"/>
  <c r="EI8" i="61" s="1"/>
  <c r="BG7" i="61"/>
  <c r="BG8" i="61" s="1" a="1"/>
  <c r="BG8" i="61" s="1"/>
  <c r="HJ7" i="53"/>
  <c r="EG7" i="53"/>
  <c r="EG8" i="53" s="1" a="1"/>
  <c r="EG8" i="53" s="1"/>
  <c r="BE7" i="52"/>
  <c r="BE8" i="52" s="1" a="1"/>
  <c r="BE8" i="52" s="1"/>
  <c r="BF7" i="53"/>
  <c r="HR7" i="52" l="1"/>
  <c r="EQ7" i="52"/>
  <c r="BJ7" i="56"/>
  <c r="BH7" i="61"/>
  <c r="BH8" i="61" s="1" a="1"/>
  <c r="BH8" i="61" s="1"/>
  <c r="EJ7" i="61"/>
  <c r="EJ8" i="61" s="1" a="1"/>
  <c r="EJ8" i="61" s="1"/>
  <c r="HK7" i="53"/>
  <c r="EH7" i="53"/>
  <c r="EH8" i="53" s="1" a="1"/>
  <c r="EH8" i="53" s="1"/>
  <c r="BF7" i="52"/>
  <c r="BF8" i="52" s="1" a="1"/>
  <c r="BF8" i="52" s="1"/>
  <c r="BG7" i="53"/>
  <c r="HS7" i="52" l="1"/>
  <c r="ER7" i="52"/>
  <c r="BK7" i="56"/>
  <c r="EK7" i="61"/>
  <c r="EK8" i="61" s="1" a="1"/>
  <c r="EK8" i="61" s="1"/>
  <c r="BI7" i="61"/>
  <c r="BI8" i="61" s="1" a="1"/>
  <c r="BI8" i="61" s="1"/>
  <c r="HL7" i="53"/>
  <c r="EI7" i="53"/>
  <c r="EI8" i="53" s="1" a="1"/>
  <c r="EI8" i="53" s="1"/>
  <c r="BG7" i="52"/>
  <c r="BG8" i="52" s="1" a="1"/>
  <c r="BG8" i="52" s="1"/>
  <c r="BH7" i="53"/>
  <c r="HT7" i="52" l="1"/>
  <c r="ES7" i="52"/>
  <c r="BL7" i="56"/>
  <c r="BJ7" i="61"/>
  <c r="BJ8" i="61" s="1" a="1"/>
  <c r="BJ8" i="61" s="1"/>
  <c r="EL7" i="61"/>
  <c r="EL8" i="61" s="1" a="1"/>
  <c r="EL8" i="61" s="1"/>
  <c r="HM7" i="53"/>
  <c r="EJ7" i="53"/>
  <c r="EJ8" i="53" s="1" a="1"/>
  <c r="EJ8" i="53" s="1"/>
  <c r="BH7" i="52"/>
  <c r="BH8" i="52" s="1" a="1"/>
  <c r="BH8" i="52" s="1"/>
  <c r="BI7" i="53"/>
  <c r="HU7" i="52" l="1"/>
  <c r="ET7" i="52"/>
  <c r="BM7" i="56"/>
  <c r="EM7" i="61"/>
  <c r="EM8" i="61" s="1" a="1"/>
  <c r="EM8" i="61" s="1"/>
  <c r="BK7" i="61"/>
  <c r="BK8" i="61" s="1" a="1"/>
  <c r="BK8" i="61" s="1"/>
  <c r="HN7" i="53"/>
  <c r="EK7" i="53"/>
  <c r="EK8" i="53" s="1" a="1"/>
  <c r="EK8" i="53" s="1"/>
  <c r="BI7" i="52"/>
  <c r="BI8" i="52" s="1" a="1"/>
  <c r="BI8" i="52" s="1"/>
  <c r="BJ7" i="53"/>
  <c r="HV7" i="52" l="1"/>
  <c r="EU7" i="52"/>
  <c r="BN7" i="56"/>
  <c r="BL7" i="61"/>
  <c r="BL8" i="61" s="1" a="1"/>
  <c r="BL8" i="61" s="1"/>
  <c r="EN7" i="61"/>
  <c r="EN8" i="61" s="1" a="1"/>
  <c r="EN8" i="61" s="1"/>
  <c r="HO7" i="53"/>
  <c r="EL7" i="53"/>
  <c r="EL8" i="53" s="1" a="1"/>
  <c r="EL8" i="53" s="1"/>
  <c r="BJ7" i="52"/>
  <c r="BJ8" i="52" s="1" a="1"/>
  <c r="BJ8" i="52" s="1"/>
  <c r="BK7" i="53"/>
  <c r="HW7" i="52" l="1"/>
  <c r="EV7" i="52"/>
  <c r="BO7" i="56"/>
  <c r="EO7" i="61"/>
  <c r="EO8" i="61" s="1" a="1"/>
  <c r="EO8" i="61" s="1"/>
  <c r="BM7" i="61"/>
  <c r="BM8" i="61" s="1" a="1"/>
  <c r="BM8" i="61" s="1"/>
  <c r="HP7" i="53"/>
  <c r="EM7" i="53"/>
  <c r="EM8" i="53" s="1" a="1"/>
  <c r="EM8" i="53" s="1"/>
  <c r="BK7" i="52"/>
  <c r="BK8" i="52" s="1" a="1"/>
  <c r="BK8" i="52" s="1"/>
  <c r="BL7" i="53"/>
  <c r="HX7" i="52" l="1"/>
  <c r="EW7" i="52"/>
  <c r="BP7" i="56"/>
  <c r="BN7" i="61"/>
  <c r="BN8" i="61" s="1" a="1"/>
  <c r="BN8" i="61" s="1"/>
  <c r="EP7" i="61"/>
  <c r="EP8" i="61" s="1" a="1"/>
  <c r="EP8" i="61" s="1"/>
  <c r="HQ7" i="53"/>
  <c r="EN7" i="53"/>
  <c r="EN8" i="53" s="1" a="1"/>
  <c r="EN8" i="53" s="1"/>
  <c r="BL7" i="52"/>
  <c r="BL8" i="52" s="1" a="1"/>
  <c r="BL8" i="52" s="1"/>
  <c r="BM7" i="53"/>
  <c r="HY7" i="52" l="1"/>
  <c r="EX7" i="52"/>
  <c r="BQ7" i="56"/>
  <c r="EQ7" i="61"/>
  <c r="EQ8" i="61" s="1" a="1"/>
  <c r="EQ8" i="61" s="1"/>
  <c r="BO7" i="61"/>
  <c r="BO8" i="61" s="1" a="1"/>
  <c r="BO8" i="61" s="1"/>
  <c r="HR7" i="53"/>
  <c r="EO7" i="53"/>
  <c r="EO8" i="53" s="1" a="1"/>
  <c r="EO8" i="53" s="1"/>
  <c r="BM7" i="52"/>
  <c r="BM8" i="52" s="1" a="1"/>
  <c r="BM8" i="52" s="1"/>
  <c r="BN7" i="53"/>
  <c r="HZ7" i="52" l="1"/>
  <c r="EY7" i="52"/>
  <c r="BR7" i="56"/>
  <c r="BP7" i="61"/>
  <c r="BP8" i="61" s="1" a="1"/>
  <c r="BP8" i="61" s="1"/>
  <c r="ER7" i="61"/>
  <c r="ER8" i="61" s="1" a="1"/>
  <c r="ER8" i="61" s="1"/>
  <c r="HS7" i="53"/>
  <c r="EP7" i="53"/>
  <c r="EP8" i="53" s="1" a="1"/>
  <c r="EP8" i="53" s="1"/>
  <c r="BN7" i="52"/>
  <c r="BN8" i="52" s="1" a="1"/>
  <c r="BN8" i="52" s="1"/>
  <c r="BO7" i="53"/>
  <c r="IA7" i="52" l="1"/>
  <c r="EZ7" i="52"/>
  <c r="BS7" i="56"/>
  <c r="ES7" i="61"/>
  <c r="ES8" i="61" s="1" a="1"/>
  <c r="ES8" i="61" s="1"/>
  <c r="BQ7" i="61"/>
  <c r="BQ8" i="61" s="1" a="1"/>
  <c r="BQ8" i="61" s="1"/>
  <c r="HT7" i="53"/>
  <c r="EQ7" i="53"/>
  <c r="EQ8" i="53" s="1" a="1"/>
  <c r="EQ8" i="53" s="1"/>
  <c r="BO7" i="52"/>
  <c r="BO8" i="52" s="1" a="1"/>
  <c r="BO8" i="52" s="1"/>
  <c r="BP7" i="53"/>
  <c r="IB7" i="52" l="1"/>
  <c r="FA7" i="52"/>
  <c r="BT7" i="56"/>
  <c r="BR7" i="61"/>
  <c r="BR8" i="61" s="1" a="1"/>
  <c r="BR8" i="61" s="1"/>
  <c r="ET7" i="61"/>
  <c r="ET8" i="61" s="1" a="1"/>
  <c r="ET8" i="61" s="1"/>
  <c r="HU7" i="53"/>
  <c r="ER7" i="53"/>
  <c r="ER8" i="53" s="1" a="1"/>
  <c r="ER8" i="53" s="1"/>
  <c r="BP7" i="52"/>
  <c r="BP8" i="52" s="1" a="1"/>
  <c r="BP8" i="52" s="1"/>
  <c r="BQ7" i="53"/>
  <c r="IC7" i="52" l="1"/>
  <c r="FB7" i="52"/>
  <c r="BU7" i="56"/>
  <c r="EU7" i="61"/>
  <c r="EU8" i="61" s="1" a="1"/>
  <c r="EU8" i="61" s="1"/>
  <c r="BS7" i="61"/>
  <c r="BS8" i="61" s="1" a="1"/>
  <c r="BS8" i="61" s="1"/>
  <c r="HV7" i="53"/>
  <c r="ES7" i="53"/>
  <c r="ES8" i="53" s="1" a="1"/>
  <c r="ES8" i="53" s="1"/>
  <c r="BQ7" i="52"/>
  <c r="BQ8" i="52" s="1" a="1"/>
  <c r="BQ8" i="52" s="1"/>
  <c r="BR7" i="53"/>
  <c r="ID7" i="52" l="1"/>
  <c r="FC7" i="52"/>
  <c r="BV7" i="56"/>
  <c r="BT7" i="61"/>
  <c r="BT8" i="61" s="1" a="1"/>
  <c r="BT8" i="61" s="1"/>
  <c r="EV7" i="61"/>
  <c r="EV8" i="61" s="1" a="1"/>
  <c r="EV8" i="61" s="1"/>
  <c r="HW7" i="53"/>
  <c r="ET7" i="53"/>
  <c r="ET8" i="53" s="1" a="1"/>
  <c r="ET8" i="53" s="1"/>
  <c r="BR7" i="52"/>
  <c r="BR8" i="52" s="1" a="1"/>
  <c r="BR8" i="52" s="1"/>
  <c r="BS7" i="53"/>
  <c r="IE7" i="52" l="1"/>
  <c r="FD7" i="52"/>
  <c r="BW7" i="56"/>
  <c r="EW7" i="61"/>
  <c r="EW8" i="61" s="1" a="1"/>
  <c r="EW8" i="61" s="1"/>
  <c r="BU7" i="61"/>
  <c r="BU8" i="61" s="1" a="1"/>
  <c r="BU8" i="61" s="1"/>
  <c r="HX7" i="53"/>
  <c r="EU7" i="53"/>
  <c r="EU8" i="53" s="1" a="1"/>
  <c r="EU8" i="53" s="1"/>
  <c r="BS7" i="52"/>
  <c r="BS8" i="52" s="1" a="1"/>
  <c r="BS8" i="52" s="1"/>
  <c r="BT7" i="53"/>
  <c r="IF7" i="52" l="1"/>
  <c r="FE7" i="52"/>
  <c r="BX7" i="56"/>
  <c r="BV7" i="61"/>
  <c r="BV8" i="61" s="1" a="1"/>
  <c r="BV8" i="61" s="1"/>
  <c r="EX7" i="61"/>
  <c r="EX8" i="61" s="1" a="1"/>
  <c r="EX8" i="61" s="1"/>
  <c r="HY7" i="53"/>
  <c r="EV7" i="53"/>
  <c r="EV8" i="53" s="1" a="1"/>
  <c r="EV8" i="53" s="1"/>
  <c r="BT7" i="52"/>
  <c r="BT8" i="52" s="1" a="1"/>
  <c r="BT8" i="52" s="1"/>
  <c r="BU7" i="53"/>
  <c r="CG8" i="52" l="1" a="1"/>
  <c r="CG8" i="52" s="1"/>
  <c r="D8" i="55" s="1" a="1"/>
  <c r="D8" i="55" s="1"/>
  <c r="IG7" i="52"/>
  <c r="BY7" i="56"/>
  <c r="EY7" i="61"/>
  <c r="EY8" i="61" s="1" a="1"/>
  <c r="EY8" i="61" s="1"/>
  <c r="BW7" i="61"/>
  <c r="BW8" i="61" s="1" a="1"/>
  <c r="BW8" i="61" s="1"/>
  <c r="HZ7" i="53"/>
  <c r="EW7" i="53"/>
  <c r="EW8" i="53" s="1" a="1"/>
  <c r="EW8" i="53" s="1"/>
  <c r="BU7" i="52"/>
  <c r="BU8" i="52" s="1" a="1"/>
  <c r="BU8" i="52" s="1"/>
  <c r="BV7" i="53"/>
  <c r="FI8" i="52" l="1" a="1"/>
  <c r="FI8" i="52" s="1"/>
  <c r="E8" i="55" s="1" a="1"/>
  <c r="E8" i="55" s="1"/>
  <c r="BZ7" i="56"/>
  <c r="BX7" i="61"/>
  <c r="BX8" i="61" s="1" a="1"/>
  <c r="BX8" i="61" s="1"/>
  <c r="EZ7" i="61"/>
  <c r="EZ8" i="61" s="1" a="1"/>
  <c r="EZ8" i="61" s="1"/>
  <c r="IA7" i="53"/>
  <c r="EX7" i="53"/>
  <c r="EX8" i="53" s="1" a="1"/>
  <c r="EX8" i="53" s="1"/>
  <c r="BV7" i="52"/>
  <c r="BV8" i="52" s="1" a="1"/>
  <c r="BV8" i="52" s="1"/>
  <c r="BW7" i="53"/>
  <c r="CA7" i="56" l="1"/>
  <c r="FA7" i="61"/>
  <c r="FA8" i="61" s="1" a="1"/>
  <c r="FA8" i="61" s="1"/>
  <c r="BY7" i="61"/>
  <c r="BY8" i="61" s="1" a="1"/>
  <c r="BY8" i="61" s="1"/>
  <c r="IB7" i="53"/>
  <c r="EY7" i="53"/>
  <c r="EY8" i="53" s="1" a="1"/>
  <c r="EY8" i="53" s="1"/>
  <c r="BW7" i="52"/>
  <c r="BW8" i="52" s="1" a="1"/>
  <c r="BW8" i="52" s="1"/>
  <c r="BX7" i="53"/>
  <c r="CB7" i="56" l="1"/>
  <c r="BZ7" i="61"/>
  <c r="BZ8" i="61" s="1" a="1"/>
  <c r="BZ8" i="61" s="1"/>
  <c r="FB7" i="61"/>
  <c r="FB8" i="61" s="1" a="1"/>
  <c r="FB8" i="61" s="1"/>
  <c r="IC7" i="53"/>
  <c r="EZ7" i="53"/>
  <c r="EZ8" i="53" s="1" a="1"/>
  <c r="EZ8" i="53" s="1"/>
  <c r="BX7" i="52"/>
  <c r="BX8" i="52" s="1" a="1"/>
  <c r="BX8" i="52" s="1"/>
  <c r="BY7" i="53"/>
  <c r="CC7" i="56" l="1"/>
  <c r="FC7" i="61"/>
  <c r="FC8" i="61" s="1" a="1"/>
  <c r="FC8" i="61" s="1"/>
  <c r="CA7" i="61"/>
  <c r="CA8" i="61" s="1" a="1"/>
  <c r="CA8" i="61" s="1"/>
  <c r="ID7" i="53"/>
  <c r="FA7" i="53"/>
  <c r="FA8" i="53" s="1" a="1"/>
  <c r="FA8" i="53" s="1"/>
  <c r="BY7" i="52"/>
  <c r="BY8" i="52" s="1" a="1"/>
  <c r="BY8" i="52" s="1"/>
  <c r="BZ7" i="53"/>
  <c r="E8" i="56" l="1" a="1"/>
  <c r="E8" i="56" s="1"/>
  <c r="CB7" i="61"/>
  <c r="CB8" i="61" s="1" a="1"/>
  <c r="CB8" i="61" s="1"/>
  <c r="FD7" i="61"/>
  <c r="FD8" i="61" s="1" a="1"/>
  <c r="FD8" i="61" s="1"/>
  <c r="IE7" i="53"/>
  <c r="FB7" i="53"/>
  <c r="FB8" i="53" s="1" a="1"/>
  <c r="FB8" i="53" s="1"/>
  <c r="BZ7" i="52"/>
  <c r="BZ8" i="52" s="1" a="1"/>
  <c r="BZ8" i="52" s="1"/>
  <c r="CA7" i="53"/>
  <c r="D14" i="46" l="1"/>
  <c r="FE7" i="61"/>
  <c r="FE8" i="61" s="1" a="1"/>
  <c r="FE8" i="61" s="1"/>
  <c r="CC7" i="61"/>
  <c r="CC8" i="61" s="1" a="1"/>
  <c r="CC8" i="61" s="1"/>
  <c r="IF7" i="53"/>
  <c r="FC7" i="53"/>
  <c r="FC8" i="53" s="1" a="1"/>
  <c r="FC8" i="53" s="1"/>
  <c r="CA7" i="52"/>
  <c r="CA8" i="52" s="1" a="1"/>
  <c r="CA8" i="52" s="1"/>
  <c r="CB7" i="53"/>
  <c r="IG7" i="53" l="1"/>
  <c r="FD7" i="53"/>
  <c r="FD8" i="53" s="1" a="1"/>
  <c r="FD8" i="53" s="1"/>
  <c r="CB7" i="52"/>
  <c r="CB8" i="52" s="1" a="1"/>
  <c r="CB8" i="52" s="1"/>
  <c r="CC7" i="53"/>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M8" i="53" l="1" a="1"/>
  <c r="M8" i="53" s="1"/>
  <c r="Y8" i="53" a="1"/>
  <c r="Y8" i="53" s="1"/>
  <c r="AK8" i="53" a="1"/>
  <c r="AK8" i="53" s="1"/>
  <c r="AA8" i="53" a="1"/>
  <c r="AA8" i="53" s="1"/>
  <c r="N8" i="53" a="1"/>
  <c r="N8" i="53" s="1"/>
  <c r="Z8" i="53" a="1"/>
  <c r="Z8" i="53" s="1"/>
  <c r="AL8" i="53" a="1"/>
  <c r="AL8" i="53" s="1"/>
  <c r="AM8" i="53" a="1"/>
  <c r="AM8" i="53" s="1"/>
  <c r="P8" i="53" a="1"/>
  <c r="P8" i="53" s="1"/>
  <c r="AB8" i="53" a="1"/>
  <c r="AB8" i="53" s="1"/>
  <c r="AN8" i="53" a="1"/>
  <c r="AN8" i="53" s="1"/>
  <c r="Q8" i="53" a="1"/>
  <c r="Q8" i="53" s="1"/>
  <c r="AC8" i="53" a="1"/>
  <c r="AC8" i="53" s="1"/>
  <c r="AO8" i="53" a="1"/>
  <c r="AO8" i="53" s="1"/>
  <c r="R8" i="53" a="1"/>
  <c r="R8" i="53" s="1"/>
  <c r="AD8" i="53" a="1"/>
  <c r="AD8" i="53" s="1"/>
  <c r="AP8" i="53" a="1"/>
  <c r="AP8" i="53" s="1"/>
  <c r="O8" i="53" a="1"/>
  <c r="O8" i="53" s="1"/>
  <c r="G8" i="53" a="1"/>
  <c r="G8" i="53" s="1"/>
  <c r="S8" i="53" a="1"/>
  <c r="S8" i="53" s="1"/>
  <c r="AE8" i="53" a="1"/>
  <c r="AE8" i="53" s="1"/>
  <c r="AQ8" i="53" a="1"/>
  <c r="AQ8" i="53" s="1"/>
  <c r="H8" i="53" a="1"/>
  <c r="H8" i="53" s="1"/>
  <c r="T8" i="53" a="1"/>
  <c r="T8" i="53" s="1"/>
  <c r="AF8" i="53" a="1"/>
  <c r="AF8" i="53" s="1"/>
  <c r="AR8" i="53" a="1"/>
  <c r="AR8" i="53" s="1"/>
  <c r="I8" i="53" a="1"/>
  <c r="I8" i="53" s="1"/>
  <c r="U8" i="53" a="1"/>
  <c r="U8" i="53" s="1"/>
  <c r="AG8" i="53" a="1"/>
  <c r="AG8" i="53" s="1"/>
  <c r="AS8" i="53" a="1"/>
  <c r="AS8" i="53" s="1"/>
  <c r="J8" i="53" a="1"/>
  <c r="J8" i="53" s="1"/>
  <c r="V8" i="53" a="1"/>
  <c r="V8" i="53" s="1"/>
  <c r="AH8" i="53" a="1"/>
  <c r="AH8" i="53" s="1"/>
  <c r="F8" i="53" a="1"/>
  <c r="F8" i="53" s="1"/>
  <c r="K8" i="53" a="1"/>
  <c r="K8" i="53" s="1"/>
  <c r="W8" i="53" a="1"/>
  <c r="W8" i="53" s="1"/>
  <c r="AI8" i="53" a="1"/>
  <c r="AI8" i="53" s="1"/>
  <c r="L8" i="53" a="1"/>
  <c r="L8" i="53" s="1"/>
  <c r="X8" i="53" a="1"/>
  <c r="X8" i="53" s="1"/>
  <c r="AJ8" i="53" a="1"/>
  <c r="AJ8" i="53" s="1"/>
  <c r="FJ8" i="53" a="1"/>
  <c r="FJ8" i="53" s="1"/>
  <c r="DL8" i="6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K8" i="61" a="1"/>
  <c r="AK8" i="61" s="1"/>
  <c r="AL8" i="61" a="1"/>
  <c r="AL8" i="61" s="1"/>
  <c r="AM8" i="61" a="1"/>
  <c r="AM8" i="61" s="1"/>
  <c r="AN8" i="61" a="1"/>
  <c r="AN8" i="61" s="1"/>
  <c r="AO8" i="61" a="1"/>
  <c r="AO8" i="61" s="1"/>
  <c r="AP8" i="61" a="1"/>
  <c r="AP8" i="61" s="1"/>
  <c r="AQ8" i="61" a="1"/>
  <c r="AQ8" i="61" s="1"/>
  <c r="AR8" i="61" a="1"/>
  <c r="AR8" i="61" s="1"/>
  <c r="AS8" i="61" a="1"/>
  <c r="AS8" i="61"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FK8" i="53" a="1"/>
  <c r="FK8" i="53" s="1"/>
  <c r="FN8" i="53" s="1" a="1"/>
  <c r="FN8" i="53" s="1"/>
  <c r="FQ8" i="53" s="1" a="1"/>
  <c r="FQ8" i="53" s="1"/>
  <c r="FT8" i="53" s="1" a="1"/>
  <c r="FT8" i="53" s="1"/>
  <c r="FW8" i="53" s="1" a="1"/>
  <c r="FW8" i="53" s="1"/>
  <c r="FZ8" i="53" s="1" a="1"/>
  <c r="FZ8" i="53" s="1"/>
  <c r="GC8" i="53" s="1" a="1"/>
  <c r="GC8" i="53" s="1"/>
  <c r="GF8" i="53" s="1" a="1"/>
  <c r="GF8" i="53" s="1"/>
  <c r="GI8" i="53" s="1" a="1"/>
  <c r="GI8" i="53" s="1"/>
  <c r="GL8" i="53" s="1" a="1"/>
  <c r="GL8" i="53" s="1"/>
  <c r="GO8" i="53" s="1" a="1"/>
  <c r="GO8" i="53" s="1"/>
  <c r="GR8" i="53" s="1" a="1"/>
  <c r="GR8" i="53" s="1"/>
  <c r="GU8" i="53" s="1" a="1"/>
  <c r="GU8" i="53" s="1"/>
  <c r="GX8" i="53" s="1" a="1"/>
  <c r="GX8" i="53" s="1"/>
  <c r="HA8" i="53" s="1" a="1"/>
  <c r="HA8" i="53" s="1"/>
  <c r="HD8" i="53" s="1" a="1"/>
  <c r="HD8" i="53" s="1"/>
  <c r="HG8" i="53" s="1" a="1"/>
  <c r="HG8" i="53" s="1"/>
  <c r="HJ8" i="53" s="1" a="1"/>
  <c r="HJ8" i="53" s="1"/>
  <c r="HM8" i="53" s="1" a="1"/>
  <c r="HM8" i="53" s="1"/>
  <c r="HP8" i="53" s="1" a="1"/>
  <c r="HP8" i="53" s="1"/>
  <c r="HS8" i="53" s="1" a="1"/>
  <c r="HS8" i="53" s="1"/>
  <c r="HV8" i="53" s="1" a="1"/>
  <c r="HV8" i="53" s="1"/>
  <c r="HY8" i="53" s="1" a="1"/>
  <c r="HY8" i="53" s="1"/>
  <c r="IB8" i="53" s="1" a="1"/>
  <c r="IB8" i="53" s="1"/>
  <c r="IE8" i="53" s="1" a="1"/>
  <c r="IE8" i="53" s="1"/>
  <c r="FM8" i="53" a="1"/>
  <c r="FM8" i="53" s="1"/>
  <c r="FP8" i="53" s="1" a="1"/>
  <c r="FP8" i="53" s="1"/>
  <c r="FS8" i="53" s="1" a="1"/>
  <c r="FS8" i="53" s="1"/>
  <c r="FV8" i="53" s="1" a="1"/>
  <c r="FV8" i="53" s="1"/>
  <c r="FY8" i="53" s="1" a="1"/>
  <c r="FY8" i="53" s="1"/>
  <c r="GB8" i="53" s="1" a="1"/>
  <c r="GB8" i="53" s="1"/>
  <c r="GE8" i="53" s="1" a="1"/>
  <c r="GE8" i="53" s="1"/>
  <c r="GH8" i="53" s="1" a="1"/>
  <c r="GH8" i="53" s="1"/>
  <c r="GK8" i="53" s="1" a="1"/>
  <c r="GK8" i="53" s="1"/>
  <c r="GN8" i="53" s="1" a="1"/>
  <c r="GN8" i="53" s="1"/>
  <c r="GQ8" i="53" s="1" a="1"/>
  <c r="GQ8" i="53" s="1"/>
  <c r="GT8" i="53" s="1" a="1"/>
  <c r="GT8" i="53" s="1"/>
  <c r="GW8" i="53" s="1" a="1"/>
  <c r="GW8" i="53" s="1"/>
  <c r="GZ8" i="53" s="1" a="1"/>
  <c r="GZ8" i="53" s="1"/>
  <c r="HC8" i="53" s="1" a="1"/>
  <c r="HC8" i="53" s="1"/>
  <c r="HF8" i="53" s="1" a="1"/>
  <c r="HF8" i="53" s="1"/>
  <c r="HI8" i="53" s="1" a="1"/>
  <c r="HI8" i="53" s="1"/>
  <c r="HL8" i="53" s="1" a="1"/>
  <c r="HL8" i="53" s="1"/>
  <c r="HO8" i="53" s="1" a="1"/>
  <c r="HO8" i="53" s="1"/>
  <c r="HR8" i="53" s="1" a="1"/>
  <c r="HR8" i="53" s="1"/>
  <c r="HU8" i="53" s="1" a="1"/>
  <c r="HU8" i="53" s="1"/>
  <c r="HX8" i="53" s="1" a="1"/>
  <c r="HX8" i="53" s="1"/>
  <c r="IA8" i="53" s="1" a="1"/>
  <c r="IA8" i="53" s="1"/>
  <c r="ID8" i="53" s="1" a="1"/>
  <c r="ID8" i="53" s="1"/>
  <c r="IG8" i="53" s="1" a="1"/>
  <c r="IG8" i="53" s="1"/>
  <c r="AH8" i="61" a="1"/>
  <c r="AH8" i="61" s="1"/>
  <c r="V8" i="61" a="1"/>
  <c r="V8" i="61" s="1"/>
  <c r="AG8" i="61" a="1"/>
  <c r="AG8" i="61" s="1"/>
  <c r="U8" i="61" a="1"/>
  <c r="U8" i="61" s="1"/>
  <c r="AF8" i="61" a="1"/>
  <c r="AF8" i="61" s="1"/>
  <c r="T8" i="61" a="1"/>
  <c r="T8" i="61" s="1"/>
  <c r="AE8" i="61" a="1"/>
  <c r="AE8" i="61" s="1"/>
  <c r="S8" i="61" a="1"/>
  <c r="S8" i="61" s="1"/>
  <c r="AD8" i="61" a="1"/>
  <c r="AD8" i="61" s="1"/>
  <c r="R8" i="61" a="1"/>
  <c r="R8" i="61" s="1"/>
  <c r="AC8" i="61" a="1"/>
  <c r="AC8" i="61" s="1"/>
  <c r="Q8" i="61" a="1"/>
  <c r="Q8" i="61" s="1"/>
  <c r="AB8" i="61" a="1"/>
  <c r="AB8" i="61" s="1"/>
  <c r="P8" i="61" a="1"/>
  <c r="P8" i="61" s="1"/>
  <c r="AA8" i="61" a="1"/>
  <c r="AA8" i="61" s="1"/>
  <c r="Z8" i="61" a="1"/>
  <c r="Z8" i="61" s="1"/>
  <c r="Y8" i="61" a="1"/>
  <c r="Y8" i="61" s="1"/>
  <c r="X8" i="61" a="1"/>
  <c r="X8" i="61" s="1"/>
  <c r="AI8" i="61" a="1"/>
  <c r="AI8" i="61" s="1"/>
  <c r="W8" i="61" a="1"/>
  <c r="W8" i="61" s="1"/>
  <c r="J8" i="61" a="1"/>
  <c r="J8" i="61" s="1"/>
  <c r="I8" i="61" a="1"/>
  <c r="I8" i="61" s="1"/>
  <c r="H8" i="61" a="1"/>
  <c r="H8" i="61" s="1"/>
  <c r="G8" i="61" a="1"/>
  <c r="G8" i="61" s="1"/>
  <c r="F8" i="61" a="1"/>
  <c r="F8" i="61" s="1"/>
  <c r="O8" i="61" a="1"/>
  <c r="O8" i="61" s="1"/>
  <c r="N8" i="61" a="1"/>
  <c r="N8" i="61" s="1"/>
  <c r="M8" i="61" a="1"/>
  <c r="M8" i="61" s="1"/>
  <c r="L8" i="61" a="1"/>
  <c r="L8" i="61" s="1"/>
  <c r="K8" i="61" a="1"/>
  <c r="K8" i="61"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CG8" i="53" l="1" a="1"/>
  <c r="CG8" i="53" s="1"/>
  <c r="E8" i="53" a="1"/>
  <c r="E8" i="53" s="1"/>
  <c r="F8" i="55" s="1" a="1"/>
  <c r="F8" i="55" s="1"/>
  <c r="E8" i="61" a="1"/>
  <c r="E8" i="61" s="1"/>
  <c r="CG8" i="61" a="1"/>
  <c r="CG8" i="61" s="1"/>
  <c r="G8" i="55" a="1"/>
  <c r="G8" i="55" s="1"/>
  <c r="D12" i="46" l="1"/>
  <c r="D17" i="46"/>
  <c r="D16" i="46" s="1"/>
  <c r="H8" i="55" a="1"/>
  <c r="H8" i="55" s="1"/>
  <c r="FL8" i="53" l="1" a="1"/>
  <c r="FL8" i="53" s="1"/>
  <c r="FO8" i="53" a="1"/>
  <c r="FO8" i="53" s="1"/>
  <c r="FR8" i="53" a="1"/>
  <c r="FR8" i="53" s="1"/>
  <c r="FU8" i="53" s="1" a="1"/>
  <c r="FU8" i="53" s="1"/>
  <c r="FX8" i="53" s="1" a="1"/>
  <c r="FX8" i="53" s="1"/>
  <c r="GA8" i="53" s="1" a="1"/>
  <c r="GA8" i="53" s="1"/>
  <c r="GD8" i="53" s="1" a="1"/>
  <c r="GD8" i="53" s="1"/>
  <c r="GG8" i="53" s="1" a="1"/>
  <c r="GG8" i="53" s="1"/>
  <c r="GJ8" i="53" s="1" a="1"/>
  <c r="GJ8" i="53" s="1"/>
  <c r="GM8" i="53" s="1" a="1"/>
  <c r="GM8" i="53" s="1"/>
  <c r="GP8" i="53" s="1" a="1"/>
  <c r="GP8" i="53" s="1"/>
  <c r="GS8" i="53" s="1" a="1"/>
  <c r="GS8" i="53" s="1"/>
  <c r="GV8" i="53" s="1" a="1"/>
  <c r="GV8" i="53" s="1"/>
  <c r="GY8" i="53" s="1" a="1"/>
  <c r="GY8" i="53" s="1"/>
  <c r="HB8" i="53" s="1" a="1"/>
  <c r="HB8" i="53" s="1"/>
  <c r="HE8" i="53" s="1" a="1"/>
  <c r="HE8" i="53" s="1"/>
  <c r="HH8" i="53" s="1" a="1"/>
  <c r="HH8" i="53" s="1"/>
  <c r="HK8" i="53" s="1" a="1"/>
  <c r="HK8" i="53" s="1"/>
  <c r="HN8" i="53" s="1" a="1"/>
  <c r="HN8" i="53" s="1"/>
  <c r="HQ8" i="53" s="1" a="1"/>
  <c r="HQ8" i="53" s="1"/>
  <c r="HT8" i="53" s="1" a="1"/>
  <c r="HT8" i="53" s="1"/>
  <c r="HW8" i="53" s="1" a="1"/>
  <c r="HW8" i="53" s="1"/>
  <c r="HZ8" i="53" s="1" a="1"/>
  <c r="HZ8" i="53" s="1"/>
  <c r="IC8" i="53" s="1" a="1"/>
  <c r="IC8" i="53" s="1"/>
  <c r="IF8" i="53" s="1" a="1"/>
  <c r="IF8" i="53" s="1"/>
  <c r="FI8" i="53" l="1" a="1"/>
  <c r="FI8" i="53" s="1"/>
  <c r="I8" i="55" s="1" a="1"/>
  <c r="I8" i="55" s="1"/>
  <c r="D13" i="46" s="1"/>
  <c r="D15"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<sst xmlns="http://schemas.openxmlformats.org/spreadsheetml/2006/main" count="70875" uniqueCount="527">
  <si>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</si>
  <si>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</si>
  <si>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</si>
  <si>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</si>
  <si>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</si>
  <si>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</si>
  <si>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</si>
  <si>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</si>
  <si>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</si>
  <si>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</si>
  <si>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</si>
  <si>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</si>
  <si>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</si>
  <si>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</si>
  <si>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</si>
  <si>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</si>
  <si>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</si>
  <si>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</si>
  <si>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</si>
  <si>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</si>
  <si>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</si>
  <si>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</si>
  <si>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</si>
  <si>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</si>
  <si>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</si>
  <si>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</si>
  <si>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</si>
  <si>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</si>
  <si>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</si>
  <si>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</si>
  <si>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</si>
  <si>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</si>
  <si>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</si>
  <si>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</si>
  <si>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</si>
  <si>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</si>
  <si>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</si>
  <si>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</si>
  <si>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</si>
  <si>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</si>
  <si>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</si>
  <si>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</si>
  <si>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</si>
  <si>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</si>
  <si>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</si>
  <si>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</si>
  <si>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</si>
  <si>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</si>
  <si>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</si>
  <si>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</si>
  <si>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</si>
  <si>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</si>
  <si>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</si>
  <si>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</si>
  <si>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</si>
  <si>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</si>
  <si>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</si>
  <si>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</si>
  <si>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</si>
  <si>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</si>
  <si>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</si>
  <si>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</si>
  <si>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</si>
  <si>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</si>
  <si>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</si>
  <si>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</si>
  <si>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</si>
  <si>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</si>
  <si>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</si>
  <si>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</si>
  <si>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</si>
  <si>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</si>
  <si>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</si>
  <si>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</si>
  <si>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</si>
  <si>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</si>
  <si>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</si>
  <si>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</si>
  <si>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</si>
  <si>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</si>
  <si>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</si>
  <si>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</si>
  <si>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</si>
  <si>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</si>
  <si>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</si>
  <si>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</si>
  <si>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</si>
  <si>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</si>
  <si>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</si>
  <si>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</si>
  <si>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</si>
  <si>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</si>
  <si>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</si>
  <si>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</si>
  <si>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</si>
  <si>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</si>
  <si>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</si>
  <si>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</si>
  <si>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</si>
  <si>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</si>
  <si>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</si>
  <si>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</si>
  <si>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</si>
  <si>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</si>
  <si>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</si>
  <si>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</si>
  <si>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</si>
  <si>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</si>
  <si>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</si>
  <si>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</si>
  <si>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</si>
  <si>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</si>
  <si>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</si>
  <si>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</si>
  <si>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</si>
  <si>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</si>
  <si>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</si>
  <si>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</si>
  <si>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</si>
  <si>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</si>
  <si>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</si>
  <si>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</si>
  <si>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</si>
  <si>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</si>
  <si>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</si>
  <si>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</si>
  <si>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</si>
  <si>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</si>
  <si>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</si>
  <si>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</si>
  <si>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</si>
  <si>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</si>
  <si>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</si>
  <si>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</si>
  <si>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</si>
  <si>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</si>
  <si>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</si>
  <si>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</si>
  <si>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</si>
  <si>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</si>
  <si>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</si>
  <si>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</si>
  <si>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</si>
  <si>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</si>
  <si>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</si>
  <si>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</si>
  <si>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</si>
  <si>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</si>
  <si>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</si>
  <si>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</si>
  <si>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</si>
  <si>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</si>
  <si>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</si>
  <si>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</si>
  <si>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</si>
  <si>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</si>
  <si>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</si>
  <si>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</si>
  <si>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</si>
  <si>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</si>
  <si>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</si>
  <si>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</si>
  <si>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</si>
  <si>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</si>
  <si>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</si>
  <si>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</si>
  <si>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</si>
  <si>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</si>
  <si>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</si>
  <si>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</si>
  <si>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</si>
  <si>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</si>
  <si>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</si>
  <si>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</si>
  <si>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</si>
  <si>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</si>
  <si>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</si>
  <si>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</si>
  <si>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</si>
  <si>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</si>
  <si>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</si>
  <si>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</si>
  <si>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</si>
  <si>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</si>
  <si>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</si>
  <si>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</si>
  <si>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</si>
  <si>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</si>
  <si>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</si>
  <si>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</si>
  <si>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</si>
  <si>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</si>
  <si>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</si>
  <si>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</si>
  <si>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</si>
  <si>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</si>
  <si>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</si>
  <si>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</si>
  <si>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</si>
  <si>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</si>
  <si>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</si>
  <si>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</si>
  <si>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</si>
  <si>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</si>
  <si>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</si>
  <si>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</si>
  <si>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</si>
  <si>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</si>
  <si>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</si>
  <si>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</si>
  <si>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</si>
  <si>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</si>
  <si>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</si>
  <si>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</si>
  <si>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</si>
  <si>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</si>
  <si>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</si>
  <si>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</si>
  <si>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</si>
  <si>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</si>
  <si>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</si>
  <si>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</si>
  <si>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</si>
  <si>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</si>
  <si>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</si>
  <si>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</si>
  <si>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</si>
  <si>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</si>
  <si>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</si>
  <si>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</si>
  <si>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</si>
  <si>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</si>
  <si>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</si>
  <si>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</si>
  <si>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</si>
  <si>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</si>
  <si>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</si>
  <si>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</si>
  <si>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</si>
  <si>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</si>
  <si>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</si>
  <si>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</si>
  <si>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</si>
  <si>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</si>
  <si>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</si>
  <si>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</si>
  <si>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</si>
  <si>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</si>
  <si>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</si>
  <si>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</si>
  <si>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</si>
  <si>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</si>
  <si>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</si>
  <si>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</si>
  <si>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</si>
  <si>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</si>
  <si>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</si>
  <si>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</si>
  <si>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</si>
  <si>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</si>
  <si>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</si>
  <si>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</si>
  <si>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</si>
  <si>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</si>
  <si>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</si>
  <si>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</si>
  <si>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</si>
  <si>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</si>
  <si>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</si>
  <si>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</si>
  <si>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</si>
  <si>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</si>
  <si>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</si>
  <si>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</si>
  <si>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</si>
  <si>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</si>
  <si>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</si>
  <si>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</si>
  <si>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</si>
  <si>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</si>
  <si>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</si>
  <si>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</si>
  <si>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</si>
  <si>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</si>
  <si>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</si>
  <si>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</si>
  <si>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</si>
  <si>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</si>
  <si>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</si>
  <si>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</si>
  <si>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</si>
  <si>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</si>
  <si>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</si>
  <si>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</si>
  <si>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</si>
  <si>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</si>
  <si>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</si>
  <si>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</si>
  <si>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</si>
  <si>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</si>
  <si>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</si>
  <si>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</si>
  <si>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</si>
  <si>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</si>
  <si>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</si>
  <si>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</si>
  <si>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</si>
  <si>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</si>
  <si>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</si>
  <si>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</si>
  <si>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</si>
  <si>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</si>
  <si>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</si>
  <si>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</si>
  <si>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</si>
  <si>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</si>
  <si>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</si>
  <si>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</si>
  <si>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</si>
  <si>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</si>
  <si>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</si>
  <si>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</si>
  <si>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</si>
  <si>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</si>
  <si>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</si>
  <si>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</si>
  <si>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</si>
  <si>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</si>
  <si>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</si>
  <si>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</si>
  <si>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</si>
  <si>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</si>
  <si>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</si>
  <si>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</si>
  <si>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</si>
  <si>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</si>
  <si>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</si>
  <si>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</si>
  <si>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</si>
  <si>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</si>
  <si>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</si>
  <si>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</si>
  <si>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</si>
  <si>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</si>
  <si>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</si>
  <si>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</si>
  <si>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</si>
  <si>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</si>
  <si>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</si>
  <si>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</si>
  <si>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</si>
  <si>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</si>
  <si>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</si>
  <si>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</si>
  <si>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</si>
  <si>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</si>
  <si>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</si>
  <si>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</si>
  <si>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</si>
  <si>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</si>
  <si>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</si>
  <si>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</si>
  <si>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</si>
  <si>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</si>
  <si>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</si>
  <si>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</si>
  <si>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</si>
  <si>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</si>
  <si>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</si>
  <si>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</si>
  <si>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</si>
  <si>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</si>
  <si>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</si>
  <si>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</si>
  <si>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</si>
  <si>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</si>
  <si>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</si>
  <si>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</si>
  <si>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</si>
  <si>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</si>
  <si>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</si>
  <si>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</si>
  <si>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</si>
  <si>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</si>
  <si>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</si>
  <si>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</si>
  <si>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</si>
  <si>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</si>
  <si>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</si>
  <si>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</si>
  <si>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</si>
  <si>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</si>
  <si>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</si>
  <si>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</si>
  <si>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</si>
  <si>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</si>
  <si>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</si>
  <si>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</si>
  <si>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</si>
  <si>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</si>
  <si>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</si>
  <si>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</si>
  <si>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</si>
  <si>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</si>
  <si>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</si>
  <si>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</si>
  <si>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</si>
  <si>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</si>
  <si>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</si>
  <si>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</si>
  <si>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</si>
  <si>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</si>
  <si>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</si>
  <si>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</si>
  <si>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</si>
  <si>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</si>
  <si>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</si>
  <si>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</si>
  <si>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</si>
  <si>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</si>
  <si>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</si>
  <si>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</si>
  <si>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</si>
  <si>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</si>
  <si>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</si>
  <si>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</si>
  <si>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</si>
  <si>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</si>
  <si>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</si>
  <si>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</si>
  <si>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</si>
  <si>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</si>
  <si>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</si>
  <si>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</si>
  <si>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</si>
  <si>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</si>
  <si>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</si>
  <si>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</si>
  <si>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</si>
  <si>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</si>
  <si>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</si>
  <si>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</si>
  <si>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</si>
  <si>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</si>
  <si>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</si>
  <si>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</si>
  <si>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</si>
  <si>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</si>
  <si>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</si>
  <si>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</si>
  <si>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</si>
  <si>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</si>
  <si>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</si>
  <si>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</si>
  <si>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</si>
  <si>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</si>
  <si>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</si>
  <si>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</si>
  <si>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</si>
  <si>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</si>
  <si>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</si>
  <si>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</si>
  <si>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</si>
  <si>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</si>
  <si>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</si>
  <si>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</si>
  <si>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</si>
  <si>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</si>
  <si>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</si>
  <si>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</si>
  <si>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</si>
  <si>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</si>
  <si>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</si>
  <si>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</si>
  <si>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</si>
  <si>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</si>
  <si>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</si>
  <si>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</si>
  <si>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</si>
  <si>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</si>
  <si>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</si>
  <si>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</si>
  <si>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</si>
  <si>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</si>
  <si>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</si>
  <si>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</si>
  <si>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</si>
  <si>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</si>
  <si>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</si>
  <si>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</si>
  <si>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</si>
  <si>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</si>
  <si>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</si>
  <si>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</si>
  <si>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</si>
  <si>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</si>
  <si>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</si>
  <si>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</si>
  <si>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</si>
  <si>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</si>
  <si>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</si>
  <si>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</si>
  <si>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</si>
  <si>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</si>
  <si>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</si>
  <si>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</si>
  <si>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</si>
  <si>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</si>
  <si>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</si>
  <si>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</si>
  <si>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</si>
  <si>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</si>
  <si>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</si>
  <si>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</si>
  <si>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</si>
  <si>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</si>
  <si>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End-of-Life</t>
  </si>
  <si>
    <t>Both</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</si>
  <si>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</si>
  <si>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</si>
  <si>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</si>
  <si>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Base OM&amp;A Costs</t>
  </si>
  <si>
    <t>Scenario OM&amp;A Costs</t>
  </si>
  <si>
    <t>VASH Toolkit Model - Version 1.0.0</t>
  </si>
  <si>
    <t>Version History</t>
  </si>
  <si>
    <t>Date</t>
  </si>
  <si>
    <t>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</si>
</sst>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74">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0" fontId="4" fillId="40" borderId="30" xfId="144" applyBorder="1" applyAlignment="1">
      <alignment horizontal="center"/>
    </xf>
    <xf numFmtId="0" fontId="4" fillId="40" borderId="30" xfId="144" applyBorder="1" applyAlignment="1">
      <alignment horizontal="left"/>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100</c:v>
                </c:pt>
                <c:pt idx="1">
                  <c:v>100</c:v>
                </c:pt>
                <c:pt idx="2">
                  <c:v>100</c:v>
                </c:pt>
                <c:pt idx="3">
                  <c:v>100</c:v>
                </c:pt>
                <c:pt idx="4">
                  <c:v>100</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638175</xdr:colOff>
      <xdr:row>11</xdr:row>
      <xdr:rowOff>67320</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16</xdr:row>
      <xdr:rowOff>4074</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3171</xdr:rowOff>
    </xdr:from>
    <xdr:ext cx="11039475" cy="4333506"/>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3"/>
          <a:ext cx="11039475" cy="433350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aseline="0">
              <a:solidFill>
                <a:schemeClr val="tx1"/>
              </a:solidFill>
              <a:effectLst/>
              <a:latin typeface="+mn-lt"/>
              <a:ea typeface="+mn-ea"/>
              <a:cs typeface="+mn-cs"/>
            </a:rPr>
            <a:t>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br>
            <a:rPr lang="en-US" sz="1100" b="0" i="0">
              <a:solidFill>
                <a:schemeClr val="tx1"/>
              </a:solidFill>
              <a:effectLst/>
              <a:latin typeface="+mn-lt"/>
              <a:ea typeface="+mn-ea"/>
              <a:cs typeface="+mn-cs"/>
            </a:rPr>
          </a:br>
          <a:r>
            <a:rPr lang="en-US" sz="1100" b="0" i="0">
              <a:solidFill>
                <a:schemeClr val="tx1"/>
              </a:solidFill>
              <a:effectLst/>
              <a:latin typeface="+mn-lt"/>
              <a:ea typeface="+mn-ea"/>
              <a:cs typeface="+mn-cs"/>
            </a:rPr>
            <a:t>This example combines hypothetical pole replacement and sectionalization measures to reduce both the number and duration of outages. It is provided to demonstrate the Toolkit’s capability to evaluate multi-component projects and and does not imply regulatory support for the investment.</a:t>
          </a:r>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23920"/>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2392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a:t>
          </a:r>
          <a:r>
            <a:rPr kumimoji="0" lang="en-US" sz="1000" b="0" i="0" u="none" strike="noStrike" kern="0" cap="none" spc="0" normalizeH="0" baseline="0" noProof="0">
              <a:ln>
                <a:noFill/>
              </a:ln>
              <a:solidFill>
                <a:sysClr val="windowText" lastClr="000000"/>
              </a:solidFill>
              <a:effectLst/>
              <a:uLnTx/>
              <a:uFillTx/>
              <a:latin typeface="+mn-lt"/>
              <a:ea typeface="+mn-ea"/>
              <a:cs typeface="+mn-cs"/>
            </a:rPr>
            <a:t>refore, forecast time periods are discretionary and may be adjusted to match best available data. '3. Climate Severity Calculator' is provided to facilitate populating '4. Climate Peril Probability'.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0</xdr:col>
      <xdr:colOff>419100</xdr:colOff>
      <xdr:row>50</xdr:row>
      <xdr:rowOff>6349</xdr:rowOff>
    </xdr:from>
    <xdr:to>
      <xdr:col>17</xdr:col>
      <xdr:colOff>450737</xdr:colOff>
      <xdr:row>88</xdr:row>
      <xdr:rowOff>104774</xdr:rowOff>
    </xdr:to>
    <xdr:pic>
      <xdr:nvPicPr>
        <xdr:cNvPr id="3" name="Picture 2">
          <a:extLst>
            <a:ext uri="{FF2B5EF4-FFF2-40B4-BE49-F238E27FC236}">
              <a16:creationId xmlns:a16="http://schemas.microsoft.com/office/drawing/2014/main" id="{C4AF90DB-DC4A-4AC3-89A6-114F22BB9069}"/>
            </a:ext>
          </a:extLst>
        </xdr:cNvPr>
        <xdr:cNvPicPr>
          <a:picLocks noChangeAspect="1"/>
        </xdr:cNvPicPr>
      </xdr:nvPicPr>
      <xdr:blipFill>
        <a:blip xmlns:r="http://schemas.openxmlformats.org/officeDocument/2006/relationships" r:embed="rId4"/>
        <a:stretch>
          <a:fillRect/>
        </a:stretch>
      </xdr:blipFill>
      <xdr:spPr>
        <a:xfrm>
          <a:off x="419100" y="6473824"/>
          <a:ext cx="8613662" cy="4803775"/>
        </a:xfrm>
        <a:prstGeom prst="rect">
          <a:avLst/>
        </a:prstGeom>
      </xdr:spPr>
    </xdr:pic>
    <xdr:clientData/>
  </xdr:twoCellAnchor>
  <xdr:twoCellAnchor editAs="oneCell">
    <xdr:from>
      <xdr:col>1</xdr:col>
      <xdr:colOff>0</xdr:colOff>
      <xdr:row>92</xdr:row>
      <xdr:rowOff>0</xdr:rowOff>
    </xdr:from>
    <xdr:to>
      <xdr:col>20</xdr:col>
      <xdr:colOff>447717</xdr:colOff>
      <xdr:row>123</xdr:row>
      <xdr:rowOff>30630</xdr:rowOff>
    </xdr:to>
    <xdr:pic>
      <xdr:nvPicPr>
        <xdr:cNvPr id="9" name="Picture 8">
          <a:extLst>
            <a:ext uri="{FF2B5EF4-FFF2-40B4-BE49-F238E27FC236}">
              <a16:creationId xmlns:a16="http://schemas.microsoft.com/office/drawing/2014/main" id="{59709423-963D-42E0-894A-C76DD2B4A521}"/>
            </a:ext>
          </a:extLst>
        </xdr:cNvPr>
        <xdr:cNvPicPr>
          <a:picLocks noChangeAspect="1"/>
        </xdr:cNvPicPr>
      </xdr:nvPicPr>
      <xdr:blipFill>
        <a:blip xmlns:r="http://schemas.openxmlformats.org/officeDocument/2006/relationships" r:embed="rId5"/>
        <a:stretch>
          <a:fillRect/>
        </a:stretch>
      </xdr:blipFill>
      <xdr:spPr>
        <a:xfrm>
          <a:off x="504825" y="11753850"/>
          <a:ext cx="10039392" cy="3869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workbookViewId="0"/>
  </sheetViews>
  <sheetFormatPr defaultColWidth="0" defaultRowHeight="10" zeroHeight="1" x14ac:dyDescent="0.2"/>
  <cols>
    <col min="1" max="2" width="2.6640625" customWidth="1"/>
    <col min="3" max="3" width="9.33203125" customWidth="1"/>
    <col min="4" max="4" width="41.6640625" customWidth="1"/>
    <col min="5" max="5" width="22" customWidth="1"/>
    <col min="6" max="6" width="28" bestFit="1" customWidth="1"/>
    <col min="7" max="7" width="2.44140625" customWidth="1"/>
    <col min="8" max="9" width="2.6640625" customWidth="1"/>
    <col min="10" max="10" width="9.33203125" hidden="1" customWidth="1"/>
    <col min="11" max="16384" width="9.33203125" hidden="1"/>
  </cols>
  <sheetData>
    <row r="1" spans="1:10" ht="12" customHeight="1" x14ac:dyDescent="0.2">
      <c r="A1" s="38"/>
      <c r="B1" s="38"/>
      <c r="C1" s="38"/>
      <c r="D1" s="38"/>
      <c r="E1" s="38"/>
      <c r="F1" s="38"/>
      <c r="G1" s="38"/>
      <c r="H1" s="38"/>
      <c r="I1" s="38"/>
      <c r="J1" s="38"/>
    </row>
    <row r="2" spans="1:10" ht="12" customHeight="1" thickBot="1" x14ac:dyDescent="0.4">
      <c r="A2" s="1"/>
      <c r="B2" s="1"/>
      <c r="C2" s="1"/>
      <c r="D2" s="1"/>
      <c r="E2" s="1"/>
      <c r="F2" s="1"/>
      <c r="G2" s="1"/>
      <c r="H2" s="1"/>
      <c r="I2" s="1"/>
      <c r="J2" s="1"/>
    </row>
    <row r="3" spans="1:10" ht="10.5"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35">
      <c r="A6" s="36"/>
      <c r="B6" s="38"/>
      <c r="C6" s="36"/>
      <c r="D6" s="39" t="s">
        <v>38</v>
      </c>
      <c r="E6" s="36"/>
      <c r="F6" s="36"/>
      <c r="G6" s="36"/>
      <c r="H6" s="38"/>
      <c r="I6" s="36"/>
      <c r="J6" s="36"/>
    </row>
    <row r="7" spans="1:10" ht="10.5" x14ac:dyDescent="0.25">
      <c r="A7" s="36"/>
      <c r="B7" s="38"/>
      <c r="C7" s="36"/>
      <c r="D7" s="40" t="s">
        <v>523</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ht="10.5" x14ac:dyDescent="0.25">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 customHeight="1" x14ac:dyDescent="0.2">
      <c r="A16" s="36"/>
      <c r="B16" s="38"/>
      <c r="C16" s="36" t="s">
        <v>36</v>
      </c>
      <c r="D16" s="240" t="s">
        <v>518</v>
      </c>
      <c r="E16" s="240"/>
      <c r="F16" s="240"/>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ht="10.5" x14ac:dyDescent="0.25">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ht="10.5" x14ac:dyDescent="0.25">
      <c r="B24" s="38"/>
      <c r="C24" s="36"/>
      <c r="D24" s="40" t="s">
        <v>524</v>
      </c>
      <c r="E24" s="40" t="s">
        <v>525</v>
      </c>
      <c r="F24" s="40"/>
      <c r="G24" s="36"/>
      <c r="H24" s="38"/>
    </row>
    <row r="25" spans="2:8" x14ac:dyDescent="0.2">
      <c r="B25" s="38"/>
      <c r="C25" s="36"/>
      <c r="D25" s="36" t="s">
        <v>526</v>
      </c>
      <c r="E25" s="239">
        <v>45916</v>
      </c>
      <c r="F25" s="41"/>
      <c r="G25" s="36"/>
      <c r="H25" s="38"/>
    </row>
    <row r="26" spans="2:8" x14ac:dyDescent="0.2">
      <c r="B26" s="38"/>
      <c r="C26" s="36"/>
      <c r="D26" s="37"/>
      <c r="E26" s="36"/>
      <c r="F26" s="37"/>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s>
  <sheetFormatPr defaultRowHeight="10" x14ac:dyDescent="0.2"/>
  <cols>
    <col min="2" max="2" width="8.109375" hidden="1" customWidth="1"/>
    <col min="3" max="3" width="14" customWidth="1"/>
    <col min="4" max="4" width="19.44140625" customWidth="1"/>
    <col min="5" max="5" width="20.6640625" customWidth="1"/>
    <col min="6" max="7" width="10.6640625" customWidth="1"/>
  </cols>
  <sheetData>
    <row r="1" spans="1:23" x14ac:dyDescent="0.2">
      <c r="A1" s="8"/>
      <c r="B1" s="8"/>
    </row>
    <row r="2" spans="1:23" ht="17" thickBot="1" x14ac:dyDescent="0.4">
      <c r="C2" s="1"/>
      <c r="D2" s="11" t="s">
        <v>49</v>
      </c>
      <c r="E2" s="1"/>
      <c r="F2" s="1"/>
      <c r="G2" s="1"/>
      <c r="H2" s="1"/>
      <c r="I2" s="1"/>
      <c r="J2" s="1"/>
      <c r="K2" s="1"/>
      <c r="L2" s="1"/>
      <c r="M2" s="1"/>
      <c r="N2" s="1"/>
      <c r="O2" s="1"/>
      <c r="P2" s="1"/>
      <c r="Q2" s="1"/>
      <c r="R2" s="1"/>
      <c r="S2" s="1"/>
      <c r="T2" s="1"/>
      <c r="U2" s="1"/>
      <c r="V2" s="1"/>
      <c r="W2" s="1"/>
    </row>
    <row r="3" spans="1:23" ht="10.5"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ht="10.5" x14ac:dyDescent="0.25">
      <c r="C10" s="201" t="s">
        <v>239</v>
      </c>
      <c r="D10" s="4"/>
      <c r="E10" s="4"/>
      <c r="F10" s="4"/>
      <c r="G10" s="4"/>
      <c r="H10" s="4"/>
      <c r="I10" s="4"/>
      <c r="J10" s="4"/>
      <c r="K10" s="4"/>
      <c r="L10" s="4"/>
      <c r="M10" s="4"/>
      <c r="N10" s="4"/>
    </row>
    <row r="11" spans="1:23" ht="12" customHeight="1" x14ac:dyDescent="0.2">
      <c r="C11" s="81"/>
      <c r="D11" s="81"/>
      <c r="E11" s="81"/>
      <c r="F11" s="81"/>
      <c r="G11" s="249" t="s">
        <v>3</v>
      </c>
      <c r="H11" s="249"/>
      <c r="I11" s="249"/>
      <c r="J11" s="249"/>
      <c r="K11" s="249"/>
      <c r="L11" s="249"/>
      <c r="M11" s="249"/>
      <c r="N11" s="249"/>
      <c r="O11" s="249"/>
      <c r="P11" s="249"/>
      <c r="Q11" s="249"/>
      <c r="R11" s="249"/>
      <c r="S11" s="249"/>
      <c r="T11" s="249"/>
      <c r="U11" s="249"/>
      <c r="V11" s="249"/>
      <c r="W11" s="249"/>
    </row>
    <row r="12" spans="1:23" ht="11"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 customHeight="1" x14ac:dyDescent="0.2">
      <c r="B13" s="21" t="str" cm="1">
        <f t="array" ref="B13:B112">cp_probability[Location]&amp;cp_probability[Climate Peril]&amp;cp_probability[Severity Threshold]</f>
        <v>ThedfordWind110</v>
      </c>
      <c r="C13" s="2" t="s">
        <v>1</v>
      </c>
      <c r="D13" s="177">
        <v>110</v>
      </c>
      <c r="E13" s="79" t="s">
        <v>486</v>
      </c>
      <c r="F13" s="2" t="s">
        <v>457</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486</v>
      </c>
      <c r="F14" s="2" t="s">
        <v>457</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486</v>
      </c>
      <c r="F15" s="2" t="s">
        <v>457</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486</v>
      </c>
      <c r="F16" s="2" t="s">
        <v>457</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s>
  <sheetFormatPr defaultRowHeight="10" x14ac:dyDescent="0.2"/>
  <cols>
    <col min="2" max="2" width="9.33203125" hidden="1" customWidth="1"/>
    <col min="3" max="3" width="19.6640625" customWidth="1"/>
    <col min="4" max="4" width="19.44140625" customWidth="1"/>
    <col min="5" max="5" width="9.109375" bestFit="1" customWidth="1"/>
    <col min="6" max="7" width="8.44140625" bestFit="1" customWidth="1"/>
    <col min="8" max="8" width="9.33203125" bestFit="1" customWidth="1"/>
    <col min="9" max="20" width="8.44140625" bestFit="1" customWidth="1"/>
    <col min="21" max="21" width="7.44140625" bestFit="1" customWidth="1"/>
    <col min="22" max="22" width="15.6640625" bestFit="1" customWidth="1"/>
    <col min="23" max="23" width="17.109375" bestFit="1" customWidth="1"/>
    <col min="25" max="25" width="9.33203125" hidden="1" customWidth="1"/>
  </cols>
  <sheetData>
    <row r="1" spans="1:25" x14ac:dyDescent="0.2">
      <c r="A1" s="8"/>
      <c r="B1" s="8"/>
    </row>
    <row r="2" spans="1:25" ht="17" thickBot="1" x14ac:dyDescent="0.4">
      <c r="C2" s="1"/>
      <c r="D2" s="11" t="s">
        <v>56</v>
      </c>
      <c r="E2" s="1"/>
      <c r="F2" s="1"/>
      <c r="G2" s="1"/>
      <c r="H2" s="1"/>
      <c r="I2" s="1"/>
      <c r="J2" s="1"/>
      <c r="K2" s="1"/>
      <c r="L2" s="1"/>
      <c r="M2" s="1"/>
      <c r="N2" s="1"/>
      <c r="O2" s="1"/>
      <c r="P2" s="1"/>
      <c r="Q2" s="1"/>
      <c r="R2" s="1"/>
      <c r="S2" s="1"/>
      <c r="T2" s="1"/>
      <c r="U2" s="1"/>
      <c r="V2" s="1"/>
      <c r="W2" s="1"/>
      <c r="X2" s="1"/>
    </row>
    <row r="3" spans="1:25" ht="10.5" thickTop="1" x14ac:dyDescent="0.2">
      <c r="C3" s="3"/>
      <c r="D3" s="4"/>
      <c r="E3" s="4"/>
      <c r="F3" s="4"/>
      <c r="G3" s="4"/>
      <c r="H3" s="4"/>
      <c r="I3" s="4"/>
      <c r="J3" s="4"/>
      <c r="K3" s="4"/>
    </row>
    <row r="4" spans="1:25" ht="11" thickBot="1" x14ac:dyDescent="0.3">
      <c r="C4" s="3"/>
      <c r="D4" s="4"/>
      <c r="E4" s="4"/>
      <c r="F4" s="4"/>
      <c r="G4" s="4"/>
      <c r="H4" s="4"/>
      <c r="I4" s="4"/>
      <c r="J4" s="4"/>
      <c r="K4" s="4"/>
      <c r="V4" s="30" t="s">
        <v>504</v>
      </c>
      <c r="Y4" s="30" t="s">
        <v>174</v>
      </c>
    </row>
    <row r="5" spans="1:25" ht="11" thickBot="1" x14ac:dyDescent="0.25">
      <c r="C5" s="3"/>
      <c r="D5" s="4"/>
      <c r="E5" s="4"/>
      <c r="F5" s="4"/>
      <c r="G5" s="4"/>
      <c r="H5" s="4"/>
      <c r="I5" s="4"/>
      <c r="J5" s="4"/>
      <c r="K5" s="4"/>
      <c r="V5" s="34" t="s">
        <v>500</v>
      </c>
      <c r="W5" s="220" t="s">
        <v>50</v>
      </c>
      <c r="Y5" t="str" cm="1">
        <f t="array" ref="Y5">_xlfn.UNIQUE(asset_summary[Location])</f>
        <v>Thedford</v>
      </c>
    </row>
    <row r="6" spans="1:25" x14ac:dyDescent="0.2">
      <c r="C6" s="3"/>
      <c r="D6" s="4"/>
      <c r="E6" s="4"/>
      <c r="F6" s="4"/>
      <c r="G6" s="4"/>
      <c r="H6" s="4"/>
      <c r="I6" s="4"/>
      <c r="J6" s="4"/>
      <c r="K6" s="4"/>
      <c r="V6" s="33">
        <v>0.01</v>
      </c>
      <c r="W6" s="221" t="s">
        <v>53</v>
      </c>
    </row>
    <row r="7" spans="1:25" x14ac:dyDescent="0.2">
      <c r="C7" s="3"/>
      <c r="D7" s="4"/>
      <c r="E7" s="4"/>
      <c r="F7" s="4"/>
      <c r="G7" s="4"/>
      <c r="H7" s="4"/>
      <c r="I7" s="4"/>
      <c r="J7" s="4"/>
      <c r="K7" s="4"/>
      <c r="V7" s="33">
        <v>0.02</v>
      </c>
      <c r="W7" s="221" t="s">
        <v>52</v>
      </c>
    </row>
    <row r="8" spans="1:25" x14ac:dyDescent="0.2">
      <c r="C8" s="3"/>
      <c r="D8" s="4"/>
      <c r="E8" s="4"/>
      <c r="F8" s="4"/>
      <c r="G8" s="4"/>
      <c r="H8" s="4"/>
      <c r="I8" s="4"/>
      <c r="J8" s="4"/>
      <c r="K8" s="4"/>
      <c r="V8" s="33">
        <v>0.05</v>
      </c>
      <c r="W8" s="221" t="s">
        <v>54</v>
      </c>
    </row>
    <row r="9" spans="1:25" x14ac:dyDescent="0.2">
      <c r="C9" s="3"/>
      <c r="D9" s="4"/>
      <c r="E9" s="4"/>
      <c r="F9" s="4"/>
      <c r="G9" s="4"/>
      <c r="H9" s="4"/>
      <c r="I9" s="4"/>
      <c r="J9" s="4"/>
      <c r="K9" s="4"/>
      <c r="V9" s="33">
        <v>0.1</v>
      </c>
      <c r="W9" s="221" t="s">
        <v>51</v>
      </c>
    </row>
    <row r="10" spans="1:25" ht="10.5" thickBot="1" x14ac:dyDescent="0.25">
      <c r="C10" s="3"/>
      <c r="D10" s="4"/>
      <c r="E10" s="4"/>
      <c r="F10" s="4"/>
      <c r="G10" s="4"/>
      <c r="H10" s="4"/>
      <c r="I10" s="4"/>
      <c r="J10" s="4"/>
      <c r="K10" s="4"/>
      <c r="V10" s="35">
        <v>0.2</v>
      </c>
      <c r="W10" s="222" t="s">
        <v>55</v>
      </c>
    </row>
    <row r="11" spans="1:25" ht="24.5" customHeight="1" x14ac:dyDescent="0.2">
      <c r="C11" s="3"/>
      <c r="D11" s="4"/>
      <c r="E11" s="4"/>
      <c r="F11" s="4"/>
      <c r="G11" s="4"/>
      <c r="H11" s="4"/>
      <c r="I11" s="4"/>
      <c r="J11" s="4"/>
      <c r="K11" s="4"/>
      <c r="V11" s="229"/>
      <c r="W11" s="230"/>
    </row>
    <row r="12" spans="1:25" ht="10.5" x14ac:dyDescent="0.2">
      <c r="C12" s="256" t="s">
        <v>13</v>
      </c>
      <c r="D12" s="256"/>
      <c r="E12" s="257" t="s">
        <v>457</v>
      </c>
      <c r="F12" s="258"/>
      <c r="G12" s="258"/>
      <c r="H12" s="4"/>
      <c r="I12" s="4"/>
      <c r="J12" s="4"/>
      <c r="K12" s="4"/>
    </row>
    <row r="13" spans="1:25" x14ac:dyDescent="0.2">
      <c r="F13" s="4"/>
      <c r="G13" s="4"/>
      <c r="H13" s="4"/>
      <c r="I13" s="4"/>
      <c r="J13" s="4"/>
      <c r="K13" s="4"/>
    </row>
    <row r="14" spans="1:25" ht="11" thickBot="1" x14ac:dyDescent="0.3">
      <c r="E14" s="15" t="s">
        <v>27</v>
      </c>
      <c r="F14" s="15" t="s">
        <v>28</v>
      </c>
      <c r="G14" s="15" t="s">
        <v>29</v>
      </c>
      <c r="H14" s="15" t="s">
        <v>58</v>
      </c>
      <c r="I14" s="22"/>
      <c r="J14" s="4"/>
      <c r="K14" s="4"/>
      <c r="X14" s="30"/>
    </row>
    <row r="15" spans="1:25" ht="10.5" x14ac:dyDescent="0.2">
      <c r="C15" s="256" t="s">
        <v>30</v>
      </c>
      <c r="D15" s="256"/>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5" t="s">
        <v>57</v>
      </c>
      <c r="F17" s="255"/>
      <c r="G17" s="255"/>
      <c r="H17" s="255"/>
      <c r="I17" s="255"/>
      <c r="J17" s="255"/>
    </row>
    <row r="18" spans="2:23" ht="11"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499</v>
      </c>
      <c r="W18" s="220" t="s">
        <v>500</v>
      </c>
    </row>
    <row r="19" spans="2:23" x14ac:dyDescent="0.2">
      <c r="B19" s="21" t="str" cm="1">
        <f t="array" ref="B19:B22">$E$12&amp;_xlfn.ANCHORARRAY(C19)&amp;_xlfn.ANCHORARRAY(D19)</f>
        <v>ThedfordPoleClass 5</v>
      </c>
      <c r="C19" s="20" t="str" cm="1">
        <f t="array" ref="C19:C22">IF(ISBLANK(_xlfn.ANCHORARRAY('Int VA Calcs'!AV8)),"",_xlfn.ANCHORARRAY('Int VA Calcs'!AV8))</f>
        <v>Pole</v>
      </c>
      <c r="D19" s="20" t="str" cm="1">
        <f t="array" ref="D19:D22">IF(ISBLANK(_xlfn.ANCHORARRAY('Int VA Calcs'!AW8)),"",_xlfn.ANCHORARRAY('Int VA Calcs'!AW8))</f>
        <v>Class 5</v>
      </c>
      <c r="E19" s="219" cm="1">
        <f t="array" ref="E19:E22">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2">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2">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2">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2">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2">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2">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2">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2">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2">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2">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2">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2">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2">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2">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2">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27</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28</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29</v>
      </c>
    </row>
    <row r="22" spans="2:23" x14ac:dyDescent="0.2">
      <c r="B22" s="21" t="str">
        <v>ThedfordPoleClass 2</v>
      </c>
      <c r="C22" s="20" t="str">
        <v>Pole</v>
      </c>
      <c r="D22" s="20" t="str">
        <v>Class 2</v>
      </c>
      <c r="E22" s="219">
        <v>7.4565012942474588E-3</v>
      </c>
      <c r="F22" s="219">
        <v>7.748043239548327E-3</v>
      </c>
      <c r="G22" s="219">
        <v>8.0454696805581146E-3</v>
      </c>
      <c r="H22" s="219">
        <v>8.1253942354721619E-3</v>
      </c>
      <c r="I22" s="219">
        <v>8.205884072670892E-3</v>
      </c>
      <c r="J22" s="219">
        <v>8.6518434293328984E-3</v>
      </c>
      <c r="K22" s="219">
        <v>9.0244355459931733E-3</v>
      </c>
      <c r="L22" s="219">
        <v>9.8445880328694533E-3</v>
      </c>
      <c r="M22" s="219">
        <v>1.0298289196456107E-2</v>
      </c>
      <c r="N22" s="219">
        <v>1.1293253440614133E-2</v>
      </c>
      <c r="O22" s="219">
        <v>1.1834565460581009E-2</v>
      </c>
      <c r="P22" s="219">
        <v>1.2389054587724393E-2</v>
      </c>
      <c r="Q22" s="219">
        <v>1.3091736462733787E-2</v>
      </c>
      <c r="R22" s="219">
        <v>1.3814255361001036E-2</v>
      </c>
      <c r="S22" s="219">
        <v>1.3814255361001036E-2</v>
      </c>
      <c r="T22" s="219">
        <v>1.3814255361001036E-2</v>
      </c>
      <c r="V22" s="226"/>
      <c r="W22" s="221" t="s">
        <v>58</v>
      </c>
    </row>
    <row r="23" spans="2:23" ht="10.5" thickBot="1" x14ac:dyDescent="0.25">
      <c r="B23" s="21"/>
      <c r="C23" s="20"/>
      <c r="D23" s="20"/>
      <c r="E23" s="219"/>
      <c r="F23" s="219"/>
      <c r="G23" s="219"/>
      <c r="H23" s="219"/>
      <c r="I23" s="219"/>
      <c r="J23" s="219"/>
      <c r="K23" s="219"/>
      <c r="L23" s="219"/>
      <c r="M23" s="219"/>
      <c r="N23" s="219"/>
      <c r="O23" s="219"/>
      <c r="P23" s="219"/>
      <c r="Q23" s="219"/>
      <c r="R23" s="219"/>
      <c r="S23" s="219"/>
      <c r="T23" s="219"/>
      <c r="V23" s="35"/>
      <c r="W23" s="222" t="s">
        <v>20</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disablePrompts="1"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 x14ac:dyDescent="0.2"/>
  <sheetData>
    <row r="23" spans="15:15" ht="10.5" x14ac:dyDescent="0.25">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s>
  <sheetFormatPr defaultRowHeight="10" x14ac:dyDescent="0.2"/>
  <cols>
    <col min="2" max="2" width="5.6640625" hidden="1" customWidth="1"/>
    <col min="3" max="3" width="16.44140625" customWidth="1"/>
    <col min="4" max="4" width="17.33203125" customWidth="1"/>
    <col min="5" max="5" width="10.109375" bestFit="1" customWidth="1"/>
    <col min="7" max="7" width="16.6640625" customWidth="1"/>
    <col min="8" max="8" width="17.109375" bestFit="1" customWidth="1"/>
    <col min="9" max="9" width="18.6640625" bestFit="1" customWidth="1"/>
    <col min="10" max="10" width="15.6640625" customWidth="1"/>
    <col min="11" max="11" width="5.6640625" customWidth="1"/>
    <col min="12" max="12" width="41.6640625" bestFit="1" customWidth="1"/>
  </cols>
  <sheetData>
    <row r="1" spans="1:16" x14ac:dyDescent="0.2">
      <c r="A1" s="8"/>
      <c r="B1" s="8"/>
    </row>
    <row r="2" spans="1:16" ht="17" thickBot="1" x14ac:dyDescent="0.4">
      <c r="C2" s="1"/>
      <c r="D2" s="11" t="s">
        <v>82</v>
      </c>
      <c r="E2" s="11"/>
      <c r="F2" s="1"/>
      <c r="G2" s="1"/>
      <c r="H2" s="1"/>
      <c r="I2" s="1"/>
      <c r="J2" s="1"/>
      <c r="K2" s="1"/>
      <c r="L2" s="1"/>
      <c r="M2" s="1"/>
      <c r="N2" s="1"/>
      <c r="O2" s="1"/>
      <c r="P2" s="1"/>
    </row>
    <row r="3" spans="1:16" ht="10.5"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1" thickBot="1" x14ac:dyDescent="0.25">
      <c r="C10" s="16" t="s">
        <v>10</v>
      </c>
      <c r="D10" s="16" t="s">
        <v>77</v>
      </c>
      <c r="E10" s="16" t="s">
        <v>18</v>
      </c>
      <c r="F10" s="16" t="s">
        <v>73</v>
      </c>
      <c r="G10" s="15" t="s">
        <v>99</v>
      </c>
      <c r="H10" s="15" t="s">
        <v>142</v>
      </c>
      <c r="I10" s="15" t="s">
        <v>143</v>
      </c>
      <c r="J10" s="15" t="s">
        <v>138</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0.5</v>
      </c>
      <c r="L13" s="102"/>
    </row>
    <row r="14" spans="1:16" x14ac:dyDescent="0.2">
      <c r="B14" s="21" t="str">
        <v>PoleClass 2</v>
      </c>
      <c r="C14" s="61" t="str">
        <v>Pole</v>
      </c>
      <c r="D14" s="61" t="str">
        <v>Class 2</v>
      </c>
      <c r="E14" s="61" t="str">
        <v>pole</v>
      </c>
      <c r="F14" s="139" t="s">
        <v>80</v>
      </c>
      <c r="G14" s="59">
        <v>2025</v>
      </c>
      <c r="H14" s="60">
        <v>500</v>
      </c>
      <c r="I14" s="60">
        <v>5324</v>
      </c>
      <c r="J14" s="107">
        <v>0.5</v>
      </c>
      <c r="L14" s="102"/>
    </row>
    <row r="15" spans="1:16" x14ac:dyDescent="0.2">
      <c r="B15" s="21"/>
      <c r="C15" s="61"/>
      <c r="D15" s="61"/>
      <c r="E15" s="61"/>
      <c r="F15" s="139"/>
      <c r="G15" s="59"/>
      <c r="H15" s="60"/>
      <c r="I15" s="60"/>
      <c r="J15" s="107"/>
    </row>
    <row r="16" spans="1:16" x14ac:dyDescent="0.2">
      <c r="B16" s="21"/>
      <c r="C16" s="61"/>
      <c r="D16" s="61"/>
      <c r="E16" s="61"/>
      <c r="F16" s="155"/>
      <c r="G16" s="106"/>
      <c r="H16" s="97"/>
      <c r="I16" s="97"/>
      <c r="J16" s="97"/>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zoomScale="68" zoomScaleNormal="100" workbookViewId="0"/>
  </sheetViews>
  <sheetFormatPr defaultRowHeight="10"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44140625" customWidth="1"/>
    <col min="11" max="11" width="15.109375" customWidth="1"/>
    <col min="12" max="12" width="18" customWidth="1"/>
    <col min="13" max="14" width="17.6640625" customWidth="1"/>
    <col min="15" max="15" width="18.109375" customWidth="1"/>
    <col min="16" max="16" width="15.109375" customWidth="1"/>
    <col min="17" max="17" width="19.6640625" customWidth="1"/>
    <col min="18" max="20" width="16.44140625" customWidth="1"/>
    <col min="21" max="21" width="19.44140625" customWidth="1"/>
    <col min="22" max="22" width="18" customWidth="1"/>
  </cols>
  <sheetData>
    <row r="1" spans="1:22" x14ac:dyDescent="0.2">
      <c r="A1" s="8"/>
      <c r="D1" s="8"/>
    </row>
    <row r="2" spans="1:22" ht="17" thickBot="1" x14ac:dyDescent="0.4">
      <c r="E2" s="1"/>
      <c r="F2" s="11" t="s">
        <v>83</v>
      </c>
      <c r="G2" s="11"/>
      <c r="H2" s="1"/>
      <c r="I2" s="1"/>
      <c r="J2" s="1"/>
      <c r="K2" s="1"/>
      <c r="L2" s="1"/>
      <c r="M2" s="1"/>
      <c r="N2" s="1"/>
      <c r="O2" s="1"/>
      <c r="P2" s="1"/>
      <c r="Q2" s="1"/>
      <c r="R2" s="1"/>
      <c r="S2" s="1"/>
      <c r="T2" s="1"/>
      <c r="U2" s="1"/>
      <c r="V2" s="1"/>
    </row>
    <row r="3" spans="1:22" ht="10.5"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4"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ht="10.5" x14ac:dyDescent="0.2">
      <c r="E9" s="58" t="s">
        <v>241</v>
      </c>
      <c r="F9" s="4"/>
      <c r="G9" s="4"/>
      <c r="H9" s="4"/>
      <c r="I9" s="4"/>
      <c r="J9" s="4"/>
      <c r="K9" s="4"/>
      <c r="L9" s="4"/>
      <c r="M9" s="4"/>
      <c r="N9" s="4"/>
      <c r="O9" s="4"/>
      <c r="P9" s="4"/>
      <c r="Q9" s="4"/>
      <c r="R9" s="4"/>
      <c r="S9" s="4"/>
      <c r="T9" s="4"/>
      <c r="U9" s="4"/>
      <c r="V9" s="4"/>
    </row>
    <row r="10" spans="1:22" ht="11"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61" t="s">
        <v>13</v>
      </c>
      <c r="F11" s="261"/>
      <c r="G11" s="53" t="str">
        <f>'5. VA Heatmap'!E12</f>
        <v>Thedford</v>
      </c>
      <c r="H11" s="109"/>
      <c r="I11" s="109"/>
      <c r="J11" s="109"/>
      <c r="K11" s="109"/>
      <c r="L11" s="109"/>
      <c r="M11" s="109"/>
      <c r="N11" s="109"/>
      <c r="O11" s="4"/>
      <c r="P11" s="4"/>
      <c r="Q11" s="4"/>
      <c r="R11" s="4"/>
      <c r="S11" s="4"/>
      <c r="T11" s="4"/>
      <c r="U11" s="4"/>
      <c r="V11" s="4"/>
    </row>
    <row r="12" spans="1:22" x14ac:dyDescent="0.2">
      <c r="E12" s="261" t="s">
        <v>124</v>
      </c>
      <c r="F12" s="261"/>
      <c r="G12" s="18" t="s">
        <v>516</v>
      </c>
      <c r="H12" s="109"/>
      <c r="I12" s="109"/>
      <c r="J12" s="109"/>
      <c r="K12" s="109"/>
      <c r="L12" s="109"/>
      <c r="M12" s="109"/>
      <c r="N12" s="109"/>
      <c r="O12" s="4"/>
      <c r="P12" s="4"/>
      <c r="Q12" s="4"/>
      <c r="R12" s="4"/>
      <c r="S12" s="4"/>
      <c r="T12" s="4"/>
      <c r="U12" s="4"/>
      <c r="V12" s="4"/>
    </row>
    <row r="13" spans="1:22" x14ac:dyDescent="0.2">
      <c r="E13" s="261" t="s">
        <v>125</v>
      </c>
      <c r="F13" s="261"/>
      <c r="G13" s="18" t="s">
        <v>517</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ht="10.5" x14ac:dyDescent="0.2">
      <c r="E15" s="58" t="s">
        <v>242</v>
      </c>
      <c r="H15" s="4"/>
      <c r="I15" s="4"/>
      <c r="J15" s="4"/>
      <c r="K15" s="4"/>
      <c r="L15" s="4"/>
      <c r="M15" s="4"/>
      <c r="N15" s="4"/>
      <c r="O15" s="4"/>
      <c r="P15" s="4"/>
      <c r="Q15" s="4"/>
      <c r="R15" s="4"/>
      <c r="S15" s="4"/>
      <c r="T15" s="4"/>
      <c r="U15" s="4"/>
      <c r="V15" s="4"/>
    </row>
    <row r="16" spans="1:22" ht="11"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519</v>
      </c>
      <c r="F20" s="57" t="s">
        <v>95</v>
      </c>
      <c r="G20" s="65">
        <v>1.4999999999999999E-2</v>
      </c>
      <c r="H20" s="4"/>
      <c r="I20" s="4"/>
      <c r="J20" s="4"/>
      <c r="K20" s="4"/>
      <c r="L20" s="4"/>
      <c r="M20" s="4"/>
      <c r="N20" s="4"/>
      <c r="O20" s="4"/>
      <c r="P20" s="4"/>
      <c r="Q20" s="4"/>
      <c r="R20" s="4"/>
      <c r="S20" s="4"/>
      <c r="T20" s="4"/>
      <c r="U20" s="4"/>
      <c r="V20" s="4"/>
    </row>
    <row r="21" spans="5:22" x14ac:dyDescent="0.2">
      <c r="E21" s="57" t="s">
        <v>520</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280000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ht="10.5" x14ac:dyDescent="0.2">
      <c r="E25" s="58" t="s">
        <v>243</v>
      </c>
      <c r="H25" s="4"/>
      <c r="I25" s="4"/>
      <c r="J25" s="4"/>
      <c r="K25" s="4"/>
      <c r="L25" s="4"/>
      <c r="M25" s="4"/>
      <c r="N25" s="4"/>
      <c r="O25" s="4"/>
      <c r="P25" s="4"/>
      <c r="Q25" s="4"/>
      <c r="R25" s="4"/>
      <c r="S25" s="4"/>
      <c r="T25" s="4"/>
      <c r="U25" s="4"/>
      <c r="V25" s="4"/>
    </row>
    <row r="26" spans="5:22" ht="11" thickBot="1" x14ac:dyDescent="0.25">
      <c r="E26" s="16" t="s">
        <v>72</v>
      </c>
      <c r="F26" s="16" t="s">
        <v>73</v>
      </c>
      <c r="G26" s="15" t="s">
        <v>76</v>
      </c>
      <c r="H26" s="4"/>
      <c r="I26" s="4"/>
      <c r="J26" s="4"/>
      <c r="K26" s="4"/>
      <c r="L26" s="4"/>
      <c r="M26" s="4"/>
      <c r="N26" s="4"/>
      <c r="O26" s="4"/>
      <c r="P26" s="4"/>
      <c r="Q26" s="4"/>
      <c r="R26" s="4"/>
      <c r="S26" s="4"/>
      <c r="T26" s="4"/>
      <c r="U26" s="4"/>
      <c r="V26" s="4"/>
    </row>
    <row r="27" spans="5:22" ht="10.5" x14ac:dyDescent="0.2">
      <c r="E27" s="57" t="s">
        <v>91</v>
      </c>
      <c r="F27" s="57" t="s">
        <v>92</v>
      </c>
      <c r="G27" s="59">
        <v>2026</v>
      </c>
      <c r="H27" s="110"/>
      <c r="I27" s="110"/>
      <c r="J27" s="110"/>
      <c r="K27" s="110"/>
      <c r="L27" s="110"/>
      <c r="M27" s="110"/>
      <c r="N27" s="110"/>
      <c r="O27" s="4"/>
      <c r="P27" s="4"/>
      <c r="Q27" s="4"/>
      <c r="R27" s="4"/>
      <c r="S27" s="4"/>
      <c r="T27" s="4"/>
      <c r="U27" s="4"/>
      <c r="V27" s="4"/>
    </row>
    <row r="28" spans="5:22" ht="12" x14ac:dyDescent="0.2">
      <c r="E28" s="57" t="s">
        <v>251</v>
      </c>
      <c r="F28" s="57" t="s">
        <v>90</v>
      </c>
      <c r="G28" s="59">
        <v>40</v>
      </c>
      <c r="H28" s="109"/>
      <c r="I28" s="109"/>
      <c r="J28" s="109"/>
      <c r="K28" s="109"/>
      <c r="L28" s="109"/>
      <c r="M28" s="109"/>
      <c r="N28" s="109"/>
      <c r="O28" s="4"/>
      <c r="P28" s="4"/>
      <c r="Q28" s="4"/>
      <c r="R28" s="4"/>
      <c r="S28" s="4"/>
      <c r="T28" s="4"/>
      <c r="U28" s="4"/>
      <c r="V28" s="4"/>
    </row>
    <row r="29" spans="5:22" ht="12"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5"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ht="10.5" x14ac:dyDescent="0.2">
      <c r="E33" s="58" t="s">
        <v>244</v>
      </c>
      <c r="G33" s="4"/>
      <c r="I33" s="4"/>
      <c r="J33" s="4"/>
      <c r="K33" s="4"/>
      <c r="L33" s="4"/>
      <c r="M33" s="4"/>
      <c r="N33" s="4"/>
      <c r="O33" s="4"/>
      <c r="P33" s="4"/>
      <c r="Q33" s="4"/>
      <c r="R33" s="4"/>
      <c r="S33" s="4"/>
      <c r="T33" s="4"/>
      <c r="U33" s="4"/>
      <c r="V33" s="4"/>
    </row>
    <row r="34" spans="2:22" ht="11"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5" customHeight="1" x14ac:dyDescent="0.2">
      <c r="E35" s="57" t="s">
        <v>78</v>
      </c>
      <c r="F35" s="57" t="s">
        <v>74</v>
      </c>
      <c r="G35" s="59">
        <v>120</v>
      </c>
      <c r="H35" s="59">
        <v>120</v>
      </c>
      <c r="I35" s="22"/>
      <c r="J35" s="22"/>
      <c r="K35" s="4"/>
      <c r="L35" s="4"/>
      <c r="M35" s="4"/>
      <c r="N35" s="4"/>
      <c r="O35" s="4"/>
      <c r="P35" s="4"/>
      <c r="Q35" s="4"/>
      <c r="R35" s="4"/>
      <c r="S35" s="4"/>
      <c r="T35" s="4"/>
      <c r="U35" s="4"/>
      <c r="V35" s="4"/>
    </row>
    <row r="36" spans="2:22" ht="10.5" x14ac:dyDescent="0.2">
      <c r="E36" s="57" t="s">
        <v>79</v>
      </c>
      <c r="F36" s="57" t="s">
        <v>75</v>
      </c>
      <c r="G36" s="59">
        <v>100</v>
      </c>
      <c r="H36" s="59">
        <v>70</v>
      </c>
      <c r="I36" s="143"/>
      <c r="J36" s="143"/>
      <c r="K36" s="110"/>
      <c r="L36" s="110"/>
      <c r="M36" s="110"/>
      <c r="N36" s="110"/>
      <c r="O36" s="110"/>
      <c r="P36" s="4"/>
      <c r="Q36" s="4"/>
      <c r="R36" s="4"/>
      <c r="S36" s="4"/>
      <c r="T36" s="4"/>
      <c r="U36" s="4"/>
      <c r="V36" s="4"/>
    </row>
    <row r="37" spans="2:22" x14ac:dyDescent="0.2">
      <c r="E37" s="57" t="s">
        <v>200</v>
      </c>
      <c r="F37" s="57" t="s">
        <v>75</v>
      </c>
      <c r="G37" s="59">
        <v>5</v>
      </c>
      <c r="H37" s="59">
        <v>5</v>
      </c>
      <c r="I37" s="109"/>
      <c r="J37" s="109"/>
      <c r="K37" s="109"/>
      <c r="L37" s="109"/>
      <c r="M37" s="109"/>
      <c r="N37" s="109"/>
      <c r="O37" s="109"/>
      <c r="P37" s="4"/>
      <c r="T37" s="4"/>
      <c r="U37" s="4"/>
      <c r="V37" s="4"/>
    </row>
    <row r="38" spans="2:22" x14ac:dyDescent="0.2">
      <c r="E38" s="57" t="s">
        <v>199</v>
      </c>
      <c r="F38" s="57" t="s">
        <v>75</v>
      </c>
      <c r="G38" s="59">
        <v>1</v>
      </c>
      <c r="H38" s="59">
        <v>0</v>
      </c>
      <c r="I38" s="109"/>
      <c r="J38" s="109"/>
      <c r="K38" s="109"/>
      <c r="L38" s="109"/>
      <c r="M38" s="109"/>
      <c r="N38" s="109"/>
      <c r="O38" s="109"/>
      <c r="P38" s="4"/>
      <c r="S38" s="36"/>
      <c r="T38" s="4"/>
      <c r="U38" s="4"/>
      <c r="V38" s="4"/>
    </row>
    <row r="39" spans="2:22" x14ac:dyDescent="0.2">
      <c r="E39" s="57" t="s">
        <v>139</v>
      </c>
      <c r="F39" s="57" t="s">
        <v>140</v>
      </c>
      <c r="G39" s="60">
        <v>17961</v>
      </c>
      <c r="H39" s="60">
        <v>4468</v>
      </c>
      <c r="I39" s="109"/>
      <c r="J39" s="109"/>
      <c r="K39" s="109"/>
      <c r="L39" s="109"/>
      <c r="M39" s="109"/>
      <c r="N39" s="109"/>
      <c r="O39" s="109"/>
      <c r="P39" s="4"/>
      <c r="S39" s="36"/>
      <c r="T39" s="4"/>
      <c r="U39" s="4"/>
      <c r="V39" s="4"/>
    </row>
    <row r="40" spans="2:22" ht="10.5" x14ac:dyDescent="0.2">
      <c r="E40" s="57" t="s">
        <v>141</v>
      </c>
      <c r="F40" s="57" t="s">
        <v>92</v>
      </c>
      <c r="G40" s="111">
        <v>2025</v>
      </c>
      <c r="H40" s="56" t="s">
        <v>20</v>
      </c>
      <c r="I40" s="109"/>
      <c r="J40" s="109"/>
      <c r="K40" s="109"/>
      <c r="L40" s="109"/>
      <c r="M40" s="109"/>
      <c r="N40" s="109"/>
      <c r="O40" s="109"/>
      <c r="P40" s="4"/>
      <c r="Q40" s="71"/>
      <c r="S40" s="36"/>
      <c r="T40" s="4"/>
      <c r="U40" s="4"/>
      <c r="V40" s="4"/>
    </row>
    <row r="41" spans="2:22" ht="12" x14ac:dyDescent="0.2">
      <c r="E41" s="57" t="s">
        <v>202</v>
      </c>
      <c r="F41" s="57" t="s">
        <v>21</v>
      </c>
      <c r="G41" s="59">
        <v>2.2000000000000002</v>
      </c>
      <c r="H41" s="56" t="s">
        <v>20</v>
      </c>
      <c r="M41" s="4"/>
      <c r="N41" s="4"/>
      <c r="O41" s="4"/>
      <c r="P41" s="4"/>
      <c r="Q41" s="108"/>
      <c r="S41" s="36"/>
      <c r="T41" s="4"/>
      <c r="U41" s="4"/>
      <c r="V41" s="4"/>
    </row>
    <row r="42" spans="2:22" x14ac:dyDescent="0.2">
      <c r="E42" s="262" t="s">
        <v>127</v>
      </c>
      <c r="F42" s="262"/>
      <c r="G42" s="262"/>
      <c r="H42" s="262"/>
      <c r="I42" s="262"/>
      <c r="J42" s="208"/>
      <c r="L42" s="4"/>
      <c r="M42" s="4"/>
      <c r="N42" s="4"/>
      <c r="O42" s="4"/>
      <c r="P42" s="4"/>
      <c r="Q42" s="108"/>
      <c r="S42" s="36"/>
      <c r="T42" s="4"/>
      <c r="U42" s="4"/>
      <c r="V42" s="4"/>
    </row>
    <row r="43" spans="2:22" x14ac:dyDescent="0.2">
      <c r="E43" s="262"/>
      <c r="F43" s="262"/>
      <c r="G43" s="262"/>
      <c r="H43" s="262"/>
      <c r="I43" s="262"/>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ht="10.5" x14ac:dyDescent="0.2">
      <c r="E45" s="58" t="s">
        <v>245</v>
      </c>
      <c r="F45" s="58"/>
      <c r="H45" s="47"/>
      <c r="M45" s="4"/>
      <c r="N45" s="4"/>
      <c r="Q45" s="108"/>
    </row>
    <row r="46" spans="2:22" ht="12" customHeight="1" thickBot="1" x14ac:dyDescent="0.25">
      <c r="E46" s="255" t="s">
        <v>246</v>
      </c>
      <c r="F46" s="255"/>
      <c r="G46" s="260"/>
      <c r="H46" s="263" t="s">
        <v>247</v>
      </c>
      <c r="I46" s="249"/>
      <c r="J46" s="264"/>
      <c r="K46" s="259" t="s">
        <v>86</v>
      </c>
      <c r="L46" s="255"/>
      <c r="M46" s="255"/>
      <c r="N46" s="260"/>
      <c r="O46" s="114" t="s">
        <v>129</v>
      </c>
      <c r="P46" s="15" t="s">
        <v>130</v>
      </c>
      <c r="Q46" s="108"/>
    </row>
    <row r="47" spans="2:22" ht="21.5" thickBot="1" x14ac:dyDescent="0.25">
      <c r="B47" s="157" t="s">
        <v>248</v>
      </c>
      <c r="C47" s="157" t="s">
        <v>249</v>
      </c>
      <c r="D47" s="157" t="s">
        <v>203</v>
      </c>
      <c r="E47" s="16" t="s">
        <v>10</v>
      </c>
      <c r="F47" s="16" t="s">
        <v>77</v>
      </c>
      <c r="G47" s="64" t="s">
        <v>18</v>
      </c>
      <c r="H47" s="15" t="s">
        <v>209</v>
      </c>
      <c r="I47" s="15" t="s">
        <v>210</v>
      </c>
      <c r="J47" s="98" t="s">
        <v>498</v>
      </c>
      <c r="K47" s="15" t="s">
        <v>207</v>
      </c>
      <c r="L47" s="15" t="s">
        <v>208</v>
      </c>
      <c r="M47" s="212" t="s">
        <v>85</v>
      </c>
      <c r="N47" s="64" t="s">
        <v>18</v>
      </c>
      <c r="O47" s="114" t="s">
        <v>147</v>
      </c>
      <c r="P47" s="15" t="s">
        <v>146</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59"/>
      <c r="I48" s="214"/>
      <c r="J48" s="215"/>
      <c r="K48" s="216"/>
      <c r="L48" s="214"/>
      <c r="M48" s="217"/>
      <c r="N48" s="63" t="str" cm="1">
        <f t="array" ref="N48:N51">IFERROR(_xlfn.XLOOKUP(repl_assets_proj_budget[Replacement Asset Class],ac_unit_bases[Asset Class],ac_unit_bases[Unit Basis]),"")</f>
        <v/>
      </c>
      <c r="O48" s="113" t="str" cm="1">
        <f t="array" ref="O48:O51">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3</v>
      </c>
      <c r="D49" s="21" t="str">
        <v>PoleClass 2</v>
      </c>
      <c r="E49" s="61" t="str">
        <v>Pole</v>
      </c>
      <c r="F49" s="61" t="str">
        <v>Class 4</v>
      </c>
      <c r="G49" s="63" t="str">
        <v>pole</v>
      </c>
      <c r="H49" s="59" t="s">
        <v>11</v>
      </c>
      <c r="I49" s="59" t="s">
        <v>16</v>
      </c>
      <c r="J49" s="99">
        <v>100</v>
      </c>
      <c r="K49" s="62" t="s">
        <v>11</v>
      </c>
      <c r="L49" s="59" t="s">
        <v>17</v>
      </c>
      <c r="M49" s="211">
        <v>100</v>
      </c>
      <c r="N49" s="63" t="str">
        <v>pole</v>
      </c>
      <c r="O49" s="113">
        <v>532400</v>
      </c>
      <c r="P49" s="115">
        <v>117422.66880270217</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c r="C52" s="21"/>
      <c r="D52" s="21"/>
      <c r="E52" s="61"/>
      <c r="F52" s="61"/>
      <c r="G52" s="63"/>
      <c r="H52" s="106"/>
      <c r="I52" s="106"/>
      <c r="J52" s="213"/>
      <c r="K52" s="105"/>
      <c r="L52" s="106"/>
      <c r="M52" s="16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 x14ac:dyDescent="0.2"/>
  <cols>
    <col min="2" max="2" width="49.6640625" bestFit="1" customWidth="1"/>
    <col min="3" max="3" width="26.109375" customWidth="1"/>
    <col min="4" max="4" width="13" customWidth="1"/>
    <col min="5" max="5" width="10.6640625" customWidth="1"/>
    <col min="6" max="6" width="12.6640625" bestFit="1" customWidth="1"/>
    <col min="7" max="30" width="10.6640625" customWidth="1"/>
  </cols>
  <sheetData>
    <row r="1" spans="1:19" x14ac:dyDescent="0.2">
      <c r="A1" s="8"/>
    </row>
    <row r="2" spans="1:19" ht="17" thickBot="1" x14ac:dyDescent="0.4">
      <c r="B2" s="1"/>
      <c r="C2" s="11" t="s">
        <v>84</v>
      </c>
      <c r="D2" s="11"/>
      <c r="E2" s="1"/>
      <c r="F2" s="1"/>
      <c r="G2" s="1"/>
      <c r="H2" s="1"/>
      <c r="I2" s="1"/>
      <c r="J2" s="1"/>
      <c r="K2" s="1"/>
      <c r="L2" s="1"/>
      <c r="M2" s="1"/>
      <c r="N2" s="1"/>
      <c r="O2" s="1"/>
      <c r="P2" s="1"/>
      <c r="Q2" s="1"/>
      <c r="R2" s="1"/>
      <c r="S2" s="1"/>
    </row>
    <row r="3" spans="1:19" ht="10.5"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ht="10.5" x14ac:dyDescent="0.2">
      <c r="B9" s="58" t="s">
        <v>87</v>
      </c>
    </row>
    <row r="10" spans="1:19" ht="21.5"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117792.54615743116</v>
      </c>
      <c r="E11" s="203"/>
      <c r="O11" s="47"/>
    </row>
    <row r="12" spans="1:19" x14ac:dyDescent="0.2">
      <c r="B12" s="57" t="s">
        <v>186</v>
      </c>
      <c r="C12" s="57" t="str">
        <f>C11</f>
        <v>PV 2026$</v>
      </c>
      <c r="D12" s="137">
        <f>SUM(_xlfn.ANCHORARRAY(Calibration!$F$8))-SUM(_xlfn.ANCHORARRAY(Calibration!$G$8))</f>
        <v>105259.1640468488</v>
      </c>
      <c r="E12" s="203"/>
      <c r="O12" s="47"/>
    </row>
    <row r="13" spans="1:19" x14ac:dyDescent="0.2">
      <c r="B13" s="57" t="s">
        <v>187</v>
      </c>
      <c r="C13" s="57" t="str">
        <f>C12</f>
        <v>PV 2026$</v>
      </c>
      <c r="D13" s="137">
        <f>SUM(_xlfn.ANCHORARRAY(Calibration!$H$8))-SUM(_xlfn.ANCHORARRAY(Calibration!$I$8))</f>
        <v>33672.943015895195</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796727.36435552547</v>
      </c>
      <c r="E14" s="203"/>
      <c r="O14" s="47"/>
    </row>
    <row r="15" spans="1:19" x14ac:dyDescent="0.2">
      <c r="B15" s="57" t="s">
        <v>89</v>
      </c>
      <c r="C15" s="57" t="s">
        <v>96</v>
      </c>
      <c r="D15" s="95">
        <f>IFERROR(SUM(D11:D13)/D14,"N/A")</f>
        <v>0.32222396858157409</v>
      </c>
      <c r="E15" s="203"/>
      <c r="O15" s="47"/>
    </row>
    <row r="16" spans="1:19" ht="12" x14ac:dyDescent="0.2">
      <c r="B16" s="57" t="s">
        <v>188</v>
      </c>
      <c r="C16" s="57" t="s">
        <v>98</v>
      </c>
      <c r="D16" s="142">
        <f>D17/'7. Project Characteristics'!$G$28</f>
        <v>4512.1414241876791</v>
      </c>
      <c r="E16" s="203"/>
      <c r="H16" s="47"/>
    </row>
    <row r="17" spans="2:10" x14ac:dyDescent="0.2">
      <c r="B17" s="57" t="s">
        <v>97</v>
      </c>
      <c r="C17" s="57" t="s">
        <v>98</v>
      </c>
      <c r="D17" s="142">
        <f>SUM(_xlfn.ANCHORARRAY('Int BCA Ann CMI'!E8))-SUM(_xlfn.ANCHORARRAY('Int BCA Ann CMI'!CG8))</f>
        <v>180485.65696750715</v>
      </c>
      <c r="E17" s="203"/>
      <c r="H17" s="47"/>
    </row>
    <row r="18" spans="2:10" ht="11.5"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election activeCell="A5" sqref="A5"/>
    </sheetView>
  </sheetViews>
  <sheetFormatPr defaultRowHeight="10" x14ac:dyDescent="0.2"/>
  <cols>
    <col min="2" max="2" width="24.4414062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09375" customWidth="1"/>
    <col min="21" max="21" width="11.109375" bestFit="1" customWidth="1"/>
    <col min="22" max="22" width="10.109375" bestFit="1" customWidth="1"/>
  </cols>
  <sheetData>
    <row r="4" spans="2:20" x14ac:dyDescent="0.2">
      <c r="Q4" s="47"/>
    </row>
    <row r="6" spans="2:20" ht="25.5" customHeight="1" thickBot="1" x14ac:dyDescent="0.25">
      <c r="B6" s="58" t="s">
        <v>120</v>
      </c>
      <c r="D6" s="255" t="s">
        <v>204</v>
      </c>
      <c r="E6" s="255"/>
      <c r="F6" s="255" t="s">
        <v>136</v>
      </c>
      <c r="G6" s="255"/>
      <c r="H6" s="255" t="s">
        <v>137</v>
      </c>
      <c r="I6" s="255"/>
      <c r="K6" s="58" t="s">
        <v>121</v>
      </c>
      <c r="P6" s="47"/>
      <c r="R6" s="66"/>
    </row>
    <row r="7" spans="2:20" ht="21.5"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10.194122456690229</v>
      </c>
      <c r="R8" s="95">
        <f>'7. Project Characteristics'!$G$41/$Q$8</f>
        <v>0.21581063101279283</v>
      </c>
      <c r="T8" s="158">
        <f>IF('7. Project Characteristics'!$G$12="Early Retirement",'7. Project Characteristics'!$G$29,0)</f>
        <v>0</v>
      </c>
    </row>
    <row r="9" spans="2:20" x14ac:dyDescent="0.2">
      <c r="B9" s="61" t="str">
        <v>Pole</v>
      </c>
      <c r="C9" s="61" t="str">
        <v>Class 4</v>
      </c>
      <c r="D9" s="70">
        <v>0</v>
      </c>
      <c r="E9" s="70">
        <v>0</v>
      </c>
      <c r="F9" s="70">
        <v>0</v>
      </c>
      <c r="G9" s="70">
        <v>0</v>
      </c>
      <c r="H9" s="70">
        <v>0</v>
      </c>
      <c r="I9" s="70">
        <v>0</v>
      </c>
      <c r="K9" s="61" t="str">
        <v>Pole</v>
      </c>
      <c r="L9" s="61" t="str">
        <v>Class 4</v>
      </c>
      <c r="M9" s="94">
        <v>10.194122456690229</v>
      </c>
      <c r="N9" s="94"/>
      <c r="P9" s="43" t="s">
        <v>133</v>
      </c>
      <c r="Q9" s="95"/>
      <c r="R9" s="95" t="s">
        <v>20</v>
      </c>
    </row>
    <row r="10" spans="2:20" x14ac:dyDescent="0.2">
      <c r="B10" s="61" t="str">
        <v>Pole</v>
      </c>
      <c r="C10" s="61" t="str">
        <v>Class 3</v>
      </c>
      <c r="D10" s="70">
        <v>201756.71690393685</v>
      </c>
      <c r="E10" s="70">
        <v>0</v>
      </c>
      <c r="F10" s="70">
        <v>150082.38568091785</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83964.170746505682</v>
      </c>
      <c r="F11" s="70">
        <v>0</v>
      </c>
      <c r="G11" s="70">
        <v>44823.22163406905</v>
      </c>
      <c r="H11" s="70">
        <v>44823.22163406905</v>
      </c>
      <c r="I11" s="70">
        <v>11150.278618173854</v>
      </c>
      <c r="K11" s="61" t="str">
        <v>Pole</v>
      </c>
      <c r="L11" s="61" t="str">
        <v>Class 2</v>
      </c>
      <c r="M11" s="94">
        <v>0</v>
      </c>
      <c r="N11" s="94"/>
      <c r="P11" s="100" t="s">
        <v>29</v>
      </c>
      <c r="Q11" s="95"/>
      <c r="R11" s="95" t="s">
        <v>20</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 x14ac:dyDescent="0.2"/>
  <cols>
    <col min="2" max="2" width="9.33203125" customWidth="1"/>
    <col min="3" max="3" width="11.109375" bestFit="1" customWidth="1"/>
    <col min="4" max="4" width="12.6640625" bestFit="1" customWidth="1"/>
    <col min="8" max="8" width="10.44140625" bestFit="1" customWidth="1"/>
    <col min="9" max="9" width="14.109375" bestFit="1" customWidth="1"/>
    <col min="15" max="15" width="14" customWidth="1"/>
  </cols>
  <sheetData>
    <row r="1" spans="1:23" x14ac:dyDescent="0.2">
      <c r="A1" s="8"/>
    </row>
    <row r="2" spans="1:23" ht="17" thickBot="1" x14ac:dyDescent="0.4">
      <c r="C2" s="1"/>
      <c r="D2" s="1"/>
      <c r="E2" s="11" t="s">
        <v>196</v>
      </c>
      <c r="F2" s="1"/>
      <c r="G2" s="1"/>
      <c r="H2" s="1"/>
      <c r="I2" s="1"/>
      <c r="J2" s="1"/>
      <c r="K2" s="1"/>
      <c r="L2" s="1"/>
      <c r="M2" s="1"/>
      <c r="N2" s="1"/>
      <c r="O2" s="1"/>
    </row>
    <row r="3" spans="1:23" ht="10.5"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1" thickBot="1" x14ac:dyDescent="0.25">
      <c r="G9" s="255" t="s">
        <v>194</v>
      </c>
      <c r="H9" s="255"/>
      <c r="I9" s="255"/>
      <c r="J9" s="255"/>
      <c r="K9" s="255"/>
    </row>
    <row r="10" spans="1:23" ht="14.5" thickBot="1" x14ac:dyDescent="0.35">
      <c r="C10" s="16" t="s">
        <v>63</v>
      </c>
      <c r="D10" s="16" t="s">
        <v>0</v>
      </c>
      <c r="E10" s="15" t="s">
        <v>132</v>
      </c>
      <c r="F10" s="15" t="s">
        <v>64</v>
      </c>
      <c r="G10" s="206">
        <v>10</v>
      </c>
      <c r="H10" s="206">
        <v>20</v>
      </c>
      <c r="I10" s="206">
        <v>50</v>
      </c>
      <c r="J10" s="206">
        <v>100</v>
      </c>
      <c r="K10" s="206">
        <v>200</v>
      </c>
      <c r="O10" s="205" t="s">
        <v>484</v>
      </c>
      <c r="R10" s="265"/>
      <c r="S10" s="265"/>
      <c r="T10" s="265"/>
      <c r="U10" s="265"/>
      <c r="V10" s="265"/>
      <c r="W10" s="265"/>
    </row>
    <row r="11" spans="1:23" ht="14" x14ac:dyDescent="0.3">
      <c r="B11" s="21" t="str">
        <f>C11&amp;D11&amp;F11&amp;E11</f>
        <v>Ailsa CraigIce Accretion2023RCP4.5</v>
      </c>
      <c r="C11" t="s">
        <v>255</v>
      </c>
      <c r="D11" t="s">
        <v>488</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4" x14ac:dyDescent="0.3">
      <c r="B12" s="21" t="str">
        <f t="shared" ref="B12:B75" si="0">C12&amp;D12&amp;F12&amp;E12</f>
        <v>Ailsa CraigIce Accretion2025RCP4.5</v>
      </c>
      <c r="C12" t="s">
        <v>255</v>
      </c>
      <c r="D12" t="s">
        <v>488</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488</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488</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488</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488</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488</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488</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488</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488</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488</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488</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488</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488</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488</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488</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488</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488</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488</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488</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488</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488</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488</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488</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488</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488</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488</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488</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488</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488</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488</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488</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488</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488</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488</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488</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488</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488</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488</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488</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488</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488</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488</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488</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488</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488</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488</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488</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488</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488</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488</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488</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488</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488</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488</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488</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488</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488</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488</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488</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488</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488</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488</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488</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488</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488</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488</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488</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488</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488</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488</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488</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488</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488</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488</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488</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488</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488</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488</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488</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488</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488</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488</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488</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488</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488</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488</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488</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488</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488</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488</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488</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488</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488</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488</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488</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488</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488</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488</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488</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488</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488</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488</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488</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488</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488</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488</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488</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488</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488</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488</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488</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488</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488</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488</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488</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488</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488</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488</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488</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488</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488</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488</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488</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488</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488</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488</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488</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488</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488</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488</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488</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488</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488</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488</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488</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488</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488</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488</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488</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488</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488</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488</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488</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488</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488</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488</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488</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488</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488</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488</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488</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488</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488</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488</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488</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488</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488</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488</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488</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488</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488</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488</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488</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488</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488</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488</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488</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488</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488</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488</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488</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488</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488</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488</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488</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488</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488</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488</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488</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488</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488</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488</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488</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488</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488</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488</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488</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488</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488</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488</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488</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488</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488</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488</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488</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488</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488</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488</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488</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488</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488</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488</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488</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488</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488</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488</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488</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488</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488</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488</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488</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488</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488</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488</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488</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488</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488</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488</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488</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488</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488</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488</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488</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488</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488</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488</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488</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488</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488</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488</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488</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488</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488</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488</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488</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488</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488</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488</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488</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488</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488</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488</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488</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488</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488</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488</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488</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488</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488</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488</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488</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488</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488</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488</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488</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488</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488</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488</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488</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488</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488</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488</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488</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488</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488</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488</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488</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488</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488</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488</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488</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488</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488</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488</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488</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488</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488</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488</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488</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488</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488</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488</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488</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488</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488</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488</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488</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488</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488</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488</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488</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488</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488</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488</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488</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488</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488</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488</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488</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488</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488</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488</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488</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488</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488</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488</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488</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488</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488</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488</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488</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488</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488</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488</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488</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488</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488</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488</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488</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488</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488</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488</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488</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488</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488</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488</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488</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488</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488</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488</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488</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488</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488</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488</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488</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488</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488</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488</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488</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488</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488</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488</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488</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488</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488</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488</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488</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488</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488</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488</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488</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488</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488</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488</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488</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488</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488</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488</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488</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488</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488</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488</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488</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488</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488</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488</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488</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488</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488</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488</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488</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488</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488</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488</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488</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488</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488</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488</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488</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488</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488</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488</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488</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488</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488</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488</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488</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488</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488</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488</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488</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488</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488</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488</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488</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488</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488</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488</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488</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488</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488</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488</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488</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488</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488</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488</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488</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488</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488</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488</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488</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488</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488</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488</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488</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488</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488</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488</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488</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488</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488</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488</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488</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488</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488</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488</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488</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488</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488</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488</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488</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488</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488</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488</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488</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488</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488</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488</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488</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488</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488</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488</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488</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488</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488</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488</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488</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488</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488</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488</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488</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488</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488</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488</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488</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488</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488</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488</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488</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488</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488</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488</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488</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488</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488</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488</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488</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488</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488</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488</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488</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488</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488</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488</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488</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488</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488</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488</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488</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488</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488</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488</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488</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488</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488</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488</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488</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488</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488</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488</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488</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488</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488</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488</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488</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488</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488</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488</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488</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488</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488</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488</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488</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488</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488</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488</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488</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488</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488</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488</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488</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488</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488</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488</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488</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488</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488</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488</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488</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488</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488</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488</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488</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488</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488</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488</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488</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488</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488</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488</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488</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488</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488</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488</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488</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488</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488</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488</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488</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488</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488</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488</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488</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488</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488</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488</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488</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488</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488</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488</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488</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488</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488</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488</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488</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488</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488</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488</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488</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488</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488</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488</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488</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488</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488</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488</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488</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488</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488</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488</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488</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488</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488</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488</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488</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488</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488</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488</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488</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488</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488</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488</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488</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488</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488</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488</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488</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488</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488</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488</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488</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488</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488</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488</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488</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488</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488</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488</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488</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488</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488</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488</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488</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488</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488</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488</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488</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488</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488</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488</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488</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488</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488</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488</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488</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488</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488</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488</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488</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488</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488</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488</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488</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488</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488</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488</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488</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488</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488</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488</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488</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488</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488</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488</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488</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488</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488</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488</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488</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488</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488</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488</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488</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488</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488</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488</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488</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488</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488</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488</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488</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488</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488</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488</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488</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488</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488</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488</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488</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488</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488</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488</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488</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488</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488</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488</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488</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488</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488</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488</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488</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488</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488</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488</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488</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488</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488</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488</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488</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488</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488</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488</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488</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488</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488</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488</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488</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488</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488</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488</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488</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488</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488</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488</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488</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488</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488</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488</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488</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488</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488</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488</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488</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488</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488</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488</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488</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488</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488</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488</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488</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488</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488</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488</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488</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488</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488</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488</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488</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488</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488</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488</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488</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488</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488</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488</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488</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488</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488</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488</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488</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488</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488</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488</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488</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488</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488</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488</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488</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488</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488</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488</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488</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488</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488</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488</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488</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488</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488</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488</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488</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488</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488</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488</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488</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488</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488</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488</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488</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488</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488</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488</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488</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488</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488</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488</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488</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488</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488</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488</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488</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488</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488</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488</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488</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488</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488</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488</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488</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488</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488</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488</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488</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488</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488</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488</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488</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488</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488</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488</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488</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488</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488</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488</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488</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488</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488</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488</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488</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488</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488</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488</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488</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488</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488</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488</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488</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488</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488</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488</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488</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488</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488</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488</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488</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488</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488</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488</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488</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488</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488</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488</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488</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488</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488</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488</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488</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488</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488</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488</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488</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488</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488</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488</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488</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488</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488</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488</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488</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488</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488</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488</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488</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488</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488</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488</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488</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488</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488</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488</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488</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488</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488</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488</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488</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488</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488</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488</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488</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488</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488</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488</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488</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488</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488</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488</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488</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488</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488</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488</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488</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488</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488</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488</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488</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488</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488</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488</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488</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488</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488</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488</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488</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488</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488</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488</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488</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488</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488</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488</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488</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488</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488</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488</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488</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488</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488</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488</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488</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488</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488</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488</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488</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488</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488</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488</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488</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488</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488</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488</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488</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488</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488</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488</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488</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488</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488</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488</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488</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488</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488</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488</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488</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488</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488</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488</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488</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488</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488</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488</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488</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488</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488</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488</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488</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488</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488</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488</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488</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488</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488</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488</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488</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488</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488</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488</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488</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488</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488</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488</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488</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488</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488</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488</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488</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488</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488</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488</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488</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488</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488</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488</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488</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488</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488</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488</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488</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488</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488</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488</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488</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488</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488</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488</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488</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488</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488</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488</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488</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488</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488</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488</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488</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488</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488</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488</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488</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488</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488</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488</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488</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488</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488</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488</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488</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488</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488</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488</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488</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488</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488</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488</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488</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488</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488</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488</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488</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488</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488</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488</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488</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488</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488</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488</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488</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488</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488</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488</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488</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488</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488</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488</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488</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488</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488</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488</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488</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488</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488</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488</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488</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488</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488</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488</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488</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488</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488</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488</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488</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488</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488</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488</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488</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488</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488</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488</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488</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488</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488</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488</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488</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488</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488</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488</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488</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488</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488</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488</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488</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488</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488</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488</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488</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488</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488</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488</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488</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488</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488</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488</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488</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488</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488</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488</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488</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488</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488</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488</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488</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488</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488</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488</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488</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488</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488</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488</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488</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488</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488</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488</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488</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488</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488</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488</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488</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488</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488</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488</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488</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488</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488</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488</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488</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488</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488</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488</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488</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488</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488</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488</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488</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488</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488</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488</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488</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488</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488</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488</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488</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488</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488</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488</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488</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488</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488</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488</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488</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488</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488</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488</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488</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488</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488</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488</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488</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488</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488</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488</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488</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488</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488</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488</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488</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488</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488</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488</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488</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488</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488</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488</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488</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488</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488</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488</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488</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488</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488</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488</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488</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488</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488</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488</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488</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488</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488</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488</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488</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488</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488</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488</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488</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488</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488</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488</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488</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488</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488</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488</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488</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488</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488</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488</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488</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488</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488</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488</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488</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488</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488</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488</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488</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488</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488</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488</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488</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488</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488</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488</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488</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488</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488</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488</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488</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488</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488</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488</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488</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488</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488</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488</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488</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488</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488</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488</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488</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488</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488</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488</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488</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488</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488</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488</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488</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488</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488</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488</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488</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488</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488</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488</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488</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488</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488</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488</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488</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488</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488</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488</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488</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488</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488</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488</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488</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488</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488</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488</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488</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488</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488</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488</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488</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488</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488</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488</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488</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488</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488</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488</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488</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488</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488</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488</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488</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488</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488</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488</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488</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488</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488</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488</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488</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488</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488</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488</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488</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488</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488</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488</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488</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488</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488</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488</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488</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488</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488</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488</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488</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488</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488</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488</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488</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488</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488</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488</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488</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488</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488</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488</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488</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488</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488</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488</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488</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488</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488</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488</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488</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488</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488</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488</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488</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488</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488</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488</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488</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488</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488</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488</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488</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488</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488</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488</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488</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488</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488</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488</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488</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488</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488</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488</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488</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488</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488</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488</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488</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488</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488</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488</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488</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488</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488</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488</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488</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488</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488</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488</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488</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488</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488</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488</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488</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488</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488</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488</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488</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488</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488</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488</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488</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488</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488</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488</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488</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488</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488</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488</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488</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488</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488</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488</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488</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488</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488</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488</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488</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488</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488</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488</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488</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488</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488</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488</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488</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488</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488</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488</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488</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488</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488</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488</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488</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488</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488</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488</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488</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488</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488</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488</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488</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488</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488</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488</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488</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488</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488</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488</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488</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488</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488</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488</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488</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488</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488</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488</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488</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488</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488</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488</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488</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488</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488</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488</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488</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488</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488</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488</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488</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488</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488</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488</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488</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488</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488</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488</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488</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488</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488</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488</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488</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488</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488</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488</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488</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488</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488</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488</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488</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488</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488</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488</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488</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488</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488</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488</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488</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488</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488</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488</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488</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488</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488</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488</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488</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488</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488</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488</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488</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488</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488</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488</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488</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488</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488</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488</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488</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488</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488</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488</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488</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488</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488</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488</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488</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488</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488</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488</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488</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488</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488</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488</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488</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488</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488</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488</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488</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488</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488</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488</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488</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488</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488</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488</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488</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488</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488</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488</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488</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488</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488</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488</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488</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488</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488</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488</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488</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488</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488</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488</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488</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488</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488</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488</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488</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488</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488</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488</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488</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488</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488</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488</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488</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488</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488</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488</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488</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488</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488</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488</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488</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488</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488</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488</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488</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488</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488</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488</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488</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488</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488</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488</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488</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488</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488</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488</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488</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488</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488</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488</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488</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488</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488</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488</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488</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488</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488</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488</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488</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488</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488</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488</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488</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488</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488</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488</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488</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488</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488</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488</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488</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488</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488</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488</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488</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488</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488</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488</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488</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488</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488</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488</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488</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488</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488</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488</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488</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488</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488</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488</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488</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488</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488</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488</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488</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488</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488</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488</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488</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488</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488</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488</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488</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488</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488</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488</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488</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488</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488</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488</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488</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488</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488</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488</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488</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488</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488</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488</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488</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488</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488</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488</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488</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488</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488</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488</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488</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488</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488</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488</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488</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488</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488</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488</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488</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488</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488</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488</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488</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488</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488</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488</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488</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488</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488</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488</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488</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488</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488</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488</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488</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488</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488</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488</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488</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488</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488</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488</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488</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488</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488</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488</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488</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488</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488</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488</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488</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488</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488</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488</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488</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488</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488</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488</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488</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488</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488</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488</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488</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488</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488</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488</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488</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488</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488</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488</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488</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488</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488</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488</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488</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488</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488</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488</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488</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488</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488</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488</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488</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488</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488</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488</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488</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488</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488</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488</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488</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488</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488</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488</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488</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488</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488</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488</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488</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488</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488</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488</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488</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488</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488</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488</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488</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488</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488</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488</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488</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488</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488</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488</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488</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488</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488</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488</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488</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488</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488</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488</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488</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488</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488</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488</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488</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488</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488</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488</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488</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488</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488</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488</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488</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488</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488</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488</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488</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488</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488</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488</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488</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488</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488</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488</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488</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488</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488</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488</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488</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488</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488</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488</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488</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488</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488</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488</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488</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488</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488</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488</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488</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488</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488</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488</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488</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488</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488</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488</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488</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488</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488</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488</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488</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488</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488</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488</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488</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488</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488</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488</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488</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488</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488</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488</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488</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488</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488</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488</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488</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488</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488</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488</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488</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488</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488</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488</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488</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488</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488</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488</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488</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488</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488</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488</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488</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488</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488</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488</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488</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488</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488</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488</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488</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488</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488</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488</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488</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488</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488</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488</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488</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488</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488</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488</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488</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488</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488</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488</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488</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488</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488</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488</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488</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488</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488</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488</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488</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488</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488</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488</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488</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488</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488</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488</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488</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488</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488</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488</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488</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488</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488</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488</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488</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488</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488</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488</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488</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488</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488</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488</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488</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488</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488</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488</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488</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488</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488</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488</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488</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488</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488</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488</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488</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488</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488</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488</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488</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488</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488</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488</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488</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488</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488</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488</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488</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488</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488</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488</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488</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488</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488</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488</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488</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488</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488</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488</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488</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488</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488</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488</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488</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488</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488</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488</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488</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488</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488</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488</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488</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488</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488</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488</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488</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488</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488</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488</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488</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488</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488</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488</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488</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488</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488</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488</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488</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488</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488</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488</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488</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488</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488</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488</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488</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488</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488</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488</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488</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488</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488</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488</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488</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488</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488</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488</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488</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488</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488</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488</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488</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488</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488</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488</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488</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488</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488</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488</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488</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488</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488</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488</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488</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488</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488</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488</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488</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488</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488</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488</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488</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488</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488</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488</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488</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488</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488</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488</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488</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488</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488</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488</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488</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488</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488</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488</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488</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488</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488</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488</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488</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488</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488</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488</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488</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488</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488</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488</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488</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488</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488</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488</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488</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488</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488</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488</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488</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488</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488</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488</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488</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488</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488</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488</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488</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488</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488</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488</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488</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488</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488</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488</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488</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488</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488</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488</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488</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488</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488</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488</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488</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488</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488</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488</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488</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488</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488</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488</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488</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488</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488</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488</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488</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488</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488</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488</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488</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488</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488</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488</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488</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488</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488</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488</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488</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488</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488</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488</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488</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488</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488</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488</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488</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488</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488</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488</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488</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488</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488</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488</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488</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488</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488</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488</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488</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488</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488</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488</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488</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488</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488</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488</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488</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488</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488</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488</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488</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488</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488</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488</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488</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488</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488</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488</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488</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488</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488</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488</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488</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488</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488</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488</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488</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488</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488</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488</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488</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488</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488</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488</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488</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488</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488</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488</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488</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488</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488</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488</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488</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488</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488</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488</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488</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488</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488</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488</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488</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488</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488</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488</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488</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488</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488</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488</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488</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488</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488</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488</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488</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488</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488</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488</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488</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488</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488</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488</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488</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488</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488</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488</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488</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488</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488</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488</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488</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488</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488</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488</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488</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488</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488</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488</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488</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488</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488</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488</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488</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488</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488</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488</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488</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488</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488</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488</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488</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488</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488</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488</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488</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488</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488</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488</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488</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488</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488</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488</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488</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488</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488</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488</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488</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488</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488</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488</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488</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488</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488</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488</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488</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488</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488</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488</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488</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488</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488</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488</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488</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488</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488</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488</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488</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488</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488</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488</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488</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488</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488</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488</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488</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488</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488</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488</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488</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488</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488</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488</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488</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488</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488</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488</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488</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488</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488</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488</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488</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488</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488</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488</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488</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488</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488</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488</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488</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488</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488</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488</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488</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488</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488</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488</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488</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488</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488</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488</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488</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488</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488</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488</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488</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488</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488</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488</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488</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488</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488</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488</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488</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488</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488</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488</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488</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488</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488</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488</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488</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488</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488</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488</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488</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488</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488</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488</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488</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488</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488</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488</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488</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488</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488</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488</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488</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488</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488</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488</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488</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488</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488</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488</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488</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488</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488</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488</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488</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488</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488</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488</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488</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488</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488</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488</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488</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488</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488</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488</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488</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488</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488</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488</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488</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488</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488</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488</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488</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488</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488</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488</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488</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488</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488</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488</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488</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488</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488</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488</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488</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488</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488</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488</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488</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488</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488</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488</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488</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488</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488</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488</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488</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488</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488</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488</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488</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488</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488</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488</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488</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488</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488</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488</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488</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488</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488</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488</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488</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488</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488</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488</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488</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488</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488</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488</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488</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488</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488</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488</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488</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488</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488</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488</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488</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488</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488</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488</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488</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488</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488</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488</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488</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488</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488</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488</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488</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488</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488</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488</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488</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488</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488</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488</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488</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488</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488</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488</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488</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488</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488</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488</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488</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488</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488</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488</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488</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488</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488</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488</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488</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488</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488</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488</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488</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488</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488</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488</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488</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488</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488</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488</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488</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488</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488</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488</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488</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488</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488</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488</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488</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488</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488</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488</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488</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488</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488</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488</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488</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488</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488</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488</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488</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488</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488</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488</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488</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488</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488</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488</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488</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488</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488</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488</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488</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488</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488</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488</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488</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488</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488</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488</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488</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488</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488</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488</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488</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488</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488</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488</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488</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488</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488</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488</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488</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488</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488</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488</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488</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488</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488</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488</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488</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488</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488</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488</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488</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488</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488</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488</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488</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488</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488</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488</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488</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488</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488</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488</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488</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488</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488</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488</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488</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488</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488</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488</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488</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488</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488</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488</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488</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488</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488</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488</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488</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488</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488</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488</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488</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488</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488</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488</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488</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488</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488</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488</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488</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488</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488</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488</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488</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488</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488</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488</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488</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488</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488</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488</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488</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488</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488</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488</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488</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488</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488</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488</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488</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488</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488</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488</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488</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488</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488</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488</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488</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488</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488</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488</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488</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488</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488</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488</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488</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488</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488</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488</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488</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488</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488</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488</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488</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488</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488</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488</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488</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488</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488</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488</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488</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488</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488</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488</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488</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488</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488</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488</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488</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488</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488</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488</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488</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488</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488</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488</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488</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488</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488</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488</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488</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488</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488</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488</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488</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488</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488</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488</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488</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488</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488</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488</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488</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488</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488</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488</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488</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488</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488</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488</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488</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488</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488</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488</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488</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488</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488</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488</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488</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488</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488</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488</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488</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488</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488</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488</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488</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488</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488</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488</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488</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488</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488</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488</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488</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488</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488</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488</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488</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488</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488</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488</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488</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488</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488</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488</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488</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488</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488</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488</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488</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488</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488</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488</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488</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488</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488</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488</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488</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488</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488</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488</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488</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488</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488</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488</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488</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488</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488</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488</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488</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488</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488</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488</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488</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488</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488</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488</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488</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488</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488</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488</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488</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488</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488</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488</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488</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488</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488</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488</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488</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488</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488</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488</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488</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488</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488</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488</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488</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488</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488</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488</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488</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488</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488</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488</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488</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488</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488</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488</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488</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488</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488</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488</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488</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488</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488</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488</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488</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488</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488</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488</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488</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488</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488</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488</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488</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488</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488</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488</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488</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488</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488</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488</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488</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488</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488</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488</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488</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488</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488</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488</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488</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488</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488</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488</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488</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488</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488</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488</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488</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488</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488</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488</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488</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488</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488</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488</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488</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488</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488</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488</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488</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488</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488</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488</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488</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488</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511</v>
      </c>
      <c r="D5621" t="s">
        <v>488</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511</v>
      </c>
      <c r="D5622" t="s">
        <v>488</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511</v>
      </c>
      <c r="D5623" t="s">
        <v>488</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511</v>
      </c>
      <c r="D5624" t="s">
        <v>488</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511</v>
      </c>
      <c r="D5625" t="s">
        <v>488</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511</v>
      </c>
      <c r="D5626" t="s">
        <v>488</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511</v>
      </c>
      <c r="D5627" t="s">
        <v>488</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511</v>
      </c>
      <c r="D5628" t="s">
        <v>488</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511</v>
      </c>
      <c r="D5629" t="s">
        <v>488</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511</v>
      </c>
      <c r="D5630" t="s">
        <v>488</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511</v>
      </c>
      <c r="D5631" t="s">
        <v>488</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511</v>
      </c>
      <c r="D5632" t="s">
        <v>488</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511</v>
      </c>
      <c r="D5633" t="s">
        <v>488</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511</v>
      </c>
      <c r="D5634" t="s">
        <v>488</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511</v>
      </c>
      <c r="D5635" t="s">
        <v>488</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511</v>
      </c>
      <c r="D5636" t="s">
        <v>488</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511</v>
      </c>
      <c r="D5637" t="s">
        <v>488</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511</v>
      </c>
      <c r="D5638" t="s">
        <v>488</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511</v>
      </c>
      <c r="D5639" t="s">
        <v>488</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511</v>
      </c>
      <c r="D5640" t="s">
        <v>488</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511</v>
      </c>
      <c r="D5641" t="s">
        <v>488</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511</v>
      </c>
      <c r="D5642" t="s">
        <v>488</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511</v>
      </c>
      <c r="D5643" t="s">
        <v>488</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511</v>
      </c>
      <c r="D5644" t="s">
        <v>488</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511</v>
      </c>
      <c r="D5645" t="s">
        <v>488</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511</v>
      </c>
      <c r="D5646" t="s">
        <v>488</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511</v>
      </c>
      <c r="D5647" t="s">
        <v>488</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511</v>
      </c>
      <c r="D5648" t="s">
        <v>488</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511</v>
      </c>
      <c r="D5649" t="s">
        <v>488</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511</v>
      </c>
      <c r="D5650" t="s">
        <v>488</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511</v>
      </c>
      <c r="D5651" t="s">
        <v>488</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511</v>
      </c>
      <c r="D5652" t="s">
        <v>488</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511</v>
      </c>
      <c r="D5653" t="s">
        <v>488</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511</v>
      </c>
      <c r="D5654" t="s">
        <v>488</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511</v>
      </c>
      <c r="D5655" t="s">
        <v>488</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511</v>
      </c>
      <c r="D5656" t="s">
        <v>488</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511</v>
      </c>
      <c r="D5657" t="s">
        <v>488</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511</v>
      </c>
      <c r="D5658" t="s">
        <v>488</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511</v>
      </c>
      <c r="D5659" t="s">
        <v>488</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511</v>
      </c>
      <c r="D5660" t="s">
        <v>488</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511</v>
      </c>
      <c r="D5661" t="s">
        <v>488</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511</v>
      </c>
      <c r="D5662" t="s">
        <v>488</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511</v>
      </c>
      <c r="D5663" t="s">
        <v>488</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511</v>
      </c>
      <c r="D5664" t="s">
        <v>488</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511</v>
      </c>
      <c r="D5665" t="s">
        <v>488</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511</v>
      </c>
      <c r="D5666" t="s">
        <v>488</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511</v>
      </c>
      <c r="D5667" t="s">
        <v>488</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511</v>
      </c>
      <c r="D5668" t="s">
        <v>488</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511</v>
      </c>
      <c r="D5669" t="s">
        <v>488</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511</v>
      </c>
      <c r="D5670" t="s">
        <v>488</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511</v>
      </c>
      <c r="D5671" t="s">
        <v>488</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511</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511</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511</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511</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511</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511</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511</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511</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511</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511</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511</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511</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511</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511</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511</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511</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511</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511</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511</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511</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511</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511</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511</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511</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511</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511</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511</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511</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511</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511</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511</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511</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511</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511</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511</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511</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511</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511</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511</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511</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511</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511</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511</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511</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511</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511</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511</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511</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511</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511</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511</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488</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488</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488</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488</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488</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488</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488</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488</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488</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488</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488</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488</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488</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488</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488</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488</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488</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488</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488</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488</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488</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488</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488</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488</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488</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488</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488</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488</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488</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488</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488</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488</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488</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488</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488</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488</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488</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488</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488</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488</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488</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488</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488</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488</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488</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488</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488</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488</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488</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488</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488</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488</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488</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488</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488</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488</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488</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488</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488</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488</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488</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488</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488</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488</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488</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488</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488</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488</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488</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488</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488</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488</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488</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488</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488</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488</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488</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488</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488</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488</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488</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488</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488</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488</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488</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488</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488</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488</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488</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488</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488</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488</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488</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488</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488</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488</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488</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488</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488</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488</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488</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488</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488</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488</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488</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488</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488</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488</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488</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488</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488</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488</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488</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488</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488</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488</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488</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488</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488</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488</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488</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488</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488</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488</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488</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488</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488</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488</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488</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488</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488</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488</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488</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488</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488</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488</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488</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488</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488</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488</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488</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488</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488</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488</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488</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488</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488</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488</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488</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488</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488</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488</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488</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488</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488</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488</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488</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488</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488</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488</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488</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488</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488</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488</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488</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488</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488</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488</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488</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488</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488</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488</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488</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488</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488</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488</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488</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488</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488</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488</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488</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488</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488</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488</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488</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488</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488</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488</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488</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488</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488</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488</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488</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488</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488</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488</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488</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488</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488</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488</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488</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488</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488</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488</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488</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488</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488</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488</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488</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488</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488</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488</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488</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488</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488</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488</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488</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488</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488</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488</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488</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488</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488</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488</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488</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488</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488</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488</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488</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488</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488</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488</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488</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488</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488</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488</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488</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488</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488</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488</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488</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488</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488</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488</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488</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488</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488</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488</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488</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488</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488</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488</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488</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488</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488</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488</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488</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488</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488</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488</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488</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488</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488</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488</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488</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488</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488</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488</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488</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488</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488</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488</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488</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488</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488</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488</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488</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488</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488</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488</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488</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488</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488</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488</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488</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488</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488</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488</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488</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488</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488</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488</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488</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488</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488</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488</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488</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488</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488</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488</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488</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488</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488</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488</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488</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488</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488</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488</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488</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488</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488</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488</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488</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488</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488</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488</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488</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488</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488</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488</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488</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488</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488</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488</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488</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488</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488</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488</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488</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488</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488</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488</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488</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488</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488</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488</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488</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488</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488</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488</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488</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488</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488</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488</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488</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488</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488</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488</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488</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488</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488</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488</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488</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488</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488</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488</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488</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488</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488</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488</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488</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488</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488</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488</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488</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488</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488</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488</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488</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488</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488</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488</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488</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488</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488</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488</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488</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488</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488</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488</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488</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488</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488</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488</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488</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488</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488</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488</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488</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488</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488</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488</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488</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488</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488</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488</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488</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488</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488</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488</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488</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488</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488</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488</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488</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488</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488</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488</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488</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488</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488</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488</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488</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488</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488</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488</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488</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488</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488</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488</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488</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488</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488</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488</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488</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488</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488</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488</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488</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488</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488</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488</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488</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488</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488</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488</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488</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488</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488</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488</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488</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488</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488</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488</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488</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488</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488</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488</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488</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488</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488</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488</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488</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488</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488</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488</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488</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488</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488</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488</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488</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488</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488</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488</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488</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488</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488</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488</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488</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488</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488</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488</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488</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488</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488</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488</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488</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488</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488</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488</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488</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488</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488</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488</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488</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488</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488</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488</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488</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488</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488</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488</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488</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488</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488</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488</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488</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488</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488</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488</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488</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488</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488</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488</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488</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488</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488</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488</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488</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488</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488</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488</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488</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488</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488</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488</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488</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488</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488</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488</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488</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488</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488</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488</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488</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488</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488</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488</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488</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488</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488</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488</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488</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488</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488</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488</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488</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488</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488</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488</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488</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488</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488</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488</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488</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488</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488</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488</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488</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488</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488</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488</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488</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488</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488</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488</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488</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488</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488</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488</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488</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488</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488</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488</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488</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488</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488</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488</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488</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488</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488</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488</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488</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488</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488</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488</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488</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488</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488</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488</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488</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488</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488</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488</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488</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488</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488</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488</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488</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488</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488</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488</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488</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488</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488</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488</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488</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488</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488</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488</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488</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488</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488</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488</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488</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488</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488</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488</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488</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488</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488</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488</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488</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488</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488</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488</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488</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488</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488</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488</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488</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488</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488</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488</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488</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488</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488</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488</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488</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488</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488</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488</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488</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488</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488</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488</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488</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488</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488</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488</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488</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488</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488</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488</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488</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488</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488</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488</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488</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488</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488</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488</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488</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488</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488</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488</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488</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488</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488</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488</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488</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488</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488</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488</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488</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488</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488</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488</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488</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488</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488</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488</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488</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488</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488</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488</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488</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488</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488</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488</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488</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488</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488</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488</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488</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488</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488</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488</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488</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488</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488</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488</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488</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488</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488</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488</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488</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488</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488</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488</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488</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488</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488</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488</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488</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488</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488</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488</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488</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488</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488</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488</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488</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488</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488</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488</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488</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488</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488</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488</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488</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488</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488</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488</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488</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488</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488</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488</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488</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488</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488</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488</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488</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488</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488</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488</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488</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488</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488</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488</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488</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488</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488</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488</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488</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488</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488</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488</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488</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488</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488</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488</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488</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488</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488</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488</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488</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488</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488</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488</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488</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488</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488</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488</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488</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488</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488</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488</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488</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488</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488</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488</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488</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488</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488</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488</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488</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488</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488</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488</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488</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488</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488</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488</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488</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488</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488</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488</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488</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488</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488</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488</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488</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488</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488</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488</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488</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488</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488</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488</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488</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488</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488</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488</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488</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488</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488</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488</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488</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488</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488</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488</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488</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488</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488</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488</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488</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488</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488</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488</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488</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488</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488</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488</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488</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488</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488</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488</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488</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488</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488</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488</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488</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488</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488</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488</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488</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488</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488</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488</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488</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488</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488</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488</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488</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488</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488</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488</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488</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488</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488</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488</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488</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488</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488</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488</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488</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488</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488</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488</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488</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488</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488</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488</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488</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488</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488</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488</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488</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488</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488</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488</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488</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488</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488</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488</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488</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488</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488</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488</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488</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488</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488</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488</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488</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488</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488</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488</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488</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488</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488</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488</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488</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488</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488</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488</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488</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488</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488</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488</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488</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488</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488</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488</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488</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488</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488</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488</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488</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488</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488</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488</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488</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488</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488</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488</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488</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488</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488</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488</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488</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488</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488</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488</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488</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488</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488</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488</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488</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488</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488</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488</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488</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488</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488</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488</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488</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488</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488</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488</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488</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488</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488</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488</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488</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488</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488</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488</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488</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488</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488</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488</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488</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488</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488</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488</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488</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488</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488</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488</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488</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488</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488</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488</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488</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488</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488</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488</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488</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488</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488</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488</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488</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488</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488</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488</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488</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488</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488</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488</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488</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488</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488</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488</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488</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488</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488</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488</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488</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488</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488</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488</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488</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488</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488</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488</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488</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488</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488</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488</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488</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488</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488</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488</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488</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488</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488</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488</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488</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488</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488</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488</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488</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488</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488</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488</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488</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488</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488</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488</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488</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488</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488</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488</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488</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488</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488</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488</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488</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488</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488</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488</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488</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488</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488</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488</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488</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488</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488</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488</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488</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488</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488</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488</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488</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488</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488</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488</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488</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488</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488</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488</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488</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488</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488</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488</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488</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488</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488</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488</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488</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488</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488</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488</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488</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488</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488</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488</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488</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488</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488</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488</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488</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488</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488</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488</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488</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488</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488</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488</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488</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488</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488</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488</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488</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488</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488</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488</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488</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488</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488</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488</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488</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488</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488</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488</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488</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488</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488</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488</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488</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488</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488</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488</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488</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488</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488</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488</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488</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488</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488</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488</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488</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488</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488</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488</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488</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488</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488</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488</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488</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488</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488</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488</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488</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488</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488</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488</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488</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488</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488</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488</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488</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488</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488</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488</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488</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488</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488</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488</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488</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488</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488</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488</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488</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488</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488</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488</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488</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488</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488</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488</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488</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488</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488</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488</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488</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488</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488</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488</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488</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488</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488</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488</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488</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488</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488</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488</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488</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488</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488</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488</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488</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488</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488</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488</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488</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488</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488</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488</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488</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488</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488</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488</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488</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488</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488</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488</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488</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488</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488</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488</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488</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488</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488</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488</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488</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488</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488</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488</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488</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488</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488</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488</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488</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488</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488</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488</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488</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488</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488</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488</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488</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488</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488</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488</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488</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488</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488</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488</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488</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488</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488</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488</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488</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488</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488</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488</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488</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488</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488</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488</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488</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488</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488</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488</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488</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488</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488</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488</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488</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488</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488</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488</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488</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488</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488</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488</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488</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488</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488</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488</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488</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488</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488</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488</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488</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488</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488</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488</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488</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488</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488</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488</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488</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488</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488</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488</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488</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488</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488</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488</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488</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488</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488</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488</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488</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488</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488</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488</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488</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488</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488</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488</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488</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488</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488</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488</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488</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488</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488</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488</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488</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488</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488</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488</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488</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488</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488</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488</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488</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488</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488</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488</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488</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488</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488</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488</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488</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488</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488</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488</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488</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488</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488</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488</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488</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488</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488</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488</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488</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488</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488</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488</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488</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488</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488</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488</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488</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488</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488</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488</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488</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488</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488</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488</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488</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488</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488</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488</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488</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488</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488</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488</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488</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488</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488</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488</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488</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488</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488</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488</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488</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488</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488</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488</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488</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488</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488</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488</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488</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488</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488</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488</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488</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488</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488</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488</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488</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488</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488</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488</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488</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488</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488</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488</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488</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488</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488</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488</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488</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488</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488</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488</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488</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488</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488</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488</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488</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488</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488</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488</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488</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488</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488</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488</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488</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488</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488</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488</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488</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488</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488</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488</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488</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488</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488</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488</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488</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488</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488</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488</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488</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488</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488</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488</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488</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488</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488</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488</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488</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488</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488</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488</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488</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488</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488</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488</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488</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488</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488</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488</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488</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488</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488</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488</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488</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488</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488</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488</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488</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488</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488</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488</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488</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488</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488</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488</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488</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488</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488</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488</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488</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488</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488</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488</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488</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488</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488</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488</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488</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488</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488</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488</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488</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488</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488</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488</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488</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488</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488</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488</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488</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488</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488</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488</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488</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488</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488</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488</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488</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488</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488</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488</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488</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488</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488</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488</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488</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488</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488</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488</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488</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488</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488</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488</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488</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488</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488</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488</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488</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488</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488</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488</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488</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488</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488</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488</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488</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488</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488</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488</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488</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488</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488</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488</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488</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488</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488</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488</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488</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488</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488</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488</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488</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488</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488</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488</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488</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488</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488</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488</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488</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488</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488</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488</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488</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488</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488</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488</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488</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488</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488</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488</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488</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488</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488</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488</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488</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488</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488</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488</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488</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488</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488</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488</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488</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488</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488</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488</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488</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488</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488</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488</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488</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488</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488</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488</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488</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488</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488</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488</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488</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488</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488</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488</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488</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488</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488</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488</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488</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488</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488</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488</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488</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488</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488</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488</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488</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488</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488</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488</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488</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488</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488</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488</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488</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488</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488</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488</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488</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488</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488</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488</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488</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488</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488</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488</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488</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488</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488</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488</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488</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488</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488</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488</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488</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488</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488</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488</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488</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488</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488</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488</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488</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488</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488</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488</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488</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488</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488</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488</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488</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488</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488</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488</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488</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488</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488</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488</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488</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488</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488</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488</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488</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488</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488</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488</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488</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488</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488</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488</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488</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488</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488</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488</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488</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488</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488</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488</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488</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488</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488</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488</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488</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488</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488</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488</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488</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488</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488</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488</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488</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488</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488</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488</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488</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488</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488</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488</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488</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488</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488</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488</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488</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488</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488</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488</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488</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488</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488</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488</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488</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488</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488</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488</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488</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488</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488</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488</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488</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488</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488</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488</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488</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488</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488</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488</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488</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488</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488</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488</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488</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488</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488</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488</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488</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488</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488</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488</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488</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488</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488</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488</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488</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488</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488</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488</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488</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488</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488</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488</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488</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488</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488</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488</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488</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488</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488</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488</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488</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488</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488</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488</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488</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488</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488</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488</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488</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488</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488</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488</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488</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488</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488</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488</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488</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488</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488</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488</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488</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488</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488</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488</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488</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488</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488</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488</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488</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488</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488</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488</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488</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488</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488</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488</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488</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488</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488</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488</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488</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488</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488</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488</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488</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488</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488</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488</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488</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488</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488</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488</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488</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488</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488</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488</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488</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488</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488</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488</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488</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488</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488</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488</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488</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488</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488</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488</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488</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488</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488</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488</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488</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488</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488</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488</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488</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488</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488</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488</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488</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488</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488</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488</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488</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488</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488</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488</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488</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488</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488</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488</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488</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488</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488</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488</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488</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488</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488</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488</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488</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488</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488</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488</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488</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488</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488</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488</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488</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488</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488</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488</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488</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488</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488</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488</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488</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488</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488</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488</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488</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488</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488</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488</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488</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488</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488</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488</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488</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488</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488</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488</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488</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488</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488</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488</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488</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488</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488</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488</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488</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488</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488</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488</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488</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488</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488</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488</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488</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488</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488</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488</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488</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488</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488</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488</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488</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488</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488</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488</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488</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488</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488</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488</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488</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488</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488</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488</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488</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488</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488</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488</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488</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488</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488</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488</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488</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488</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488</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488</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488</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488</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488</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488</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488</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488</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488</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488</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488</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488</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488</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488</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488</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488</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488</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488</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488</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488</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488</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488</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488</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488</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488</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488</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488</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488</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488</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488</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488</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488</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488</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488</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488</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488</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488</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488</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488</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488</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488</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488</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488</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488</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488</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488</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488</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488</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488</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488</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488</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488</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488</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488</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488</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488</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488</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488</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488</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488</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488</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488</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488</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488</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488</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488</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488</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488</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488</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488</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488</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488</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488</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488</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488</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488</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488</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488</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488</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488</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488</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488</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488</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488</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488</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488</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488</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488</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488</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488</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488</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488</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488</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488</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488</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488</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488</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488</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488</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488</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488</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488</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488</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488</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488</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488</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488</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488</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488</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488</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488</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488</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488</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488</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488</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488</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488</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488</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488</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488</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488</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488</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488</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488</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488</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488</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488</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488</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488</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488</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488</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488</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488</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488</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488</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488</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488</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488</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488</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488</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488</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488</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488</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488</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488</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488</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488</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488</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488</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488</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488</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488</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488</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488</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488</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488</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488</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488</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488</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488</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488</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488</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488</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488</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488</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488</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488</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488</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488</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488</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488</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488</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488</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488</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488</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488</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488</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488</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488</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488</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488</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488</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488</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488</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488</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488</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488</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488</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488</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488</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488</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488</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488</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488</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488</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488</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488</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488</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488</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488</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488</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488</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488</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488</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488</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488</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488</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488</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488</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488</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488</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488</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488</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488</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488</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488</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488</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488</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488</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488</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488</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488</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488</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488</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488</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488</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488</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488</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488</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488</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488</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488</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488</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488</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488</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488</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488</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488</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488</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488</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488</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488</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488</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488</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488</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488</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488</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488</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488</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488</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488</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488</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488</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488</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488</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488</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488</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488</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488</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488</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488</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488</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488</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488</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488</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488</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488</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488</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488</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488</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488</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488</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488</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488</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488</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488</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488</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488</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488</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488</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488</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488</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488</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488</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488</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488</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488</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488</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488</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488</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488</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488</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488</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488</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488</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488</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488</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488</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488</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488</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488</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488</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488</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488</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488</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488</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488</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488</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488</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488</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488</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488</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488</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488</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488</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488</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488</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488</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488</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488</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488</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488</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488</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488</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488</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488</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488</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488</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488</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488</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488</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488</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488</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488</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488</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488</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488</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488</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488</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488</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488</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488</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488</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488</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488</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488</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488</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488</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488</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488</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488</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488</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488</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488</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488</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488</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488</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488</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488</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488</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488</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488</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488</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488</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488</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488</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488</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488</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488</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488</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488</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488</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488</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488</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488</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488</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488</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488</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488</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488</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488</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488</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488</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488</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488</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488</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488</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488</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488</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488</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488</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488</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488</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488</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488</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488</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488</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488</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488</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488</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488</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488</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488</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488</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488</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488</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488</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488</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488</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488</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488</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488</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488</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488</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488</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488</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488</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488</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488</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488</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488</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488</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488</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488</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488</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488</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488</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488</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488</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488</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488</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488</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488</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488</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488</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488</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488</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488</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488</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488</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488</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488</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488</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488</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488</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488</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488</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488</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488</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488</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488</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488</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488</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488</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488</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488</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488</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488</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488</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488</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488</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488</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488</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488</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488</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488</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488</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488</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488</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488</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488</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488</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488</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488</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488</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488</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488</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488</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488</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488</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488</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488</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488</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488</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488</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488</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488</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488</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488</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488</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488</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488</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488</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488</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488</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488</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488</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488</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488</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488</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488</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488</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488</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488</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488</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488</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488</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488</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488</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488</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488</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488</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488</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488</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488</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488</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488</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488</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488</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488</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488</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488</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488</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488</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488</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488</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488</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488</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488</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488</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488</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488</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488</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488</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488</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488</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488</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488</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488</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488</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488</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488</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488</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488</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488</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488</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488</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488</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488</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488</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488</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488</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488</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488</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488</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488</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488</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488</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488</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488</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488</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488</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488</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488</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488</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488</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488</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488</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488</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488</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488</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488</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488</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488</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488</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488</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488</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488</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488</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488</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488</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488</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488</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488</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488</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488</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488</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488</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488</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488</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488</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488</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488</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488</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488</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488</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488</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488</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488</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488</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488</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488</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488</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488</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488</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488</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488</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488</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488</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488</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488</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488</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488</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488</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488</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488</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488</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488</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488</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488</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488</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488</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488</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488</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488</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488</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488</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488</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488</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488</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488</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488</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488</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488</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488</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488</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488</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488</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488</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488</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488</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488</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488</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488</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488</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488</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488</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488</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488</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488</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488</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488</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488</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488</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488</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488</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488</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488</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488</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488</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488</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488</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488</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488</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488</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488</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488</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488</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488</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488</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488</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488</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488</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488</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488</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488</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488</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488</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488</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488</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488</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488</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488</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488</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488</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488</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488</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488</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488</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488</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488</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488</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488</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488</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488</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488</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488</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488</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488</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488</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488</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488</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488</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488</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488</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488</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488</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488</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488</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488</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488</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488</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488</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488</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488</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488</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488</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488</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488</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488</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488</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488</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488</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488</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488</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488</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488</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488</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488</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488</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488</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488</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488</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488</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488</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488</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488</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488</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488</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488</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488</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488</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488</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488</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488</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488</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488</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488</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488</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488</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488</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488</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488</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488</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488</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488</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488</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488</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488</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488</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488</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488</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488</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488</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488</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488</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488</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488</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488</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488</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488</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488</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488</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488</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488</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488</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488</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488</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488</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488</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488</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488</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488</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488</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488</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488</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488</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488</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488</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488</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488</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488</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488</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488</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488</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488</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488</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488</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488</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488</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488</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488</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488</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488</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488</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488</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488</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488</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488</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488</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488</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488</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488</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488</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488</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488</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488</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488</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488</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488</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488</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488</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488</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488</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488</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488</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488</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488</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488</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488</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488</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488</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488</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488</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488</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488</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488</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488</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488</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488</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488</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488</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488</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488</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488</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488</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488</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488</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488</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488</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488</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488</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488</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488</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488</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488</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488</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488</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488</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488</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488</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488</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488</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488</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488</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488</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488</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488</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488</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488</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488</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488</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488</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488</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488</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488</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488</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488</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488</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488</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488</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488</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488</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488</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488</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488</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488</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488</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488</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488</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488</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488</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488</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488</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488</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488</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488</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488</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488</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488</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488</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488</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488</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488</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488</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488</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488</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488</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488</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488</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488</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488</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488</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488</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488</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488</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488</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488</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488</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488</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488</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488</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488</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488</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488</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488</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488</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488</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488</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488</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488</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488</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488</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488</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488</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488</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488</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488</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488</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488</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488</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488</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488</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488</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488</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488</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488</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488</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488</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488</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488</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488</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488</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488</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488</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488</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488</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488</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488</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488</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488</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488</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488</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488</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488</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488</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488</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488</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488</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488</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488</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488</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488</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488</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488</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488</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488</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488</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488</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488</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488</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488</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488</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488</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488</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488</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488</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488</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488</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488</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488</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488</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488</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488</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488</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488</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488</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488</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488</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488</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488</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488</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488</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488</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488</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488</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488</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488</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488</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488</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488</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488</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488</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488</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488</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488</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488</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488</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488</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488</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488</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488</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488</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488</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488</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488</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488</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488</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488</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488</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488</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488</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488</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488</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488</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488</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488</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488</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488</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488</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488</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488</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488</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488</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488</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488</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488</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488</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488</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488</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488</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488</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488</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488</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488</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488</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488</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488</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488</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488</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488</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488</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488</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488</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488</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488</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488</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488</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488</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488</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488</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488</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488</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488</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488</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488</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488</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488</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488</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488</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488</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488</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488</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488</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488</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488</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488</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488</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488</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488</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488</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488</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488</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488</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488</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488</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488</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488</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488</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488</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488</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488</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488</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488</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488</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488</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488</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488</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488</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488</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488</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488</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488</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488</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488</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488</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488</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488</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488</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488</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488</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488</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488</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488</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488</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488</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488</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488</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488</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488</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488</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488</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488</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488</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488</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488</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488</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488</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488</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488</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488</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488</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488</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488</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488</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488</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488</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488</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488</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488</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488</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488</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488</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488</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488</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488</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488</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488</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488</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488</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488</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488</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488</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488</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488</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488</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488</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488</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488</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488</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488</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488</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488</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488</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488</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488</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488</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488</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488</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488</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488</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488</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488</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488</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488</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488</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488</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488</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488</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488</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488</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488</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488</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488</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488</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488</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488</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488</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488</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488</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488</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488</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488</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488</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488</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488</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488</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488</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488</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488</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488</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488</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488</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488</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488</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488</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488</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488</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488</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488</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488</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488</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488</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488</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488</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488</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488</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488</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488</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488</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488</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488</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488</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488</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488</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488</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488</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488</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488</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488</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488</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488</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488</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488</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488</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488</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488</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488</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488</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488</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488</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488</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488</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488</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488</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488</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488</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488</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488</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488</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488</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488</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488</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488</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488</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488</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488</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488</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488</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488</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488</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488</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488</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488</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488</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488</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488</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488</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488</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488</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488</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488</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488</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488</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488</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488</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488</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488</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488</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488</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488</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488</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488</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488</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488</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488</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488</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488</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488</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488</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488</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488</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488</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488</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488</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488</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488</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488</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488</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488</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488</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488</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488</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488</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488</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488</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488</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488</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488</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488</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488</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488</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488</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488</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488</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488</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488</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488</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488</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488</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488</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488</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488</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488</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488</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488</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488</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488</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488</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488</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488</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488</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488</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488</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488</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488</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488</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488</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488</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488</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488</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488</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488</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488</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488</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488</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488</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488</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488</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488</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488</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488</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488</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488</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488</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488</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488</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488</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488</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488</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488</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488</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488</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488</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488</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488</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488</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488</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488</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488</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488</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488</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488</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488</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488</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488</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488</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488</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488</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488</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488</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488</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488</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488</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488</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488</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488</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488</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488</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488</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488</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488</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488</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488</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488</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488</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488</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488</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488</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488</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488</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488</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488</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488</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488</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488</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488</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488</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488</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488</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488</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488</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488</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488</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488</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488</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488</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488</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488</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488</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488</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488</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488</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488</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488</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488</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488</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488</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488</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488</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488</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488</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488</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488</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488</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488</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488</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488</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488</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488</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488</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488</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488</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488</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488</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488</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488</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488</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488</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488</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488</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488</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488</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488</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488</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488</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488</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488</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488</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488</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488</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488</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488</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488</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488</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488</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488</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488</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488</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488</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488</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488</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488</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488</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488</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488</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488</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488</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488</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488</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488</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488</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488</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488</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488</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488</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488</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488</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488</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488</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488</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488</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488</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488</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488</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488</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488</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488</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488</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488</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488</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488</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488</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488</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488</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488</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488</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488</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488</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488</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488</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488</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488</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488</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488</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488</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488</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488</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488</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488</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488</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488</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488</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488</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488</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488</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488</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488</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488</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488</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488</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488</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488</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488</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488</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488</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488</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488</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488</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488</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488</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488</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488</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488</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488</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488</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488</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488</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488</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488</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488</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488</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488</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488</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488</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488</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488</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488</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488</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488</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488</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488</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488</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488</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488</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488</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488</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488</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488</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488</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488</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488</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488</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488</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488</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488</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488</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488</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488</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488</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488</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488</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488</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488</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488</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488</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488</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488</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488</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488</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488</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488</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488</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488</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488</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488</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488</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488</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488</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488</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488</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488</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488</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488</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488</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488</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488</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488</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488</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488</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488</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488</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488</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488</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488</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488</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488</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488</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488</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488</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488</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488</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488</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488</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488</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488</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488</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488</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488</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488</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488</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488</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488</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488</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488</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488</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488</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488</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488</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488</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488</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488</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488</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488</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488</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488</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488</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488</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488</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488</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488</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488</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488</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488</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488</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488</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488</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488</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488</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488</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488</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488</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488</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488</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488</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488</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488</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488</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488</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488</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488</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488</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488</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488</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488</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488</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488</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488</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488</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488</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488</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488</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488</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488</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488</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488</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488</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488</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488</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488</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488</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488</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488</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488</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488</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488</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488</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488</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488</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488</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488</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488</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488</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488</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488</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488</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488</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488</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488</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488</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488</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488</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488</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488</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488</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488</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488</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488</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488</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488</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488</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488</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488</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488</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488</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488</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488</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488</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488</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488</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488</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488</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488</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488</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488</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488</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488</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488</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488</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488</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488</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488</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488</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488</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488</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488</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488</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488</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488</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488</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488</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488</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488</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488</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488</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488</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488</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488</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488</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488</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488</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488</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488</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488</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488</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488</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488</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488</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488</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488</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488</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488</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488</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488</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488</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488</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488</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488</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488</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488</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488</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488</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488</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488</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488</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488</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488</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488</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488</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488</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488</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488</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488</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488</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488</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488</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488</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488</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488</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488</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488</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488</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488</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488</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488</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488</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488</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488</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488</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488</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488</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488</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488</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488</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488</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488</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488</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488</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488</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488</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488</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488</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488</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488</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488</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488</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488</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488</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488</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488</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488</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488</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488</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488</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488</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488</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488</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488</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488</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488</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488</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488</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488</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488</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488</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488</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488</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488</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488</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488</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488</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488</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488</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488</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488</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488</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488</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488</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488</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488</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488</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488</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488</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488</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488</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488</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488</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488</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488</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488</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488</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488</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488</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488</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488</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488</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488</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488</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488</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488</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488</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488</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488</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488</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488</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488</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488</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488</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488</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488</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488</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488</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488</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488</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488</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488</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488</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488</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488</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488</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488</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488</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488</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488</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488</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488</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488</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488</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488</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488</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488</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488</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488</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488</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488</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488</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488</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488</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488</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488</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488</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488</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488</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488</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488</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488</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488</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488</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488</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488</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488</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488</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488</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488</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488</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488</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488</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488</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488</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488</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488</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488</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488</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488</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488</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488</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488</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488</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488</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488</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488</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488</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488</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488</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488</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488</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488</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488</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488</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488</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488</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488</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488</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488</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488</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488</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488</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488</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488</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488</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488</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488</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488</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488</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488</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488</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488</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488</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488</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488</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488</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488</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488</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488</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488</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488</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488</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488</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488</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488</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488</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488</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488</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488</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488</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488</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488</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488</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488</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488</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488</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488</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488</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488</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488</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488</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488</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488</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488</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488</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488</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488</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488</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488</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488</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488</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488</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488</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488</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488</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488</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488</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488</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488</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488</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488</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488</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488</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488</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488</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488</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488</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488</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488</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488</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488</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488</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488</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488</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488</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488</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488</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488</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488</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488</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488</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488</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488</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488</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488</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488</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488</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488</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488</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488</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488</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488</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488</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488</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488</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488</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488</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488</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488</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488</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488</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488</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488</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488</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488</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488</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488</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488</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488</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488</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488</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488</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488</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488</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488</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488</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488</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488</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488</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488</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488</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488</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488</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488</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488</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488</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488</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488</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488</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488</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488</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488</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488</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488</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488</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488</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488</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488</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488</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488</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488</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488</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488</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488</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488</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488</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488</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488</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488</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488</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488</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488</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488</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488</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488</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488</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488</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488</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488</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488</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488</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488</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488</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488</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488</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488</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488</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488</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488</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488</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488</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488</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488</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488</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488</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488</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488</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488</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488</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488</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488</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488</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488</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488</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488</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488</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488</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488</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488</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488</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488</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488</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488</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488</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488</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488</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488</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488</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488</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488</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488</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488</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488</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488</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488</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488</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488</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488</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488</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488</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488</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488</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488</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488</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488</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488</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488</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488</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488</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488</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488</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488</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488</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488</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488</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488</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488</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488</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488</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488</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488</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488</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488</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488</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488</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488</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488</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488</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488</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488</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488</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488</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488</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488</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488</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488</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488</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488</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488</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488</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488</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488</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488</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488</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488</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488</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488</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488</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488</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488</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488</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488</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488</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488</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488</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488</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488</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488</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488</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488</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488</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488</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488</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488</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488</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488</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488</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488</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488</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488</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488</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488</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488</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488</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488</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488</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488</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488</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488</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488</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488</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488</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488</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488</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488</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488</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488</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488</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488</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488</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488</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488</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488</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488</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488</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488</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488</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488</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488</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488</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488</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488</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488</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488</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488</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488</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488</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488</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488</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488</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488</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488</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488</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488</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488</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488</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488</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488</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488</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488</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488</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488</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488</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488</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488</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488</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488</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488</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488</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488</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488</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488</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488</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488</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488</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488</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488</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488</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488</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488</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488</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488</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488</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488</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488</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488</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488</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488</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488</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488</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488</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488</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488</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488</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488</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488</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488</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488</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488</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488</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488</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488</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488</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488</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488</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488</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488</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488</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488</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488</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488</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488</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488</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488</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488</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488</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488</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488</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488</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488</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488</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488</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488</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488</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488</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488</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488</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488</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488</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488</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488</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488</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488</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488</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488</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488</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488</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488</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488</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488</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488</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488</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488</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488</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488</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488</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488</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488</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488</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488</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488</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488</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488</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488</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488</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488</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488</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488</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488</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488</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488</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488</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488</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488</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488</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488</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488</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488</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488</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488</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488</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488</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488</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488</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488</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488</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488</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488</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488</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488</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488</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488</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488</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488</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488</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488</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488</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488</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488</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488</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488</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488</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488</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488</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488</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488</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488</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488</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488</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488</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488</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488</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488</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488</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488</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488</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488</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488</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488</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488</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488</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488</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488</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488</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488</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488</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488</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488</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488</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488</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488</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488</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488</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488</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488</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488</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488</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488</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488</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488</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488</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488</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488</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488</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488</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488</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488</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488</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488</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488</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488</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488</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488</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488</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488</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488</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488</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488</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488</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488</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488</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488</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488</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488</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488</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488</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488</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488</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488</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488</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488</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488</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488</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488</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488</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488</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488</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488</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488</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488</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488</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488</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488</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488</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488</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488</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488</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488</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488</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488</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488</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488</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488</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488</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488</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488</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488</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488</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488</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488</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488</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488</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488</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488</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488</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488</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488</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488</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488</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488</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488</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488</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488</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488</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488</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488</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488</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488</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488</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488</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488</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488</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488</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488</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488</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488</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488</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488</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488</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488</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488</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488</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488</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488</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488</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488</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488</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488</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488</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488</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488</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488</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488</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488</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488</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488</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488</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488</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488</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488</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488</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488</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488</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488</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488</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488</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488</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488</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488</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488</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488</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488</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488</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488</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488</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488</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488</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488</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488</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488</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488</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488</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488</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488</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488</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488</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488</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488</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488</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488</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488</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488</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488</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488</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488</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488</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488</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488</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488</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488</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488</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488</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488</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488</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488</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488</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488</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488</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488</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488</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488</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488</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488</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488</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488</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488</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488</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488</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488</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488</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488</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488</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488</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488</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488</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488</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488</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488</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488</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488</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488</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488</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488</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488</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488</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488</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488</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488</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488</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488</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488</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488</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488</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488</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488</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488</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488</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488</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488</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488</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488</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488</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488</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488</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488</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488</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488</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488</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488</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488</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488</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488</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488</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488</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488</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488</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488</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488</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488</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488</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488</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488</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488</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488</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488</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488</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488</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488</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488</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488</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488</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488</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488</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488</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488</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488</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488</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488</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488</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488</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488</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488</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488</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488</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488</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488</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488</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488</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488</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488</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488</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488</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488</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488</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488</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488</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488</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488</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488</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488</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488</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488</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488</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488</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488</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488</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488</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488</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488</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488</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488</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488</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488</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488</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488</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488</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488</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488</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488</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488</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488</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488</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488</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488</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488</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488</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488</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488</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488</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488</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488</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488</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488</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488</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488</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488</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488</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488</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488</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488</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488</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488</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488</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488</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488</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488</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488</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488</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488</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488</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488</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488</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488</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488</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488</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488</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488</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488</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488</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488</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488</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488</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488</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488</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488</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488</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488</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488</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488</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488</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488</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488</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488</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488</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488</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488</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488</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488</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488</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488</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488</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488</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488</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488</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488</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488</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488</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488</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488</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488</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488</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488</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488</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488</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488</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488</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488</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488</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488</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488</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488</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488</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488</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488</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488</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488</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488</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488</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488</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488</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488</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488</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488</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488</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488</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488</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488</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488</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488</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488</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488</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488</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488</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488</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488</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488</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488</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488</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488</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488</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488</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488</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488</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488</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488</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488</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488</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488</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488</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488</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488</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488</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488</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488</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488</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488</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488</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488</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488</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488</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488</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488</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488</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488</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488</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488</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488</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488</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488</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488</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488</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488</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488</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488</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488</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488</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488</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488</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488</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488</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488</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488</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488</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488</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488</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488</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488</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488</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488</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488</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488</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488</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488</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488</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488</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488</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488</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488</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488</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488</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488</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488</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488</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488</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488</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488</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488</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488</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488</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488</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488</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488</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488</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488</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488</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488</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488</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488</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488</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488</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488</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488</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488</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488</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488</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488</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488</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488</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488</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488</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488</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488</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488</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488</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488</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488</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488</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488</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488</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488</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488</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488</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488</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488</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488</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488</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488</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488</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488</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488</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488</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488</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488</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488</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488</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488</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488</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488</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488</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488</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488</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488</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488</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488</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488</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488</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488</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488</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488</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488</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488</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488</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488</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488</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488</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488</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488</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488</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488</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488</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488</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488</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488</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488</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488</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488</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488</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488</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488</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488</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488</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488</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488</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488</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488</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488</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488</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488</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488</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488</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488</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488</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488</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488</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488</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488</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488</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488</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488</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488</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488</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488</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488</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488</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488</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488</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488</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488</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488</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488</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488</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488</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488</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488</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488</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488</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488</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488</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488</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488</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488</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488</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488</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488</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488</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488</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488</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488</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488</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488</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488</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488</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488</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488</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488</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488</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488</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488</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488</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488</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488</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488</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488</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488</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488</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488</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488</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488</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488</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488</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488</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488</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488</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488</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488</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488</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488</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488</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488</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488</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488</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488</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488</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488</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488</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488</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488</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488</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488</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488</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488</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488</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488</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488</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488</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488</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488</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488</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488</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488</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488</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488</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488</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488</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488</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488</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488</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488</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488</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488</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488</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488</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488</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488</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488</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488</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488</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488</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488</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488</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488</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488</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488</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488</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488</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488</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488</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488</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488</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488</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488</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488</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488</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488</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488</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488</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488</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488</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488</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488</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488</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488</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488</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488</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488</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488</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488</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488</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488</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488</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488</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488</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488</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488</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488</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488</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488</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488</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488</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488</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488</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488</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488</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488</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488</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488</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488</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488</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488</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488</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488</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488</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488</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488</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488</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488</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488</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488</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488</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488</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488</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488</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488</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488</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488</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488</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488</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488</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488</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488</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488</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488</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488</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488</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488</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488</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488</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488</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488</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488</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488</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488</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488</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488</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488</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488</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488</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488</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488</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488</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488</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488</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488</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488</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488</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488</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488</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488</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488</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488</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488</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488</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488</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488</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488</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488</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488</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488</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488</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488</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488</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488</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488</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488</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488</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488</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488</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488</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488</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488</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488</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488</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488</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488</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488</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488</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488</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488</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488</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488</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488</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488</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488</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488</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488</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488</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488</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488</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488</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488</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488</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488</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488</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488</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488</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488</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488</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488</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488</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488</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488</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488</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488</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488</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488</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488</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488</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488</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488</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488</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488</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488</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488</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488</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488</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488</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488</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488</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488</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488</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488</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488</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488</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488</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488</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488</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488</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488</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488</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488</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488</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488</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488</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488</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488</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488</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488</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488</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488</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488</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488</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488</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488</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488</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488</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488</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488</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488</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488</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488</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488</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488</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488</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488</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488</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488</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488</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488</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488</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488</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488</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488</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488</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488</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488</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488</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488</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488</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488</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488</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488</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488</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488</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488</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488</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488</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488</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488</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488</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488</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488</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488</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488</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488</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488</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488</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488</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488</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488</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488</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488</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488</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488</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488</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488</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488</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488</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488</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488</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488</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488</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488</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488</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488</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488</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488</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488</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488</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488</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488</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488</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488</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488</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488</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488</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488</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488</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488</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488</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488</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488</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488</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488</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488</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488</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488</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488</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488</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488</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488</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488</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488</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488</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488</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488</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488</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488</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488</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488</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488</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488</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488</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488</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488</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488</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488</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488</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488</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488</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488</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488</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488</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488</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488</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488</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488</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488</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488</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488</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488</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488</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488</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488</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488</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488</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488</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488</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488</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488</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488</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488</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488</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488</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488</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488</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488</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488</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488</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488</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488</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488</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488</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488</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488</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488</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488</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488</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488</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488</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488</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488</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488</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488</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488</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488</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488</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488</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488</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488</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488</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488</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488</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488</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488</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488</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488</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488</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488</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488</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488</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488</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488</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488</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488</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488</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488</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488</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488</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488</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488</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488</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488</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488</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488</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488</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488</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488</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488</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488</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488</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488</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488</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488</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488</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488</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488</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488</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488</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488</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488</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488</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488</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488</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488</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488</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488</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488</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488</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488</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488</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488</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488</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488</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488</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488</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488</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488</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488</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488</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488</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488</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488</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488</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488</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488</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488</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488</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488</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488</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488</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488</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488</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488</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488</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488</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488</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488</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488</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488</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488</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488</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488</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488</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488</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488</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488</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488</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488</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488</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488</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488</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488</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488</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488</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488</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488</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488</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488</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488</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488</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488</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488</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488</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488</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488</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488</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488</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488</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488</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488</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488</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488</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488</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488</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488</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488</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488</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488</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488</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488</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488</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488</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488</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488</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488</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488</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488</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488</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488</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488</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488</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488</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488</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488</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488</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488</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488</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488</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488</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488</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488</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488</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488</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488</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488</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488</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488</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488</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488</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488</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488</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488</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488</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488</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488</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488</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488</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488</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488</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488</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488</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488</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488</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488</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488</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488</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488</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488</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488</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488</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488</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488</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488</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488</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488</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488</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488</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488</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488</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488</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488</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488</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488</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488</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488</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488</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488</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488</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488</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488</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488</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488</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488</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488</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488</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488</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488</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488</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488</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488</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488</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488</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488</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488</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488</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488</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488</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488</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488</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488</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488</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488</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488</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488</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488</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488</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488</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488</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488</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488</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488</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488</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488</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488</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488</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488</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488</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488</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488</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488</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488</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488</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488</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488</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488</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488</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488</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488</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488</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488</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488</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488</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488</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488</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488</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488</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488</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488</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488</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488</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488</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488</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488</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488</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488</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488</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488</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488</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488</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488</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488</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488</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488</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488</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488</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488</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488</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488</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488</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488</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488</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488</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488</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488</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488</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488</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488</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488</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488</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488</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488</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488</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488</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488</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488</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488</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488</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488</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488</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488</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488</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488</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488</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488</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488</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488</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488</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488</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488</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488</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488</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488</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488</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488</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488</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488</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488</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488</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488</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488</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488</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488</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488</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488</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488</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488</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488</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488</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488</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488</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488</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488</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488</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488</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488</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488</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488</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488</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488</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488</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488</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488</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488</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488</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488</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488</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488</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488</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488</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488</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488</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488</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488</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488</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488</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488</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488</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488</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488</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488</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488</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488</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488</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488</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488</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488</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488</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488</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488</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488</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488</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488</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488</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488</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488</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488</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488</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488</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488</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488</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488</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488</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488</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488</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488</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488</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488</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488</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488</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488</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488</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488</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488</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488</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488</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488</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488</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488</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488</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488</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488</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488</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488</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488</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488</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488</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488</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488</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488</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488</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488</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488</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488</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488</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488</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488</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488</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488</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488</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488</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488</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488</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488</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488</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488</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488</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488</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488</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488</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488</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488</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488</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488</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488</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488</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488</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488</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488</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488</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488</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488</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488</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488</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488</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488</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488</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488</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488</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488</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488</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488</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488</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488</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488</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488</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488</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488</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488</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488</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488</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488</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488</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488</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488</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488</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488</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488</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488</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488</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488</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488</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488</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488</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488</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488</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488</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488</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488</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488</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488</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488</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488</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488</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488</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488</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488</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488</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488</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488</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488</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488</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488</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488</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488</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488</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488</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488</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488</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488</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488</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488</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488</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488</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488</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488</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488</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488</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488</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488</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488</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488</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488</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488</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488</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488</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488</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488</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488</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488</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488</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488</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488</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488</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488</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488</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488</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488</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488</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488</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488</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488</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488</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488</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488</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488</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488</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488</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488</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488</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488</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488</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488</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488</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488</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488</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488</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488</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488</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488</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488</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488</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488</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488</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488</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488</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488</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488</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488</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488</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488</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488</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488</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488</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488</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488</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488</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488</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488</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488</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488</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488</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488</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488</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488</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488</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488</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488</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488</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488</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488</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488</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488</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488</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488</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488</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488</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488</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488</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488</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488</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488</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488</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488</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488</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488</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488</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488</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488</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488</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488</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488</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488</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488</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488</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488</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488</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488</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488</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488</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488</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488</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488</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488</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488</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488</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488</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488</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488</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488</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488</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488</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488</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488</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488</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488</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488</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488</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488</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488</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488</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488</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488</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488</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488</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488</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488</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488</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488</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488</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488</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488</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488</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488</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488</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488</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488</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488</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488</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488</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488</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488</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488</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488</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488</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488</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488</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488</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488</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488</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488</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488</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488</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488</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488</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488</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488</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488</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488</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488</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488</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488</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488</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488</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488</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488</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488</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488</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488</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488</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488</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488</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488</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488</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488</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488</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488</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488</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488</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488</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488</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488</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488</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488</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488</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488</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488</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488</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488</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488</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488</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488</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488</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488</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488</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488</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488</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488</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488</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488</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488</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488</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488</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488</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488</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488</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488</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488</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488</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488</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488</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488</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488</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488</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488</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488</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488</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488</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488</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488</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488</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488</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488</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488</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488</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488</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488</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488</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488</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488</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488</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488</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488</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488</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488</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488</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488</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488</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488</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488</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488</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488</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488</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488</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488</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488</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488</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488</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488</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488</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488</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488</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488</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488</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488</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488</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488</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488</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488</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488</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488</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488</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488</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488</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488</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488</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488</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488</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488</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488</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488</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488</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488</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488</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488</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488</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488</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488</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488</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488</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488</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488</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488</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488</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488</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488</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488</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488</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488</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488</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488</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488</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488</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488</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488</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488</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488</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488</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488</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488</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488</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488</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488</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488</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488</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488</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488</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488</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488</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488</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488</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488</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488</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488</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488</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488</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488</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488</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488</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488</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488</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488</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488</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488</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488</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488</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488</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488</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488</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488</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488</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488</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488</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488</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488</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488</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488</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488</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488</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488</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488</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488</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488</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488</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488</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488</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488</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488</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488</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488</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488</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488</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488</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488</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488</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488</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488</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488</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488</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488</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488</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488</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488</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488</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488</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488</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488</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488</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488</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488</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488</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488</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488</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488</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488</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488</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488</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488</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488</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488</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488</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488</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488</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488</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488</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488</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488</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488</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488</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488</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488</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488</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488</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488</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488</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488</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488</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488</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488</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488</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488</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488</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488</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488</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488</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488</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488</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488</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488</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488</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488</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488</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488</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488</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488</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488</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488</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488</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488</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488</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488</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488</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488</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488</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488</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488</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488</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488</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488</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488</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488</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488</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488</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488</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488</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488</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488</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488</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488</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488</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488</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488</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488</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488</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488</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488</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488</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488</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488</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488</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488</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488</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488</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488</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488</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488</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488</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488</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488</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488</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488</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488</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488</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488</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488</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488</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488</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488</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488</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488</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488</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488</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488</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488</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488</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488</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488</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488</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488</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488</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488</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488</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488</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488</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488</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488</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488</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488</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488</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488</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488</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488</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488</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488</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488</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488</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488</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488</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488</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488</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488</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488</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488</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488</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488</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488</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488</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488</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488</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488</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488</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488</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488</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488</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488</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488</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488</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488</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488</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488</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488</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488</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488</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488</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488</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488</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488</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488</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488</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488</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488</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488</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488</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488</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488</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488</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488</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488</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488</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488</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488</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488</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488</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488</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488</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488</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488</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488</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488</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488</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488</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488</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488</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488</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488</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488</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488</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488</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488</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488</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488</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488</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488</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488</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488</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488</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488</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488</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488</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488</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488</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488</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488</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488</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488</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488</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488</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488</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488</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488</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488</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488</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488</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488</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488</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488</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488</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488</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488</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488</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488</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488</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488</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488</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488</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488</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488</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488</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488</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488</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488</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488</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488</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488</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488</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488</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488</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488</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488</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488</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488</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488</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488</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488</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488</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488</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488</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488</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488</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488</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488</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488</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488</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488</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488</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488</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488</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488</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488</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488</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488</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488</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488</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488</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488</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488</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488</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488</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488</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488</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488</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488</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488</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488</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488</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488</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488</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488</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488</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488</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488</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488</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488</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488</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488</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488</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488</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488</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488</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488</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488</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488</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488</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488</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488</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488</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488</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488</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488</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488</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488</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488</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488</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488</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488</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488</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488</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488</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488</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488</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488</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488</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488</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488</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488</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488</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488</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488</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488</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488</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488</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488</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488</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488</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488</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488</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488</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488</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488</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488</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488</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488</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488</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488</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488</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488</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488</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488</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488</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488</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488</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488</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488</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488</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488</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488</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488</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488</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488</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488</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488</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488</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488</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488</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488</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488</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488</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488</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488</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488</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488</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488</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488</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488</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488</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488</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488</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488</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488</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488</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488</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488</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488</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488</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488</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488</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488</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488</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488</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488</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488</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488</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488</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488</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488</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488</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488</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488</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488</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488</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488</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488</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488</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488</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488</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488</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488</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488</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488</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488</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488</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488</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488</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488</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488</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488</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488</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488</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488</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488</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488</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488</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488</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488</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488</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488</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488</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488</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488</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488</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488</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488</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488</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488</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488</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488</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488</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488</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488</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488</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488</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488</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488</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488</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488</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488</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488</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488</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488</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488</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488</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488</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488</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488</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488</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488</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488</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488</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488</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488</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488</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488</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488</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488</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488</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488</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488</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488</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488</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488</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488</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488</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488</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488</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488</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488</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488</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488</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488</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488</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488</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488</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488</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488</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488</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488</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488</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488</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488</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488</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488</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488</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488</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488</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488</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488</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488</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488</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488</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488</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488</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488</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488</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488</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488</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488</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488</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488</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488</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488</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488</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488</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488</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488</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488</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488</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488</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488</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488</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488</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488</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488</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488</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488</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488</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488</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488</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488</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488</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488</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488</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488</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488</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488</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488</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488</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488</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488</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488</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488</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488</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488</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488</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488</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488</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488</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488</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488</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488</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488</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488</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488</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488</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488</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488</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488</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488</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488</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488</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488</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488</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488</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488</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488</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488</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488</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488</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488</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488</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488</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488</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488</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488</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488</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488</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488</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488</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488</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488</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488</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488</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488</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488</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488</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488</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488</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488</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488</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488</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488</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488</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488</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488</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488</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488</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488</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488</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488</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488</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488</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488</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488</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488</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488</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488</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488</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488</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488</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488</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488</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488</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488</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488</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488</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488</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488</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488</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488</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488</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488</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488</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488</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488</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488</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488</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488</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488</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488</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488</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488</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488</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488</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488</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488</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488</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488</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488</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488</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488</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488</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488</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488</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488</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488</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488</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488</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488</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488</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488</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488</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488</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488</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488</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488</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488</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488</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488</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488</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488</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488</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488</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488</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488</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488</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488</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488</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488</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488</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488</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488</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488</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488</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488</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488</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488</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488</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488</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488</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488</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488</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488</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488</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488</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488</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488</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488</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488</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488</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488</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488</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488</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488</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488</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488</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488</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488</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488</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488</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488</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488</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488</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488</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488</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488</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488</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488</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488</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488</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488</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488</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488</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488</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488</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488</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488</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488</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488</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488</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488</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488</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488</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488</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488</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488</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488</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488</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488</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488</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488</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488</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488</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488</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488</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488</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488</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488</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488</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488</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488</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488</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488</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488</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488</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488</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488</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488</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488</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488</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488</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488</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488</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488</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488</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488</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488</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488</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488</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488</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488</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488</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488</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488</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488</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488</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488</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488</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488</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488</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488</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488</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488</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488</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488</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488</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488</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488</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488</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488</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488</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488</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488</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488</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488</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488</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488</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488</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488</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488</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488</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488</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488</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488</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488</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488</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488</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488</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488</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488</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488</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488</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488</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488</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488</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488</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488</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488</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488</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488</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488</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488</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488</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488</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488</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488</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488</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488</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488</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488</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488</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488</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488</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488</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488</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488</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488</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488</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488</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488</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488</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488</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488</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488</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488</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488</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488</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488</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488</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488</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488</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488</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488</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488</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488</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488</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488</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488</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488</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488</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488</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488</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488</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488</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488</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488</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488</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488</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488</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488</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488</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488</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488</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488</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488</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488</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488</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488</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488</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488</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488</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488</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488</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488</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488</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488</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488</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488</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488</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488</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488</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488</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488</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488</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488</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488</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488</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488</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488</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488</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488</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488</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488</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488</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488</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488</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488</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488</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488</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488</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488</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488</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488</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488</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488</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488</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488</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488</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488</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488</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488</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488</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488</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488</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488</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488</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488</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488</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488</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488</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488</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488</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488</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488</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488</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488</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488</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488</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488</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488</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488</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488</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488</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488</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488</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488</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488</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488</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488</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488</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488</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488</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488</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488</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488</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488</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488</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488</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488</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488</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488</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488</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488</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488</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488</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488</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488</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488</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488</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488</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488</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488</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488</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488</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488</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488</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488</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488</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488</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488</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488</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488</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488</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488</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488</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488</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488</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488</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488</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488</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488</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488</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488</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488</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488</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488</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488</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488</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488</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488</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488</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488</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488</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488</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488</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488</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488</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488</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488</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488</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488</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488</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488</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488</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488</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488</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488</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488</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488</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488</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488</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488</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488</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488</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488</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488</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488</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488</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488</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488</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488</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488</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488</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488</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488</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488</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488</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488</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488</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488</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488</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488</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488</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488</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488</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488</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488</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488</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488</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488</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488</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488</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488</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488</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488</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488</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488</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488</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488</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488</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488</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488</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488</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488</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488</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488</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488</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488</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488</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488</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488</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488</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488</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488</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488</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488</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488</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488</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488</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488</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488</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488</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488</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488</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488</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488</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488</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488</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488</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488</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488</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488</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488</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488</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488</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488</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488</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488</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488</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488</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488</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488</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488</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488</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488</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488</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488</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488</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488</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488</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488</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488</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488</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488</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488</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488</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488</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488</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488</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488</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488</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488</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488</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488</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488</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488</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488</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488</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488</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488</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488</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488</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488</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488</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488</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488</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488</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488</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488</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488</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488</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488</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488</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488</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488</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488</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488</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488</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488</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488</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488</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488</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488</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488</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488</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488</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488</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488</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488</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488</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488</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488</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488</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488</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488</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488</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488</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488</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488</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488</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488</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488</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488</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488</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488</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488</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488</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488</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488</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488</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488</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488</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488</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488</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488</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488</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488</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488</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488</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488</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488</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488</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488</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488</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488</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488</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488</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488</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488</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488</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488</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488</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488</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488</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488</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488</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488</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488</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488</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488</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488</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488</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488</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488</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488</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488</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488</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488</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488</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488</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488</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488</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488</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488</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488</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488</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488</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488</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488</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488</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488</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488</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488</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488</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488</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488</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488</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488</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488</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488</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488</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488</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488</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488</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488</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488</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488</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488</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488</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488</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488</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488</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488</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488</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488</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488</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488</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488</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488</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488</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488</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488</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488</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488</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488</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488</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488</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488</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488</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488</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488</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488</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488</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488</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488</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488</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488</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488</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488</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488</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488</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488</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488</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488</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488</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488</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488</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488</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488</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488</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488</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488</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488</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488</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488</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488</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488</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488</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488</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488</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488</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488</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488</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488</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488</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488</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488</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488</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488</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488</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488</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488</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488</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488</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488</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488</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488</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488</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488</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488</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488</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488</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488</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488</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488</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488</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488</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488</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488</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488</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488</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488</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488</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488</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488</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488</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488</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488</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488</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488</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488</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488</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488</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488</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488</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488</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488</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488</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488</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488</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488</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488</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488</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488</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488</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488</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488</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488</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488</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488</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488</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488</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488</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488</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488</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488</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488</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488</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488</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488</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488</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488</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488</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488</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488</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488</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488</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488</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488</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488</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488</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488</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488</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488</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488</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488</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488</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488</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488</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488</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488</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488</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488</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488</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488</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488</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488</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488</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488</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488</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488</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488</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488</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488</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488</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488</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488</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488</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488</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488</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488</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488</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488</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488</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488</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488</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488</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488</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488</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488</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488</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488</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488</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488</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488</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488</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488</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488</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488</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488</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488</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488</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488</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488</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488</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488</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488</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488</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488</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488</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488</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488</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488</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488</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488</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488</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488</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488</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488</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488</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488</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488</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488</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488</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488</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488</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488</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488</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488</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488</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488</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488</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488</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488</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488</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488</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488</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488</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488</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488</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488</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488</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488</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488</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488</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488</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488</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488</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488</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488</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488</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488</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488</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488</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488</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488</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488</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488</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488</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488</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488</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488</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488</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488</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488</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488</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488</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488</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488</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488</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488</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488</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488</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488</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488</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488</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488</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488</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488</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488</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488</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488</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488</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488</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488</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488</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488</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488</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488</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488</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488</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488</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488</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488</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488</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488</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488</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488</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488</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488</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488</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488</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488</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488</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488</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488</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488</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488</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488</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488</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488</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488</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488</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488</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488</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488</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488</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488</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488</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488</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488</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488</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488</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488</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488</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488</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488</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488</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488</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488</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488</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488</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488</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488</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488</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488</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488</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488</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488</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488</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488</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488</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488</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488</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488</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488</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488</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488</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488</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488</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488</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488</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488</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488</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488</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488</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488</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488</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488</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488</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488</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488</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488</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488</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488</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488</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488</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488</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488</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488</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488</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488</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488</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488</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488</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488</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488</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488</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488</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488</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488</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488</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488</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488</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488</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488</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488</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488</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488</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488</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488</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488</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488</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488</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488</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488</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488</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488</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488</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488</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488</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488</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488</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488</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488</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488</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488</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488</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488</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488</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488</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488</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488</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488</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488</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488</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488</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488</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488</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488</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488</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488</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488</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488</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488</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488</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488</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488</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488</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488</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488</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488</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488</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488</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488</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488</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488</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488</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488</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488</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488</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488</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488</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488</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488</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488</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488</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488</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488</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488</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488</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488</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488</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488</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488</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488</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488</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488</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488</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488</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488</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488</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488</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488</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488</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488</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488</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488</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488</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488</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488</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488</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488</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488</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488</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488</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488</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488</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488</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488</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488</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488</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488</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488</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488</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488</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488</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488</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488</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488</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488</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488</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488</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488</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488</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488</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488</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488</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488</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488</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488</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488</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488</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488</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488</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488</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488</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488</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488</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488</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488</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488</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488</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488</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488</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488</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488</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488</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488</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488</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488</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488</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488</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488</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488</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488</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488</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488</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488</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488</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488</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488</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488</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488</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488</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488</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488</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488</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488</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488</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488</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488</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488</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488</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488</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488</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488</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488</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488</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488</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488</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488</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488</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488</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488</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488</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488</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488</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488</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488</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488</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488</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488</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488</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488</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488</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488</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488</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488</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488</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488</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488</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488</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488</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488</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488</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488</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488</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488</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488</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488</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488</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488</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488</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488</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488</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488</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488</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488</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488</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488</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488</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488</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488</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488</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488</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488</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488</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488</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488</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488</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488</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488</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488</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488</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488</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488</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488</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488</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488</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488</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488</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488</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488</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488</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488</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488</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488</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488</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488</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488</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488</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488</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488</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488</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488</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488</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488</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488</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488</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488</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488</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488</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488</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488</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488</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488</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488</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488</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488</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488</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488</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488</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488</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488</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488</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488</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488</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488</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488</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488</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488</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488</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488</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488</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488</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488</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488</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488</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488</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488</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488</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488</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488</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488</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488</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488</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488</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488</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488</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488</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488</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488</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488</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488</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488</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488</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488</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488</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488</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488</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488</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488</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488</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488</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488</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488</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488</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488</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488</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488</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488</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488</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488</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488</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488</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488</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488</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488</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488</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488</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488</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488</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488</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488</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488</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488</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488</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488</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488</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488</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488</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488</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488</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488</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488</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488</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488</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488</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488</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488</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488</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488</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488</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488</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488</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488</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488</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488</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488</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488</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488</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488</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488</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488</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488</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488</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488</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488</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488</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488</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488</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488</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488</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488</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488</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488</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488</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488</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488</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488</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488</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488</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488</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488</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488</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488</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488</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488</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488</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488</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488</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488</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488</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488</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488</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488</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488</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488</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488</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488</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488</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488</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488</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488</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488</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488</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488</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488</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488</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488</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488</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488</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488</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488</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488</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488</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488</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488</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488</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488</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488</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488</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488</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488</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488</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488</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488</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488</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488</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488</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488</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488</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488</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488</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488</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488</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488</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488</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488</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488</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488</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488</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488</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488</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488</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488</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488</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488</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488</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488</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488</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488</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488</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488</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488</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488</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488</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488</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488</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488</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488</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488</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488</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488</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488</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488</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488</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488</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488</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488</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488</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488</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488</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488</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488</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488</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488</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488</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488</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488</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488</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488</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488</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488</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488</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488</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488</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488</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488</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488</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488</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488</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488</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488</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488</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488</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488</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488</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488</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488</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488</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488</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488</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488</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488</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488</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488</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488</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488</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488</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488</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488</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488</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488</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488</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488</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488</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488</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488</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488</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488</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488</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488</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488</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488</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488</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488</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488</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488</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488</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488</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488</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488</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488</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488</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488</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488</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488</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488</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488</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488</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488</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488</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488</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488</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488</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488</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488</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488</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488</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488</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488</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488</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488</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488</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488</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488</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488</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488</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488</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488</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488</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488</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488</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488</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488</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488</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488</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488</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488</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488</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488</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488</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488</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488</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488</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488</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488</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488</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488</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488</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488</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488</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488</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488</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488</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488</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488</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488</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488</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488</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488</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488</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488</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488</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488</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488</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488</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488</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488</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488</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488</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488</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488</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488</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488</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488</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488</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488</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488</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488</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488</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488</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488</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488</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488</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488</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488</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488</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488</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488</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488</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488</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488</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488</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488</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488</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488</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488</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488</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488</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488</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488</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488</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488</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488</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488</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488</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488</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488</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488</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488</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488</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488</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488</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488</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488</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488</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488</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488</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488</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488</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488</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488</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488</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488</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488</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488</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488</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488</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488</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488</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488</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488</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488</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488</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488</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488</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488</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488</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488</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488</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488</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488</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488</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488</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488</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488</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488</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488</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488</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488</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488</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488</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488</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488</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488</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488</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488</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488</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488</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488</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488</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488</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488</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488</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488</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488</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488</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488</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488</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488</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488</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488</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488</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488</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488</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488</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488</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488</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488</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488</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488</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488</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488</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488</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488</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488</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488</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488</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488</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488</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488</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488</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488</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488</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488</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488</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488</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488</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488</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488</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488</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488</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488</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488</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488</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488</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488</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488</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488</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488</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488</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488</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488</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488</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488</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488</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488</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488</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488</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488</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488</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488</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488</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488</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488</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488</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488</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488</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488</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488</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488</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488</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488</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488</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488</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488</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488</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488</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488</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488</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488</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488</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488</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488</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488</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488</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488</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488</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488</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488</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488</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488</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488</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488</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488</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488</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488</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488</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488</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488</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488</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488</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488</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488</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488</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488</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488</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488</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488</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488</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488</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488</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488</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488</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488</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488</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488</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488</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488</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488</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488</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488</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488</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488</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488</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488</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488</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488</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488</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488</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488</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488</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488</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488</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488</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488</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488</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488</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488</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488</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488</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488</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488</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488</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488</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488</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488</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488</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488</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488</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488</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488</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488</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488</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488</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488</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488</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488</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488</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488</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488</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488</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488</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488</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488</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488</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488</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488</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488</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488</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488</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488</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488</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488</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488</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488</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488</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488</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488</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488</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488</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488</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488</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488</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488</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488</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488</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488</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488</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488</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488</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488</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488</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488</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488</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488</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488</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488</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488</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488</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488</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488</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488</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488</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488</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488</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488</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488</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488</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488</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488</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488</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488</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488</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488</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488</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488</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488</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488</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488</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488</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488</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488</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488</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488</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488</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488</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488</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488</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488</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488</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488</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488</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488</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488</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488</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488</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488</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488</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488</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488</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488</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488</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488</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488</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488</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488</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488</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488</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488</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488</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488</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488</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488</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488</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488</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488</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488</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488</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488</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488</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488</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488</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488</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488</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488</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488</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488</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488</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488</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488</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488</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488</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488</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488</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488</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488</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488</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488</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488</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488</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488</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488</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488</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488</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488</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488</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488</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488</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488</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488</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488</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488</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488</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488</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488</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488</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488</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488</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488</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488</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488</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488</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488</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488</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488</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488</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488</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488</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488</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488</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488</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488</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488</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488</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488</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488</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488</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488</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488</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488</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488</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488</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488</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488</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488</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488</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488</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488</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488</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488</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 x14ac:dyDescent="0.2"/>
  <cols>
    <col min="3" max="3" width="19.6640625" customWidth="1"/>
    <col min="4" max="4" width="19.44140625" customWidth="1"/>
    <col min="5" max="5" width="13.33203125" customWidth="1"/>
    <col min="6" max="6" width="18.44140625" customWidth="1"/>
    <col min="7" max="8" width="13.109375" customWidth="1"/>
    <col min="9" max="9" width="11.109375" bestFit="1" customWidth="1"/>
    <col min="47" max="47" width="27.44140625" bestFit="1" customWidth="1"/>
  </cols>
  <sheetData>
    <row r="1" spans="1:49" x14ac:dyDescent="0.2">
      <c r="B1" s="8"/>
    </row>
    <row r="2" spans="1:49" ht="17" thickBot="1" x14ac:dyDescent="0.4">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5"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5" t="s">
        <v>3</v>
      </c>
      <c r="I6" s="255"/>
      <c r="J6" s="255"/>
      <c r="K6" s="255"/>
      <c r="L6" s="255"/>
      <c r="M6" s="255"/>
      <c r="N6" s="15"/>
      <c r="O6" s="15"/>
      <c r="P6" s="15"/>
      <c r="Q6" s="15"/>
      <c r="R6" s="15"/>
      <c r="S6" s="15"/>
      <c r="T6" s="15"/>
      <c r="U6" s="15"/>
      <c r="V6" s="15"/>
      <c r="W6" s="15"/>
      <c r="AB6" s="15"/>
      <c r="AC6" s="255" t="s">
        <v>25</v>
      </c>
      <c r="AD6" s="255"/>
      <c r="AE6" s="255"/>
      <c r="AF6" s="255"/>
      <c r="AG6" s="255"/>
      <c r="AH6" s="255"/>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1">'5. VA Heatmap'!$E$12&amp;_xlfn.ANCHORARRAY(C8)&amp;_xlfn.ANCHORARRAY(D8)</f>
        <v>ThedfordPoleClass 5</v>
      </c>
      <c r="B8" s="21" t="str" cm="1">
        <f t="array" ref="B8:B11">'5. VA Heatmap'!$E$12&amp;_xlfn.ANCHORARRAY(E8)&amp;_xlfn.ANCHORARRAY(F8)</f>
        <v>ThedfordWind80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0.11659561250565681</v>
      </c>
      <c r="I8" s="87" cm="1">
        <f t="array" ref="I8:I11">IFERROR(INDEX(cp_probability[],MATCH(_xlfn.ANCHORARRAY($B8),_xlfn.ANCHORARRAY('4. Climate Peril Probability'!$B$13),0),MATCH(I$7,cp_probability[#Headers],0)),0)</f>
        <v>0.11712341656483587</v>
      </c>
      <c r="J8" s="87" cm="1">
        <f t="array" ref="J8:J11">IFERROR(INDEX(cp_probability[],MATCH(_xlfn.ANCHORARRAY($B8),_xlfn.ANCHORARRAY('4. Climate Peril Probability'!$B$13),0),MATCH(J$7,cp_probability[#Headers],0)),0)</f>
        <v>0.11765138097123787</v>
      </c>
      <c r="K8" s="87" cm="1">
        <f t="array" ref="K8:K11">IFERROR(INDEX(cp_probability[],MATCH(_xlfn.ANCHORARRAY($B8),_xlfn.ANCHORARRAY('4. Climate Peril Probability'!$B$13),0),MATCH(K$7,cp_probability[#Headers],0)),0)</f>
        <v>0.11781640189791351</v>
      </c>
      <c r="L8" s="87" cm="1">
        <f t="array" ref="L8:L11">IFERROR(INDEX(cp_probability[],MATCH(_xlfn.ANCHORARRAY($B8),_xlfn.ANCHORARRAY('4. Climate Peril Probability'!$B$13),0),MATCH(L$7,cp_probability[#Headers],0)),0)</f>
        <v>0.11798143780859094</v>
      </c>
      <c r="M8" s="152" cm="1">
        <f t="array" ref="M8:M11">IFERROR(INDEX(cp_probability[],MATCH(_xlfn.ANCHORARRAY($B8),_xlfn.ANCHORARRAY('4. Climate Peril Probability'!$B$13),0),MATCH(M$7,cp_probability[#Headers],0)),0)</f>
        <v>0.1187573025329032</v>
      </c>
      <c r="N8" s="152" cm="1">
        <f t="array" ref="N8:N11">IFERROR(INDEX(cp_probability[],MATCH(_xlfn.ANCHORARRAY($B8),_xlfn.ANCHORARRAY('4. Climate Peril Probability'!$B$13),0),MATCH(N$7,cp_probability[#Headers],0)),0)</f>
        <v>0.11936830926557188</v>
      </c>
      <c r="O8" s="152" cm="1">
        <f t="array" ref="O8:O11">IFERROR(INDEX(cp_probability[],MATCH(_xlfn.ANCHORARRAY($B8),_xlfn.ANCHORARRAY('4. Climate Peril Probability'!$B$13),0),MATCH(O$7,cp_probability[#Headers],0)),0)</f>
        <v>0.12087182535270059</v>
      </c>
      <c r="P8" s="152" cm="1">
        <f t="array" ref="P8:P11">IFERROR(INDEX(cp_probability[],MATCH(_xlfn.ANCHORARRAY($B8),_xlfn.ANCHORARRAY('4. Climate Peril Probability'!$B$13),0),MATCH(P$7,cp_probability[#Headers],0)),0)</f>
        <v>0.12176450245145327</v>
      </c>
      <c r="Q8" s="152" cm="1">
        <f t="array" ref="Q8:Q11">IFERROR(INDEX(cp_probability[],MATCH(_xlfn.ANCHORARRAY($B8),_xlfn.ANCHORARRAY('4. Climate Peril Probability'!$B$13),0),MATCH(Q$7,cp_probability[#Headers],0)),0)</f>
        <v>0.12344327516717638</v>
      </c>
      <c r="R8" s="152" cm="1">
        <f t="array" ref="R8:R11">IFERROR(INDEX(cp_probability[],MATCH(_xlfn.ANCHORARRAY($B8),_xlfn.ANCHORARRAY('4. Climate Peril Probability'!$B$13),0),MATCH(R$7,cp_probability[#Headers],0)),0)</f>
        <v>0.12422926220466929</v>
      </c>
      <c r="S8" s="152" cm="1">
        <f t="array" ref="S8:S11">IFERROR(INDEX(cp_probability[],MATCH(_xlfn.ANCHORARRAY($B8),_xlfn.ANCHORARRAY('4. Climate Peril Probability'!$B$13),0),MATCH(S$7,cp_probability[#Headers],0)),0)</f>
        <v>0.1250154534748964</v>
      </c>
      <c r="T8" s="152" cm="1">
        <f t="array" ref="T8:T11">IFERROR(INDEX(cp_probability[],MATCH(_xlfn.ANCHORARRAY($B8),_xlfn.ANCHORARRAY('4. Climate Peril Probability'!$B$13),0),MATCH(T$7,cp_probability[#Headers],0)),0)</f>
        <v>0.12605847983243551</v>
      </c>
      <c r="U8" s="152" cm="1">
        <f t="array" ref="U8:U11">IFERROR(INDEX(cp_probability[],MATCH(_xlfn.ANCHORARRAY($B8),_xlfn.ANCHORARRAY('4. Climate Peril Probability'!$B$13),0),MATCH(U$7,cp_probability[#Headers],0)),0)</f>
        <v>0.12710180222633055</v>
      </c>
      <c r="V8" s="152" cm="1">
        <f t="array" ref="V8:V11">IFERROR(INDEX(cp_probability[],MATCH(_xlfn.ANCHORARRAY($B8),_xlfn.ANCHORARRAY('4. Climate Peril Probability'!$B$13),0),MATCH(V$7,cp_probability[#Headers],0)),0)</f>
        <v>0.12710180222633055</v>
      </c>
      <c r="W8" s="152" cm="1">
        <f t="array" ref="W8:W11">IFERROR(INDEX(cp_probability[],MATCH(_xlfn.ANCHORARRAY($B8),_xlfn.ANCHORARRAY('4. Climate Peril Probability'!$B$13),0),MATCH(W$7,cp_probability[#Headers],0)),0)</f>
        <v>0.12710180222633055</v>
      </c>
      <c r="Y8" s="21" t="str" cm="1">
        <f t="array" ref="Y8:Y11">'5. VA Heatmap'!$E$12&amp;_xlfn.ANCHORARRAY(Z8)&amp;_xlfn.ANCHORARRAY(AA8)</f>
        <v>ThedfordPoleClass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0.11659561250565681</v>
      </c>
      <c r="AD8" s="23" cm="1">
        <f t="array" ref="AD8:AD11">SUMIF(_xlfn.ANCHORARRAY($A8),_xlfn.ANCHORARRAY($Y8),_xlfn.ANCHORARRAY(I8))</f>
        <v>0.11712341656483587</v>
      </c>
      <c r="AE8" s="23" cm="1">
        <f t="array" ref="AE8:AE11">SUMIF(_xlfn.ANCHORARRAY($A8),_xlfn.ANCHORARRAY($Y8),_xlfn.ANCHORARRAY(J8))</f>
        <v>0.11765138097123787</v>
      </c>
      <c r="AF8" s="23" cm="1">
        <f t="array" ref="AF8:AF11">SUMIF(_xlfn.ANCHORARRAY($A8),_xlfn.ANCHORARRAY($Y8),_xlfn.ANCHORARRAY(K8))</f>
        <v>0.11781640189791351</v>
      </c>
      <c r="AG8" s="23" cm="1">
        <f t="array" ref="AG8:AG11">SUMIF(_xlfn.ANCHORARRAY($A8),_xlfn.ANCHORARRAY($Y8),_xlfn.ANCHORARRAY(L8))</f>
        <v>0.11798143780859094</v>
      </c>
      <c r="AH8" s="23" cm="1">
        <f t="array" ref="AH8:AH11">SUMIF(_xlfn.ANCHORARRAY($A8),_xlfn.ANCHORARRAY($Y8),_xlfn.ANCHORARRAY(M8))</f>
        <v>0.1187573025329032</v>
      </c>
      <c r="AI8" s="23" cm="1">
        <f t="array" ref="AI8:AI11">SUMIF(_xlfn.ANCHORARRAY($A8),_xlfn.ANCHORARRAY($Y8),_xlfn.ANCHORARRAY(N8))</f>
        <v>0.11936830926557188</v>
      </c>
      <c r="AJ8" s="23" cm="1">
        <f t="array" ref="AJ8:AJ11">SUMIF(_xlfn.ANCHORARRAY($A8),_xlfn.ANCHORARRAY($Y8),_xlfn.ANCHORARRAY(O8))</f>
        <v>0.12087182535270059</v>
      </c>
      <c r="AK8" s="23" cm="1">
        <f t="array" ref="AK8:AK11">SUMIF(_xlfn.ANCHORARRAY($A8),_xlfn.ANCHORARRAY($Y8),_xlfn.ANCHORARRAY(P8))</f>
        <v>0.12176450245145327</v>
      </c>
      <c r="AL8" s="23" cm="1">
        <f t="array" ref="AL8:AL11">SUMIF(_xlfn.ANCHORARRAY($A8),_xlfn.ANCHORARRAY($Y8),_xlfn.ANCHORARRAY(Q8))</f>
        <v>0.12344327516717638</v>
      </c>
      <c r="AM8" s="23" cm="1">
        <f t="array" ref="AM8:AM11">SUMIF(_xlfn.ANCHORARRAY($A8),_xlfn.ANCHORARRAY($Y8),_xlfn.ANCHORARRAY(R8))</f>
        <v>0.12422926220466929</v>
      </c>
      <c r="AN8" s="23" cm="1">
        <f t="array" ref="AN8:AN11">SUMIF(_xlfn.ANCHORARRAY($A8),_xlfn.ANCHORARRAY($Y8),_xlfn.ANCHORARRAY(S8))</f>
        <v>0.1250154534748964</v>
      </c>
      <c r="AO8" s="23" cm="1">
        <f t="array" ref="AO8:AO11">SUMIF(_xlfn.ANCHORARRAY($A8),_xlfn.ANCHORARRAY($Y8),_xlfn.ANCHORARRAY(T8))</f>
        <v>0.12605847983243551</v>
      </c>
      <c r="AP8" s="23" cm="1">
        <f t="array" ref="AP8:AP11">SUMIF(_xlfn.ANCHORARRAY($A8),_xlfn.ANCHORARRAY($Y8),_xlfn.ANCHORARRAY(U8))</f>
        <v>0.12710180222633055</v>
      </c>
      <c r="AQ8" s="23" cm="1">
        <f t="array" ref="AQ8:AQ11">SUMIF(_xlfn.ANCHORARRAY($A8),_xlfn.ANCHORARRAY($Y8),_xlfn.ANCHORARRAY(V8))</f>
        <v>0.12710180222633055</v>
      </c>
      <c r="AR8" s="23" cm="1">
        <f t="array" ref="AR8:AR11">SUMIF(_xlfn.ANCHORARRAY($A8),_xlfn.ANCHORARRAY($Y8),_xlfn.ANCHORARRAY(W8))</f>
        <v>0.12710180222633055</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ThedfordWind110</v>
      </c>
      <c r="C11" s="88" t="str">
        <v>Pole</v>
      </c>
      <c r="D11" s="88" t="str">
        <v>Class 2</v>
      </c>
      <c r="E11" s="88" t="str">
        <v>Wind</v>
      </c>
      <c r="F11" s="88">
        <v>110</v>
      </c>
      <c r="G11" s="89">
        <v>7.1708790020852224E-3</v>
      </c>
      <c r="H11" s="89">
        <v>7.4565012942474588E-3</v>
      </c>
      <c r="I11" s="89">
        <v>7.748043239548327E-3</v>
      </c>
      <c r="J11" s="89">
        <v>8.0454696805581146E-3</v>
      </c>
      <c r="K11" s="89">
        <v>8.1253942354721619E-3</v>
      </c>
      <c r="L11" s="89">
        <v>8.205884072670892E-3</v>
      </c>
      <c r="M11" s="90">
        <v>8.6518434293328984E-3</v>
      </c>
      <c r="N11" s="120">
        <v>9.0244355459931733E-3</v>
      </c>
      <c r="O11" s="120">
        <v>9.8445880328694533E-3</v>
      </c>
      <c r="P11" s="120">
        <v>1.0298289196456107E-2</v>
      </c>
      <c r="Q11" s="120">
        <v>1.1293253440614133E-2</v>
      </c>
      <c r="R11" s="120">
        <v>1.1834565460581009E-2</v>
      </c>
      <c r="S11" s="120">
        <v>1.2389054587724393E-2</v>
      </c>
      <c r="T11" s="120">
        <v>1.3091736462733787E-2</v>
      </c>
      <c r="U11" s="120">
        <v>1.3814255361001036E-2</v>
      </c>
      <c r="V11" s="120">
        <v>1.3814255361001036E-2</v>
      </c>
      <c r="W11" s="120">
        <v>1.3814255361001036E-2</v>
      </c>
      <c r="Y11" s="21" t="str">
        <v>ThedfordPoleClass 2</v>
      </c>
      <c r="Z11" s="20" t="str">
        <v>Pole</v>
      </c>
      <c r="AA11" s="20" t="str">
        <v>Class 2</v>
      </c>
      <c r="AB11" s="122">
        <v>7.1708790020852224E-3</v>
      </c>
      <c r="AC11" s="23">
        <v>7.4565012942474588E-3</v>
      </c>
      <c r="AD11" s="23">
        <v>7.748043239548327E-3</v>
      </c>
      <c r="AE11" s="23">
        <v>8.0454696805581146E-3</v>
      </c>
      <c r="AF11" s="23">
        <v>8.1253942354721619E-3</v>
      </c>
      <c r="AG11" s="23">
        <v>8.205884072670892E-3</v>
      </c>
      <c r="AH11" s="23">
        <v>8.6518434293328984E-3</v>
      </c>
      <c r="AI11" s="122">
        <v>9.0244355459931733E-3</v>
      </c>
      <c r="AJ11" s="122">
        <v>9.8445880328694533E-3</v>
      </c>
      <c r="AK11" s="122">
        <v>1.0298289196456107E-2</v>
      </c>
      <c r="AL11" s="122">
        <v>1.1293253440614133E-2</v>
      </c>
      <c r="AM11" s="122">
        <v>1.1834565460581009E-2</v>
      </c>
      <c r="AN11" s="122">
        <v>1.2389054587724393E-2</v>
      </c>
      <c r="AO11" s="122">
        <v>1.3091736462733787E-2</v>
      </c>
      <c r="AP11" s="122">
        <v>1.3814255361001036E-2</v>
      </c>
      <c r="AQ11" s="122">
        <v>1.3814255361001036E-2</v>
      </c>
      <c r="AR11" s="122">
        <v>1.3814255361001036E-2</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70" zoomScaleNormal="70" workbookViewId="0"/>
  </sheetViews>
  <sheetFormatPr defaultRowHeight="10" x14ac:dyDescent="0.2"/>
  <cols>
    <col min="1" max="1" width="8.109375" bestFit="1" customWidth="1"/>
    <col min="2" max="2" width="11.109375" customWidth="1"/>
    <col min="3" max="3" width="11.6640625" customWidth="1"/>
    <col min="4" max="4" width="42" customWidth="1"/>
    <col min="5" max="5" width="12.6640625" bestFit="1" customWidth="1"/>
    <col min="6" max="6" width="9.6640625" bestFit="1" customWidth="1"/>
  </cols>
  <sheetData>
    <row r="1" spans="1:18" x14ac:dyDescent="0.2">
      <c r="A1" s="8"/>
    </row>
    <row r="2" spans="1:18" ht="17" thickBot="1" x14ac:dyDescent="0.4">
      <c r="B2" s="1"/>
      <c r="C2" s="1" t="s">
        <v>190</v>
      </c>
      <c r="D2" s="1"/>
      <c r="E2" s="1"/>
      <c r="F2" s="1"/>
      <c r="G2" s="1"/>
      <c r="H2" s="1"/>
      <c r="I2" s="1"/>
      <c r="J2" s="1"/>
      <c r="K2" s="1"/>
      <c r="L2" s="1"/>
      <c r="M2" s="1"/>
      <c r="N2" s="1"/>
      <c r="O2" s="1"/>
      <c r="P2" s="1"/>
      <c r="Q2" s="1"/>
      <c r="R2" s="1"/>
    </row>
    <row r="3" spans="1:18" ht="10.5"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42.5" customHeight="1" x14ac:dyDescent="0.2">
      <c r="B17" s="4"/>
      <c r="C17" s="4"/>
      <c r="D17" s="4"/>
      <c r="E17" s="4"/>
      <c r="F17" s="4"/>
      <c r="G17" s="4"/>
      <c r="H17" s="4"/>
      <c r="I17" s="4"/>
      <c r="J17" s="4"/>
      <c r="K17" s="4"/>
      <c r="L17" s="4"/>
    </row>
    <row r="18" spans="2:20" ht="14.5" thickBot="1" x14ac:dyDescent="0.35">
      <c r="B18" s="5" t="s">
        <v>4</v>
      </c>
      <c r="C18" s="5"/>
      <c r="D18" s="5"/>
      <c r="E18" s="5"/>
      <c r="F18" s="5"/>
      <c r="G18" s="5"/>
      <c r="H18" s="5"/>
      <c r="I18" s="5"/>
      <c r="J18" s="5"/>
      <c r="K18" s="5"/>
      <c r="L18" s="5"/>
      <c r="M18" s="5"/>
      <c r="N18" s="5"/>
      <c r="O18" s="5"/>
      <c r="P18" s="5"/>
      <c r="Q18" s="5"/>
      <c r="R18" s="5"/>
    </row>
    <row r="19" spans="2:20" ht="10.5"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 thickBot="1" x14ac:dyDescent="0.4">
      <c r="B24" s="1" t="s">
        <v>5</v>
      </c>
      <c r="C24" s="1"/>
      <c r="D24" s="1"/>
      <c r="E24" s="1"/>
      <c r="F24" s="1"/>
      <c r="G24" s="1"/>
      <c r="H24" s="1"/>
      <c r="I24" s="1"/>
      <c r="J24" s="1"/>
      <c r="K24" s="1"/>
      <c r="L24" s="1"/>
      <c r="M24" s="1"/>
      <c r="N24" s="1"/>
      <c r="O24" s="1"/>
      <c r="P24" s="1"/>
      <c r="Q24" s="1"/>
      <c r="R24" s="1"/>
      <c r="T24" s="47"/>
    </row>
    <row r="25" spans="2:20" ht="10.5"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 thickBot="1" x14ac:dyDescent="0.4">
      <c r="C27" s="1" t="s">
        <v>7</v>
      </c>
      <c r="D27" s="1" t="s">
        <v>8</v>
      </c>
      <c r="E27" s="244" t="s">
        <v>12</v>
      </c>
      <c r="F27" s="244"/>
      <c r="G27" s="244"/>
      <c r="H27" s="244"/>
      <c r="I27" s="244"/>
      <c r="J27" s="244"/>
      <c r="K27" s="244"/>
      <c r="L27" s="244"/>
      <c r="M27" s="244"/>
      <c r="N27" s="244"/>
      <c r="O27" s="244"/>
    </row>
    <row r="28" spans="2:20" ht="25.5" customHeight="1" thickTop="1" x14ac:dyDescent="0.25">
      <c r="C28" s="125"/>
      <c r="D28" s="7" t="s">
        <v>26</v>
      </c>
      <c r="E28" s="245" t="s">
        <v>45</v>
      </c>
      <c r="F28" s="245"/>
      <c r="G28" s="245"/>
      <c r="H28" s="245"/>
      <c r="I28" s="245"/>
      <c r="J28" s="245"/>
      <c r="K28" s="245"/>
      <c r="L28" s="245"/>
      <c r="M28" s="245"/>
      <c r="N28" s="245"/>
      <c r="O28" s="245"/>
    </row>
    <row r="29" spans="2:20" ht="40.5" customHeight="1" x14ac:dyDescent="0.2">
      <c r="C29" s="126" t="s">
        <v>9</v>
      </c>
      <c r="D29" s="7" t="s">
        <v>175</v>
      </c>
      <c r="E29" s="245" t="s">
        <v>512</v>
      </c>
      <c r="F29" s="245"/>
      <c r="G29" s="245"/>
      <c r="H29" s="245"/>
      <c r="I29" s="245"/>
      <c r="J29" s="245"/>
      <c r="K29" s="245"/>
      <c r="L29" s="245"/>
      <c r="M29" s="245"/>
      <c r="N29" s="245"/>
      <c r="O29" s="245"/>
    </row>
    <row r="30" spans="2:20" ht="40.5" customHeight="1" x14ac:dyDescent="0.2">
      <c r="C30" s="126" t="s">
        <v>9</v>
      </c>
      <c r="D30" s="7" t="s">
        <v>502</v>
      </c>
      <c r="E30" s="245" t="s">
        <v>503</v>
      </c>
      <c r="F30" s="245"/>
      <c r="G30" s="245"/>
      <c r="H30" s="245"/>
      <c r="I30" s="245"/>
      <c r="J30" s="245"/>
      <c r="K30" s="245"/>
      <c r="L30" s="245"/>
      <c r="M30" s="245"/>
      <c r="N30" s="245"/>
      <c r="O30" s="245"/>
    </row>
    <row r="31" spans="2:20" ht="54" customHeight="1" x14ac:dyDescent="0.2">
      <c r="C31" s="17" t="s">
        <v>9</v>
      </c>
      <c r="D31" s="10" t="s">
        <v>32</v>
      </c>
      <c r="E31" s="245" t="s">
        <v>59</v>
      </c>
      <c r="F31" s="245"/>
      <c r="G31" s="245"/>
      <c r="H31" s="245"/>
      <c r="I31" s="245"/>
      <c r="J31" s="245"/>
      <c r="K31" s="245"/>
      <c r="L31" s="245"/>
      <c r="M31" s="245"/>
      <c r="N31" s="245"/>
      <c r="O31" s="245"/>
    </row>
    <row r="32" spans="2:20" ht="63" customHeight="1" x14ac:dyDescent="0.2">
      <c r="C32" s="13" t="s">
        <v>9</v>
      </c>
      <c r="D32" s="10" t="s">
        <v>47</v>
      </c>
      <c r="E32" s="245" t="s">
        <v>513</v>
      </c>
      <c r="F32" s="245"/>
      <c r="G32" s="245"/>
      <c r="H32" s="245"/>
      <c r="I32" s="245"/>
      <c r="J32" s="245"/>
      <c r="K32" s="245"/>
      <c r="L32" s="245"/>
      <c r="M32" s="245"/>
      <c r="N32" s="245"/>
      <c r="O32" s="245"/>
    </row>
    <row r="33" spans="2:15" ht="57" customHeight="1" x14ac:dyDescent="0.2">
      <c r="C33" s="127" t="s">
        <v>9</v>
      </c>
      <c r="D33" s="10" t="s">
        <v>148</v>
      </c>
      <c r="E33" s="246" t="s">
        <v>232</v>
      </c>
      <c r="F33" s="247"/>
      <c r="G33" s="247"/>
      <c r="H33" s="247"/>
      <c r="I33" s="247"/>
      <c r="J33" s="247"/>
      <c r="K33" s="247"/>
      <c r="L33" s="247"/>
      <c r="M33" s="247"/>
      <c r="N33" s="247"/>
      <c r="O33" s="248"/>
    </row>
    <row r="34" spans="2:15" ht="54" customHeight="1" x14ac:dyDescent="0.2">
      <c r="C34" s="12" t="s">
        <v>9</v>
      </c>
      <c r="D34" s="9" t="s">
        <v>149</v>
      </c>
      <c r="E34" s="245" t="s">
        <v>46</v>
      </c>
      <c r="F34" s="245"/>
      <c r="G34" s="245"/>
      <c r="H34" s="245"/>
      <c r="I34" s="245"/>
      <c r="J34" s="245"/>
      <c r="K34" s="245"/>
      <c r="L34" s="245"/>
      <c r="M34" s="245"/>
      <c r="N34" s="245"/>
      <c r="O34" s="245"/>
    </row>
    <row r="35" spans="2:15" ht="47.25" customHeight="1" x14ac:dyDescent="0.2">
      <c r="C35" s="14" t="s">
        <v>9</v>
      </c>
      <c r="D35" s="7" t="s">
        <v>150</v>
      </c>
      <c r="E35" s="245" t="s">
        <v>234</v>
      </c>
      <c r="F35" s="245"/>
      <c r="G35" s="245"/>
      <c r="H35" s="245"/>
      <c r="I35" s="245"/>
      <c r="J35" s="245"/>
      <c r="K35" s="245"/>
      <c r="L35" s="245"/>
      <c r="M35" s="245"/>
      <c r="N35" s="245"/>
      <c r="O35" s="245"/>
    </row>
    <row r="36" spans="2:15" ht="47.25" customHeight="1" x14ac:dyDescent="0.2">
      <c r="C36" s="128" t="s">
        <v>9</v>
      </c>
      <c r="D36" s="7" t="s">
        <v>151</v>
      </c>
      <c r="E36" s="246" t="s">
        <v>233</v>
      </c>
      <c r="F36" s="247"/>
      <c r="G36" s="247"/>
      <c r="H36" s="247"/>
      <c r="I36" s="247"/>
      <c r="J36" s="247"/>
      <c r="K36" s="247"/>
      <c r="L36" s="247"/>
      <c r="M36" s="247"/>
      <c r="N36" s="247"/>
      <c r="O36" s="248"/>
    </row>
    <row r="37" spans="2:15" ht="47.25" customHeight="1" x14ac:dyDescent="0.2">
      <c r="C37" s="129" t="s">
        <v>9</v>
      </c>
      <c r="D37" s="7" t="s">
        <v>152</v>
      </c>
      <c r="E37" s="246" t="s">
        <v>176</v>
      </c>
      <c r="F37" s="247"/>
      <c r="G37" s="247"/>
      <c r="H37" s="247"/>
      <c r="I37" s="247"/>
      <c r="J37" s="247"/>
      <c r="K37" s="247"/>
      <c r="L37" s="247"/>
      <c r="M37" s="247"/>
      <c r="N37" s="247"/>
      <c r="O37" s="248"/>
    </row>
    <row r="38" spans="2:15" ht="47.25" customHeight="1" x14ac:dyDescent="0.2">
      <c r="C38" s="130" t="s">
        <v>9</v>
      </c>
      <c r="D38" s="7" t="s">
        <v>153</v>
      </c>
      <c r="E38" s="246" t="s">
        <v>177</v>
      </c>
      <c r="F38" s="247"/>
      <c r="G38" s="247"/>
      <c r="H38" s="247"/>
      <c r="I38" s="247"/>
      <c r="J38" s="247"/>
      <c r="K38" s="247"/>
      <c r="L38" s="247"/>
      <c r="M38" s="247"/>
      <c r="N38" s="247"/>
      <c r="O38" s="248"/>
    </row>
    <row r="39" spans="2:15" ht="15.5" x14ac:dyDescent="0.2">
      <c r="C39" s="118"/>
      <c r="D39" s="131"/>
      <c r="E39" s="132"/>
      <c r="F39" s="132"/>
      <c r="G39" s="132"/>
      <c r="H39" s="132"/>
      <c r="I39" s="132"/>
      <c r="J39" s="132"/>
      <c r="K39" s="132"/>
      <c r="L39" s="132"/>
      <c r="M39" s="132"/>
      <c r="N39" s="132"/>
      <c r="O39" s="132"/>
    </row>
    <row r="40" spans="2:15" ht="17.5" hidden="1" customHeight="1" x14ac:dyDescent="0.2">
      <c r="B40" s="4" t="s">
        <v>155</v>
      </c>
      <c r="C40" s="118"/>
      <c r="D40" s="131"/>
      <c r="E40" s="132"/>
      <c r="F40" s="132"/>
      <c r="G40" s="132"/>
      <c r="H40" s="132"/>
      <c r="I40" s="132"/>
      <c r="J40" s="132"/>
      <c r="K40" s="132"/>
      <c r="L40" s="132"/>
      <c r="M40" s="132"/>
      <c r="N40" s="132"/>
      <c r="O40" s="132"/>
    </row>
    <row r="41" spans="2:15" ht="17" hidden="1" thickBot="1" x14ac:dyDescent="0.4">
      <c r="C41" s="1" t="s">
        <v>7</v>
      </c>
      <c r="D41" s="1" t="s">
        <v>8</v>
      </c>
      <c r="E41" s="244" t="s">
        <v>12</v>
      </c>
      <c r="F41" s="244"/>
      <c r="G41" s="244"/>
      <c r="H41" s="244"/>
      <c r="I41" s="244"/>
      <c r="J41" s="244"/>
      <c r="K41" s="244"/>
      <c r="L41" s="244"/>
      <c r="M41" s="244"/>
      <c r="N41" s="244"/>
      <c r="O41" s="244"/>
    </row>
    <row r="42" spans="2:15" ht="44.15" hidden="1" customHeight="1" thickTop="1" x14ac:dyDescent="0.2">
      <c r="C42" s="117"/>
      <c r="D42" s="124" t="s">
        <v>154</v>
      </c>
      <c r="E42" s="241" t="s">
        <v>173</v>
      </c>
      <c r="F42" s="242"/>
      <c r="G42" s="242"/>
      <c r="H42" s="242"/>
      <c r="I42" s="242"/>
      <c r="J42" s="242"/>
      <c r="K42" s="242"/>
      <c r="L42" s="242"/>
      <c r="M42" s="242"/>
      <c r="N42" s="242"/>
      <c r="O42" s="243"/>
    </row>
    <row r="43" spans="2:15" ht="15.5" hidden="1" x14ac:dyDescent="0.2">
      <c r="C43" s="117"/>
      <c r="D43" s="7" t="s">
        <v>131</v>
      </c>
      <c r="E43" s="112"/>
      <c r="F43" s="112"/>
      <c r="G43" s="112"/>
      <c r="H43" s="112"/>
      <c r="I43" s="112"/>
      <c r="J43" s="112"/>
      <c r="K43" s="112"/>
      <c r="L43" s="112"/>
      <c r="M43" s="112"/>
      <c r="N43" s="112"/>
      <c r="O43" s="112"/>
    </row>
    <row r="44" spans="2:15" ht="15.5" hidden="1" x14ac:dyDescent="0.2">
      <c r="C44" s="117"/>
      <c r="D44" s="7" t="s">
        <v>156</v>
      </c>
      <c r="E44" s="112"/>
      <c r="F44" s="112"/>
      <c r="G44" s="112"/>
      <c r="H44" s="112"/>
      <c r="I44" s="112"/>
      <c r="J44" s="112"/>
      <c r="K44" s="112"/>
      <c r="L44" s="112"/>
      <c r="M44" s="112"/>
      <c r="N44" s="112"/>
      <c r="O44" s="112"/>
    </row>
    <row r="45" spans="2:15" ht="15.5" hidden="1" x14ac:dyDescent="0.2">
      <c r="C45" s="117"/>
      <c r="D45" s="7" t="s">
        <v>157</v>
      </c>
      <c r="E45" s="112"/>
      <c r="F45" s="112"/>
      <c r="G45" s="112"/>
      <c r="H45" s="112"/>
      <c r="I45" s="112"/>
      <c r="J45" s="112"/>
      <c r="K45" s="112"/>
      <c r="L45" s="112"/>
      <c r="M45" s="112"/>
      <c r="N45" s="112"/>
      <c r="O45" s="112"/>
    </row>
    <row r="46" spans="2:15" ht="15.5" hidden="1" x14ac:dyDescent="0.2">
      <c r="C46" s="117"/>
      <c r="D46" s="7" t="s">
        <v>159</v>
      </c>
      <c r="E46" s="112"/>
      <c r="F46" s="112"/>
      <c r="G46" s="112"/>
      <c r="H46" s="112"/>
      <c r="I46" s="112"/>
      <c r="J46" s="112"/>
      <c r="K46" s="112"/>
      <c r="L46" s="112"/>
      <c r="M46" s="112"/>
      <c r="N46" s="112"/>
      <c r="O46" s="112"/>
    </row>
    <row r="47" spans="2:15" ht="15.5" hidden="1" x14ac:dyDescent="0.2">
      <c r="C47" s="117"/>
      <c r="D47" s="7" t="s">
        <v>158</v>
      </c>
      <c r="E47" s="112"/>
      <c r="F47" s="112"/>
      <c r="G47" s="112"/>
      <c r="H47" s="112"/>
      <c r="I47" s="112"/>
      <c r="J47" s="112"/>
      <c r="K47" s="112"/>
      <c r="L47" s="112"/>
      <c r="M47" s="112"/>
      <c r="N47" s="112"/>
      <c r="O47" s="112"/>
    </row>
    <row r="48" spans="2:15" ht="15.5" hidden="1" x14ac:dyDescent="0.2">
      <c r="C48" s="117"/>
      <c r="D48" s="7" t="s">
        <v>160</v>
      </c>
      <c r="E48" s="112"/>
      <c r="F48" s="112"/>
      <c r="G48" s="112"/>
      <c r="H48" s="112"/>
      <c r="I48" s="112"/>
      <c r="J48" s="112"/>
      <c r="K48" s="112"/>
      <c r="L48" s="112"/>
      <c r="M48" s="112"/>
      <c r="N48" s="112"/>
      <c r="O48" s="112"/>
    </row>
    <row r="49" spans="2:18" ht="15.5" hidden="1" x14ac:dyDescent="0.2">
      <c r="C49" s="117"/>
      <c r="D49" s="7" t="s">
        <v>161</v>
      </c>
      <c r="E49" s="112"/>
      <c r="F49" s="112"/>
      <c r="G49" s="112"/>
      <c r="H49" s="112"/>
      <c r="I49" s="112"/>
      <c r="J49" s="112"/>
      <c r="K49" s="112"/>
      <c r="L49" s="112"/>
      <c r="M49" s="112"/>
      <c r="N49" s="112"/>
      <c r="O49" s="112"/>
    </row>
    <row r="50" spans="2:18" ht="15.5" hidden="1" x14ac:dyDescent="0.2">
      <c r="C50" s="117"/>
      <c r="D50" s="7" t="s">
        <v>162</v>
      </c>
      <c r="E50" s="112"/>
      <c r="F50" s="112"/>
      <c r="G50" s="112"/>
      <c r="H50" s="112"/>
      <c r="I50" s="112"/>
      <c r="J50" s="112"/>
      <c r="K50" s="112"/>
      <c r="L50" s="112"/>
      <c r="M50" s="112"/>
      <c r="N50" s="112"/>
      <c r="O50" s="112"/>
    </row>
    <row r="51" spans="2:18" ht="15.5" hidden="1" x14ac:dyDescent="0.2">
      <c r="C51" s="117"/>
      <c r="D51" s="7"/>
      <c r="E51" s="112"/>
      <c r="F51" s="112"/>
      <c r="G51" s="112"/>
      <c r="H51" s="112"/>
      <c r="I51" s="112"/>
      <c r="J51" s="112"/>
      <c r="K51" s="112"/>
      <c r="L51" s="112"/>
      <c r="M51" s="112"/>
      <c r="N51" s="112"/>
      <c r="O51" s="112"/>
    </row>
    <row r="52" spans="2:18" ht="15.5" hidden="1" x14ac:dyDescent="0.2">
      <c r="C52" s="117"/>
      <c r="D52" s="7"/>
      <c r="E52" s="112"/>
      <c r="F52" s="112"/>
      <c r="G52" s="112"/>
      <c r="H52" s="112"/>
      <c r="I52" s="112"/>
      <c r="J52" s="112"/>
      <c r="K52" s="112"/>
      <c r="L52" s="112"/>
      <c r="M52" s="112"/>
      <c r="N52" s="112"/>
      <c r="O52" s="112"/>
    </row>
    <row r="53" spans="2:18" ht="15.5" hidden="1" x14ac:dyDescent="0.2">
      <c r="C53" s="117"/>
      <c r="D53" s="7"/>
      <c r="E53" s="112"/>
      <c r="F53" s="112"/>
      <c r="G53" s="112"/>
      <c r="H53" s="112"/>
      <c r="I53" s="112"/>
      <c r="J53" s="112"/>
      <c r="K53" s="112"/>
      <c r="L53" s="112"/>
      <c r="M53" s="112"/>
      <c r="N53" s="112"/>
      <c r="O53" s="112"/>
    </row>
    <row r="55" spans="2:18" ht="17" thickBot="1" x14ac:dyDescent="0.4">
      <c r="B55" s="1" t="s">
        <v>24</v>
      </c>
      <c r="C55" s="1"/>
      <c r="D55" s="1"/>
      <c r="E55" s="1"/>
      <c r="F55" s="1"/>
      <c r="G55" s="1"/>
      <c r="H55" s="1"/>
      <c r="I55" s="1"/>
      <c r="J55" s="1"/>
      <c r="K55" s="1"/>
      <c r="L55" s="1"/>
      <c r="M55" s="1"/>
      <c r="N55" s="1"/>
      <c r="O55" s="1"/>
      <c r="P55" s="1"/>
      <c r="Q55" s="1"/>
      <c r="R55" s="1"/>
    </row>
    <row r="56" spans="2:18" ht="10.5"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5" x14ac:dyDescent="0.35">
      <c r="B61" s="4"/>
      <c r="C61" s="2"/>
      <c r="D61" s="26" t="s">
        <v>181</v>
      </c>
      <c r="E61" s="4"/>
      <c r="F61" s="4"/>
      <c r="G61" s="4"/>
      <c r="H61" s="4"/>
      <c r="I61" s="6"/>
      <c r="J61" s="6"/>
      <c r="K61" s="6"/>
      <c r="L61" s="6"/>
    </row>
    <row r="62" spans="2:18" ht="15.5" x14ac:dyDescent="0.35">
      <c r="B62" s="4"/>
      <c r="C62" s="153"/>
      <c r="D62" s="26" t="s">
        <v>201</v>
      </c>
      <c r="E62" s="4"/>
      <c r="F62" s="4"/>
      <c r="G62" s="4"/>
      <c r="H62" s="4"/>
      <c r="I62" s="6"/>
      <c r="J62" s="6"/>
      <c r="K62" s="6"/>
      <c r="L62" s="6"/>
    </row>
    <row r="63" spans="2:18" ht="15.5" x14ac:dyDescent="0.35">
      <c r="B63" s="4"/>
      <c r="C63" s="135"/>
      <c r="D63" s="26" t="s">
        <v>179</v>
      </c>
      <c r="E63" s="4"/>
      <c r="F63" s="4"/>
      <c r="G63" s="4"/>
      <c r="H63" s="4"/>
      <c r="I63" s="6"/>
      <c r="J63" s="6"/>
      <c r="K63" s="6"/>
      <c r="L63" s="6"/>
    </row>
    <row r="64" spans="2:18" ht="15.5" x14ac:dyDescent="0.35">
      <c r="C64" s="20"/>
      <c r="D64" s="27" t="s">
        <v>31</v>
      </c>
    </row>
    <row r="65" spans="3:6" ht="15.5" x14ac:dyDescent="0.35">
      <c r="C65" s="136"/>
      <c r="D65" s="27" t="s">
        <v>31</v>
      </c>
    </row>
    <row r="66" spans="3:6" ht="15.5" x14ac:dyDescent="0.35">
      <c r="C66" s="134"/>
      <c r="D66" s="27" t="s">
        <v>178</v>
      </c>
    </row>
    <row r="67" spans="3:6" ht="15.5" x14ac:dyDescent="0.35">
      <c r="C67" s="138"/>
      <c r="D67" s="27" t="s">
        <v>180</v>
      </c>
      <c r="E67" s="29"/>
    </row>
    <row r="69" spans="3:6" ht="15.5" x14ac:dyDescent="0.35">
      <c r="F69" s="28"/>
    </row>
    <row r="70" spans="3:6" ht="15.5" x14ac:dyDescent="0.3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tabSelected="1" zoomScale="67" workbookViewId="0">
      <selection activeCell="R76" sqref="R76"/>
    </sheetView>
  </sheetViews>
  <sheetFormatPr defaultColWidth="9.33203125" defaultRowHeight="14" x14ac:dyDescent="0.3"/>
  <cols>
    <col min="1" max="1" width="4.44140625" style="162" customWidth="1"/>
    <col min="2" max="2" width="32.109375" style="162" customWidth="1"/>
    <col min="3" max="3" width="11.6640625" style="162" bestFit="1" customWidth="1"/>
    <col min="4" max="4" width="9.33203125" style="162"/>
    <col min="5" max="5" width="10.33203125" style="162" bestFit="1" customWidth="1"/>
    <col min="6" max="6" width="18" style="162" bestFit="1" customWidth="1"/>
    <col min="7" max="7" width="11.4414062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4.5" thickBot="1" x14ac:dyDescent="0.35"/>
    <row r="6" spans="2:19" ht="44.15" customHeight="1" thickBot="1" x14ac:dyDescent="0.4">
      <c r="B6" s="270" t="s">
        <v>213</v>
      </c>
      <c r="C6" s="271"/>
      <c r="D6" s="271"/>
      <c r="E6" s="271"/>
      <c r="F6" s="271"/>
      <c r="G6" s="271"/>
      <c r="H6" s="271"/>
      <c r="I6" s="272"/>
      <c r="K6" s="178" t="s">
        <v>230</v>
      </c>
      <c r="L6" s="178"/>
      <c r="M6" s="178"/>
      <c r="N6" s="178"/>
      <c r="P6" s="178" t="s">
        <v>231</v>
      </c>
      <c r="Q6" s="178"/>
      <c r="R6" s="178"/>
      <c r="S6" s="178"/>
    </row>
    <row r="7" spans="2:19" ht="32" thickBot="1" x14ac:dyDescent="0.4">
      <c r="B7" s="163"/>
      <c r="C7" s="164"/>
      <c r="D7" s="164"/>
      <c r="E7" s="164"/>
      <c r="F7" s="164"/>
      <c r="G7" s="164"/>
      <c r="H7" s="164"/>
      <c r="I7" s="165"/>
      <c r="J7" s="164"/>
      <c r="K7" s="189" t="s">
        <v>215</v>
      </c>
      <c r="L7" s="190">
        <f>'7. Project Characteristics'!G28</f>
        <v>40</v>
      </c>
      <c r="M7" s="178"/>
      <c r="N7" s="184" t="s">
        <v>214</v>
      </c>
      <c r="P7" s="189" t="s">
        <v>215</v>
      </c>
      <c r="Q7" s="190">
        <f>L7</f>
        <v>40</v>
      </c>
      <c r="R7" s="178"/>
      <c r="S7" s="184" t="s">
        <v>214</v>
      </c>
    </row>
    <row r="8" spans="2:19" ht="16" thickBot="1" x14ac:dyDescent="0.4">
      <c r="B8" s="166" t="s">
        <v>216</v>
      </c>
      <c r="C8" s="199">
        <v>1</v>
      </c>
      <c r="D8" s="164"/>
      <c r="E8" s="164"/>
      <c r="F8" s="164"/>
      <c r="G8" s="164"/>
      <c r="H8" s="164"/>
      <c r="I8" s="165"/>
      <c r="J8" s="164"/>
      <c r="K8" s="191" t="s">
        <v>217</v>
      </c>
      <c r="L8" s="192">
        <f>1/L7</f>
        <v>2.5000000000000001E-2</v>
      </c>
      <c r="M8" s="178"/>
      <c r="N8" s="193">
        <f>SUM(N11:N110)</f>
        <v>2.4260881984029403</v>
      </c>
      <c r="P8" s="191" t="s">
        <v>217</v>
      </c>
      <c r="Q8" s="192">
        <f>1/Q7</f>
        <v>2.5000000000000001E-2</v>
      </c>
      <c r="R8" s="178"/>
      <c r="S8" s="193">
        <f>SUM(S11:S110)</f>
        <v>2.4260881984029403</v>
      </c>
    </row>
    <row r="9" spans="2:19" ht="14.5" thickBot="1" x14ac:dyDescent="0.35">
      <c r="B9" s="163"/>
      <c r="C9" s="164"/>
      <c r="D9" s="164"/>
      <c r="E9" s="164"/>
      <c r="F9" s="164"/>
      <c r="G9" s="164"/>
      <c r="H9" s="164"/>
      <c r="I9" s="165"/>
      <c r="J9" s="164"/>
      <c r="K9" s="185"/>
      <c r="L9" s="273" t="s">
        <v>229</v>
      </c>
      <c r="M9" s="266" t="s">
        <v>211</v>
      </c>
      <c r="N9" s="268" t="s">
        <v>212</v>
      </c>
      <c r="P9" s="185"/>
      <c r="Q9" s="273" t="s">
        <v>229</v>
      </c>
      <c r="R9" s="266" t="s">
        <v>211</v>
      </c>
      <c r="S9" s="268" t="s">
        <v>212</v>
      </c>
    </row>
    <row r="10" spans="2:19" ht="14.5" thickBot="1" x14ac:dyDescent="0.35">
      <c r="B10" s="163"/>
      <c r="C10" s="164"/>
      <c r="D10" s="164"/>
      <c r="E10" s="164"/>
      <c r="F10" s="164"/>
      <c r="G10" s="164"/>
      <c r="H10" s="164"/>
      <c r="I10" s="165"/>
      <c r="J10" s="164"/>
      <c r="K10" s="179" t="s">
        <v>64</v>
      </c>
      <c r="L10" s="273"/>
      <c r="M10" s="267"/>
      <c r="N10" s="269"/>
      <c r="P10" s="179" t="s">
        <v>64</v>
      </c>
      <c r="Q10" s="273"/>
      <c r="R10" s="267"/>
      <c r="S10" s="269"/>
    </row>
    <row r="11" spans="2:19" x14ac:dyDescent="0.3">
      <c r="B11" s="167" t="s">
        <v>218</v>
      </c>
      <c r="C11" s="168"/>
      <c r="D11" s="169"/>
      <c r="E11" s="164"/>
      <c r="F11" s="164"/>
      <c r="G11" s="164"/>
      <c r="H11" s="164"/>
      <c r="I11" s="165"/>
      <c r="J11" s="164"/>
      <c r="K11" s="180">
        <v>1</v>
      </c>
      <c r="L11" s="194">
        <f>$C$8</f>
        <v>1</v>
      </c>
      <c r="M11" s="186">
        <f>IF($K11&gt;L$7,0,L11*$C$15+$C$22*$C$8*((1+$C$13)^($K11-$K$11))+$C$8*$L$8)</f>
        <v>0.11000000000000001</v>
      </c>
      <c r="N11" s="187">
        <f t="shared" ref="N11:N42" si="0">M11/((1+($C$14-$C$13))^($K11-$K$11))</f>
        <v>0.11000000000000001</v>
      </c>
      <c r="P11" s="180">
        <v>1</v>
      </c>
      <c r="Q11" s="194">
        <f>$C$8</f>
        <v>1</v>
      </c>
      <c r="R11" s="186">
        <f>IF($P11&gt;Q$7,0,Q11*$C$15+$C$23*$C$8*((1+$C$13)^($P11-$P$11))+$C$8*$Q$8)</f>
        <v>0.11000000000000001</v>
      </c>
      <c r="S11" s="187">
        <f>R11/((1+($C$14-$C$13))^($P11-$P$11))</f>
        <v>0.11000000000000001</v>
      </c>
    </row>
    <row r="12" spans="2:19" x14ac:dyDescent="0.3">
      <c r="B12" s="170" t="s">
        <v>219</v>
      </c>
      <c r="C12" s="164"/>
      <c r="D12" s="165"/>
      <c r="E12" s="164"/>
      <c r="F12" s="164"/>
      <c r="G12" s="164"/>
      <c r="H12" s="164"/>
      <c r="I12" s="165"/>
      <c r="K12" s="180">
        <v>2</v>
      </c>
      <c r="L12" s="188">
        <f>IF($K12&gt;L$7,0,L11-((L$11*L$8)))</f>
        <v>0.97499999999999998</v>
      </c>
      <c r="M12" s="186">
        <f t="shared" ref="M12:M75" si="1">IF($K12&gt;L$7,0,L12*$C$15+$C$22*$C$8*((1+$C$13)^($K12-$K$11))+$C$8*$L$8)</f>
        <v>0.10855000000000001</v>
      </c>
      <c r="N12" s="187">
        <f t="shared" si="0"/>
        <v>0.10642156862745099</v>
      </c>
      <c r="P12" s="180">
        <v>2</v>
      </c>
      <c r="Q12" s="188">
        <f>IF($P12&gt;Q$7,0,Q11-((Q$11*Q$8)))</f>
        <v>0.97499999999999998</v>
      </c>
      <c r="R12" s="186">
        <f t="shared" ref="R12:R75" si="2">IF($P12&gt;Q$7,0,Q12*$C$15+$C$23*$C$8*((1+$C$13)^($P12-$P$11))+$C$8*$Q$8)</f>
        <v>0.10855000000000001</v>
      </c>
      <c r="S12" s="187">
        <f t="shared" ref="S12:S75" si="3">R12/((1+($C$14-$C$13))^($P12-$P$11))</f>
        <v>0.10642156862745099</v>
      </c>
    </row>
    <row r="13" spans="2:19" x14ac:dyDescent="0.3">
      <c r="B13" s="196" t="s">
        <v>220</v>
      </c>
      <c r="C13" s="195">
        <f>'7. Project Characteristics'!G17</f>
        <v>0.02</v>
      </c>
      <c r="D13" s="171"/>
      <c r="E13" s="164"/>
      <c r="F13" s="164"/>
      <c r="G13" s="164"/>
      <c r="H13" s="164"/>
      <c r="I13" s="165"/>
      <c r="K13" s="180">
        <v>3</v>
      </c>
      <c r="L13" s="188">
        <f t="shared" ref="L13:L76" si="4">IF($K13&gt;L$7,0,L12-((L$11*L$8)))</f>
        <v>0.95</v>
      </c>
      <c r="M13" s="186">
        <f t="shared" si="1"/>
        <v>0.10710600000000001</v>
      </c>
      <c r="N13" s="187">
        <f t="shared" si="0"/>
        <v>0.10294694348327567</v>
      </c>
      <c r="P13" s="180">
        <v>3</v>
      </c>
      <c r="Q13" s="188">
        <f t="shared" ref="Q13:Q76" si="5">IF($P13&gt;Q$7,0,Q12-((Q$11*Q$8)))</f>
        <v>0.95</v>
      </c>
      <c r="R13" s="186">
        <f t="shared" si="2"/>
        <v>0.10710600000000001</v>
      </c>
      <c r="S13" s="187">
        <f t="shared" si="3"/>
        <v>0.10294694348327567</v>
      </c>
    </row>
    <row r="14" spans="2:19" ht="17.149999999999999" customHeight="1" x14ac:dyDescent="0.3">
      <c r="B14" s="196" t="s">
        <v>221</v>
      </c>
      <c r="C14" s="195">
        <f>'7. Project Characteristics'!G19</f>
        <v>0.04</v>
      </c>
      <c r="D14" s="165"/>
      <c r="E14" s="164"/>
      <c r="F14" s="164"/>
      <c r="G14" s="164"/>
      <c r="H14" s="164"/>
      <c r="I14" s="165"/>
      <c r="K14" s="180">
        <v>4</v>
      </c>
      <c r="L14" s="188">
        <f t="shared" si="4"/>
        <v>0.92499999999999993</v>
      </c>
      <c r="M14" s="186">
        <f t="shared" si="1"/>
        <v>0.10566812</v>
      </c>
      <c r="N14" s="187">
        <f t="shared" si="0"/>
        <v>9.9573429525597251E-2</v>
      </c>
      <c r="P14" s="180">
        <v>4</v>
      </c>
      <c r="Q14" s="188">
        <f t="shared" si="5"/>
        <v>0.92499999999999993</v>
      </c>
      <c r="R14" s="186">
        <f t="shared" si="2"/>
        <v>0.10566812</v>
      </c>
      <c r="S14" s="187">
        <f t="shared" si="3"/>
        <v>9.9573429525597251E-2</v>
      </c>
    </row>
    <row r="15" spans="2:19" x14ac:dyDescent="0.3">
      <c r="B15" s="196" t="s">
        <v>222</v>
      </c>
      <c r="C15" s="195">
        <f>'7. Project Characteristics'!$G$18</f>
        <v>7.0000000000000007E-2</v>
      </c>
      <c r="D15" s="165"/>
      <c r="E15" s="164"/>
      <c r="F15" s="164"/>
      <c r="G15" s="164"/>
      <c r="H15" s="164"/>
      <c r="I15" s="165"/>
      <c r="K15" s="180">
        <v>5</v>
      </c>
      <c r="L15" s="188">
        <f t="shared" si="4"/>
        <v>0.89999999999999991</v>
      </c>
      <c r="M15" s="186">
        <f t="shared" si="1"/>
        <v>0.1042364824</v>
      </c>
      <c r="N15" s="187">
        <f t="shared" si="0"/>
        <v>9.6298397490333254E-2</v>
      </c>
      <c r="P15" s="180">
        <v>5</v>
      </c>
      <c r="Q15" s="188">
        <f t="shared" si="5"/>
        <v>0.89999999999999991</v>
      </c>
      <c r="R15" s="186">
        <f t="shared" si="2"/>
        <v>0.1042364824</v>
      </c>
      <c r="S15" s="187">
        <f t="shared" si="3"/>
        <v>9.6298397490333254E-2</v>
      </c>
    </row>
    <row r="16" spans="2:19" ht="14.5" thickBot="1" x14ac:dyDescent="0.35">
      <c r="B16" s="172"/>
      <c r="C16" s="173"/>
      <c r="D16" s="174"/>
      <c r="E16" s="164"/>
      <c r="F16" s="164"/>
      <c r="G16" s="164"/>
      <c r="H16" s="164"/>
      <c r="I16" s="165"/>
      <c r="K16" s="180">
        <v>6</v>
      </c>
      <c r="L16" s="188">
        <f t="shared" si="4"/>
        <v>0.87499999999999989</v>
      </c>
      <c r="M16" s="186">
        <f t="shared" si="1"/>
        <v>0.10281121204800001</v>
      </c>
      <c r="N16" s="187">
        <f t="shared" si="0"/>
        <v>9.3119282347830248E-2</v>
      </c>
      <c r="P16" s="180">
        <v>6</v>
      </c>
      <c r="Q16" s="188">
        <f t="shared" si="5"/>
        <v>0.87499999999999989</v>
      </c>
      <c r="R16" s="186">
        <f t="shared" si="2"/>
        <v>0.10281121204800001</v>
      </c>
      <c r="S16" s="187">
        <f t="shared" si="3"/>
        <v>9.3119282347830248E-2</v>
      </c>
    </row>
    <row r="17" spans="2:19" x14ac:dyDescent="0.3">
      <c r="B17" s="163"/>
      <c r="C17" s="164"/>
      <c r="D17" s="164"/>
      <c r="E17" s="164"/>
      <c r="F17" s="164"/>
      <c r="G17" s="164"/>
      <c r="H17" s="164"/>
      <c r="I17" s="165"/>
      <c r="K17" s="180">
        <v>7</v>
      </c>
      <c r="L17" s="188">
        <f t="shared" si="4"/>
        <v>0.84999999999999987</v>
      </c>
      <c r="M17" s="186">
        <f t="shared" si="1"/>
        <v>0.10139243628896</v>
      </c>
      <c r="N17" s="187">
        <f t="shared" si="0"/>
        <v>9.0033581794733225E-2</v>
      </c>
      <c r="P17" s="180">
        <v>7</v>
      </c>
      <c r="Q17" s="188">
        <f t="shared" si="5"/>
        <v>0.84999999999999987</v>
      </c>
      <c r="R17" s="186">
        <f t="shared" si="2"/>
        <v>0.10139243628896</v>
      </c>
      <c r="S17" s="187">
        <f t="shared" si="3"/>
        <v>9.0033581794733225E-2</v>
      </c>
    </row>
    <row r="18" spans="2:19" x14ac:dyDescent="0.3">
      <c r="B18" s="210" t="s">
        <v>223</v>
      </c>
      <c r="C18" s="164"/>
      <c r="D18" s="164"/>
      <c r="E18" s="209"/>
      <c r="F18" s="164"/>
      <c r="G18" s="164"/>
      <c r="H18" s="164"/>
      <c r="I18" s="165"/>
      <c r="K18" s="180">
        <v>8</v>
      </c>
      <c r="L18" s="188">
        <f t="shared" si="4"/>
        <v>0.82499999999999984</v>
      </c>
      <c r="M18" s="186">
        <f t="shared" si="1"/>
        <v>9.9980285014739184E-2</v>
      </c>
      <c r="N18" s="187">
        <f t="shared" si="0"/>
        <v>8.7038854780301364E-2</v>
      </c>
      <c r="P18" s="180">
        <v>8</v>
      </c>
      <c r="Q18" s="188">
        <f t="shared" si="5"/>
        <v>0.82499999999999984</v>
      </c>
      <c r="R18" s="186">
        <f t="shared" si="2"/>
        <v>9.9980285014739184E-2</v>
      </c>
      <c r="S18" s="187">
        <f t="shared" si="3"/>
        <v>8.7038854780301364E-2</v>
      </c>
    </row>
    <row r="19" spans="2:19" ht="14.5" thickBot="1" x14ac:dyDescent="0.35">
      <c r="B19" s="163"/>
      <c r="C19" s="164"/>
      <c r="D19" s="164"/>
      <c r="E19" s="164"/>
      <c r="F19" s="164"/>
      <c r="G19" s="164"/>
      <c r="H19" s="164"/>
      <c r="I19" s="165"/>
      <c r="K19" s="180">
        <v>9</v>
      </c>
      <c r="L19" s="188">
        <f t="shared" si="4"/>
        <v>0.79999999999999982</v>
      </c>
      <c r="M19" s="186">
        <f t="shared" si="1"/>
        <v>9.8574890715033975E-2</v>
      </c>
      <c r="N19" s="187">
        <f t="shared" si="0"/>
        <v>8.4132720066399033E-2</v>
      </c>
      <c r="P19" s="180">
        <v>9</v>
      </c>
      <c r="Q19" s="188">
        <f t="shared" si="5"/>
        <v>0.79999999999999982</v>
      </c>
      <c r="R19" s="186">
        <f t="shared" si="2"/>
        <v>9.8574890715033975E-2</v>
      </c>
      <c r="S19" s="187">
        <f t="shared" si="3"/>
        <v>8.4132720066399033E-2</v>
      </c>
    </row>
    <row r="20" spans="2:19" x14ac:dyDescent="0.3">
      <c r="B20" s="167" t="s">
        <v>224</v>
      </c>
      <c r="C20" s="168"/>
      <c r="D20" s="169"/>
      <c r="E20" s="164"/>
      <c r="F20" s="164"/>
      <c r="G20" s="164"/>
      <c r="H20" s="164"/>
      <c r="I20" s="165"/>
      <c r="K20" s="180">
        <v>10</v>
      </c>
      <c r="L20" s="188">
        <f t="shared" si="4"/>
        <v>0.7749999999999998</v>
      </c>
      <c r="M20" s="186">
        <f t="shared" si="1"/>
        <v>9.7176388529334662E-2</v>
      </c>
      <c r="N20" s="187">
        <f t="shared" si="0"/>
        <v>8.1312854820408176E-2</v>
      </c>
      <c r="P20" s="180">
        <v>10</v>
      </c>
      <c r="Q20" s="188">
        <f t="shared" si="5"/>
        <v>0.7749999999999998</v>
      </c>
      <c r="R20" s="186">
        <f t="shared" si="2"/>
        <v>9.7176388529334662E-2</v>
      </c>
      <c r="S20" s="187">
        <f t="shared" si="3"/>
        <v>8.1312854820408176E-2</v>
      </c>
    </row>
    <row r="21" spans="2:19" x14ac:dyDescent="0.3">
      <c r="B21" s="175" t="s">
        <v>225</v>
      </c>
      <c r="C21" s="195">
        <f>'7. Project Characteristics'!G22</f>
        <v>0.26500000000000001</v>
      </c>
      <c r="D21" s="176" t="s">
        <v>226</v>
      </c>
      <c r="E21" s="164"/>
      <c r="F21" s="164"/>
      <c r="G21" s="164"/>
      <c r="H21" s="164"/>
      <c r="I21" s="165"/>
      <c r="K21" s="180">
        <v>11</v>
      </c>
      <c r="L21" s="188">
        <f t="shared" si="4"/>
        <v>0.74999999999999978</v>
      </c>
      <c r="M21" s="186">
        <f t="shared" si="1"/>
        <v>9.5784916299921335E-2</v>
      </c>
      <c r="N21" s="187">
        <f t="shared" si="0"/>
        <v>7.8576993240324522E-2</v>
      </c>
      <c r="P21" s="180">
        <v>11</v>
      </c>
      <c r="Q21" s="188">
        <f t="shared" si="5"/>
        <v>0.74999999999999978</v>
      </c>
      <c r="R21" s="186">
        <f t="shared" si="2"/>
        <v>9.5784916299921335E-2</v>
      </c>
      <c r="S21" s="187">
        <f t="shared" si="3"/>
        <v>7.8576993240324522E-2</v>
      </c>
    </row>
    <row r="22" spans="2:19" x14ac:dyDescent="0.3">
      <c r="B22" s="175" t="s">
        <v>521</v>
      </c>
      <c r="C22" s="195">
        <f>'7. Project Characteristics'!G20</f>
        <v>1.4999999999999999E-2</v>
      </c>
      <c r="D22" s="165"/>
      <c r="E22" s="164"/>
      <c r="F22" s="164"/>
      <c r="G22" s="164"/>
      <c r="H22" s="164"/>
      <c r="I22" s="165"/>
      <c r="K22" s="180">
        <v>12</v>
      </c>
      <c r="L22" s="188">
        <f t="shared" si="4"/>
        <v>0.72499999999999976</v>
      </c>
      <c r="M22" s="186">
        <f t="shared" si="1"/>
        <v>9.4400614625919782E-2</v>
      </c>
      <c r="N22" s="187">
        <f t="shared" si="0"/>
        <v>7.5922925211316689E-2</v>
      </c>
      <c r="P22" s="180">
        <v>12</v>
      </c>
      <c r="Q22" s="188">
        <f t="shared" si="5"/>
        <v>0.72499999999999976</v>
      </c>
      <c r="R22" s="186">
        <f t="shared" si="2"/>
        <v>9.4400614625919782E-2</v>
      </c>
      <c r="S22" s="187">
        <f t="shared" si="3"/>
        <v>7.5922925211316689E-2</v>
      </c>
    </row>
    <row r="23" spans="2:19" x14ac:dyDescent="0.3">
      <c r="B23" s="175" t="s">
        <v>522</v>
      </c>
      <c r="C23" s="195">
        <f>'7. Project Characteristics'!G21</f>
        <v>1.4999999999999999E-2</v>
      </c>
      <c r="D23" s="165"/>
      <c r="E23" s="164"/>
      <c r="F23" s="164"/>
      <c r="G23" s="164"/>
      <c r="H23" s="164"/>
      <c r="I23" s="165"/>
      <c r="K23" s="180">
        <v>13</v>
      </c>
      <c r="L23" s="188">
        <f t="shared" si="4"/>
        <v>0.69999999999999973</v>
      </c>
      <c r="M23" s="186">
        <f t="shared" si="1"/>
        <v>9.3023626918438157E-2</v>
      </c>
      <c r="N23" s="187">
        <f t="shared" si="0"/>
        <v>7.3348494993042551E-2</v>
      </c>
      <c r="P23" s="180">
        <v>13</v>
      </c>
      <c r="Q23" s="188">
        <f t="shared" si="5"/>
        <v>0.69999999999999973</v>
      </c>
      <c r="R23" s="186">
        <f t="shared" si="2"/>
        <v>9.3023626918438157E-2</v>
      </c>
      <c r="S23" s="187">
        <f t="shared" si="3"/>
        <v>7.3348494993042551E-2</v>
      </c>
    </row>
    <row r="24" spans="2:19" ht="14.5" thickBot="1" x14ac:dyDescent="0.35">
      <c r="B24" s="172"/>
      <c r="C24" s="173"/>
      <c r="D24" s="174"/>
      <c r="E24" s="164"/>
      <c r="F24" s="164"/>
      <c r="G24" s="164"/>
      <c r="H24" s="164"/>
      <c r="I24" s="165"/>
      <c r="K24" s="180">
        <v>14</v>
      </c>
      <c r="L24" s="188">
        <f t="shared" si="4"/>
        <v>0.67499999999999971</v>
      </c>
      <c r="M24" s="186">
        <f t="shared" si="1"/>
        <v>9.1654099456806915E-2</v>
      </c>
      <c r="N24" s="187">
        <f t="shared" si="0"/>
        <v>7.0851599937033979E-2</v>
      </c>
      <c r="P24" s="180">
        <v>14</v>
      </c>
      <c r="Q24" s="188">
        <f t="shared" si="5"/>
        <v>0.67499999999999971</v>
      </c>
      <c r="R24" s="186">
        <f t="shared" si="2"/>
        <v>9.1654099456806915E-2</v>
      </c>
      <c r="S24" s="187">
        <f t="shared" si="3"/>
        <v>7.0851599937033979E-2</v>
      </c>
    </row>
    <row r="25" spans="2:19" x14ac:dyDescent="0.3">
      <c r="B25" s="170" t="s">
        <v>227</v>
      </c>
      <c r="C25" s="164"/>
      <c r="D25" s="164"/>
      <c r="E25" s="164"/>
      <c r="F25" s="164"/>
      <c r="G25" s="164"/>
      <c r="H25" s="164"/>
      <c r="I25" s="165"/>
      <c r="K25" s="180">
        <v>15</v>
      </c>
      <c r="L25" s="188">
        <f t="shared" si="4"/>
        <v>0.64999999999999969</v>
      </c>
      <c r="M25" s="186">
        <f t="shared" si="1"/>
        <v>9.0292181445943059E-2</v>
      </c>
      <c r="N25" s="187">
        <f t="shared" si="0"/>
        <v>6.8430189233474395E-2</v>
      </c>
      <c r="P25" s="180">
        <v>15</v>
      </c>
      <c r="Q25" s="188">
        <f t="shared" si="5"/>
        <v>0.64999999999999969</v>
      </c>
      <c r="R25" s="186">
        <f t="shared" si="2"/>
        <v>9.0292181445943059E-2</v>
      </c>
      <c r="S25" s="187">
        <f t="shared" si="3"/>
        <v>6.8430189233474395E-2</v>
      </c>
    </row>
    <row r="26" spans="2:19" x14ac:dyDescent="0.3">
      <c r="B26" s="170" t="s">
        <v>228</v>
      </c>
      <c r="C26" s="164"/>
      <c r="D26" s="164"/>
      <c r="E26" s="164"/>
      <c r="F26" s="164"/>
      <c r="G26" s="164"/>
      <c r="H26" s="164"/>
      <c r="I26" s="165"/>
      <c r="K26" s="180">
        <v>16</v>
      </c>
      <c r="L26" s="188">
        <f t="shared" si="4"/>
        <v>0.62499999999999967</v>
      </c>
      <c r="M26" s="186">
        <f t="shared" si="1"/>
        <v>8.8938025074861926E-2</v>
      </c>
      <c r="N26" s="187">
        <f t="shared" si="0"/>
        <v>6.6082262686710691E-2</v>
      </c>
      <c r="P26" s="180">
        <v>16</v>
      </c>
      <c r="Q26" s="188">
        <f t="shared" si="5"/>
        <v>0.62499999999999967</v>
      </c>
      <c r="R26" s="186">
        <f t="shared" si="2"/>
        <v>8.8938025074861926E-2</v>
      </c>
      <c r="S26" s="187">
        <f t="shared" si="3"/>
        <v>6.6082262686710691E-2</v>
      </c>
    </row>
    <row r="27" spans="2:19" ht="14.5" thickBot="1" x14ac:dyDescent="0.35">
      <c r="B27" s="172"/>
      <c r="C27" s="173"/>
      <c r="D27" s="173"/>
      <c r="E27" s="173"/>
      <c r="F27" s="173"/>
      <c r="G27" s="173"/>
      <c r="H27" s="173"/>
      <c r="I27" s="174"/>
      <c r="K27" s="180">
        <v>17</v>
      </c>
      <c r="L27" s="188">
        <f t="shared" si="4"/>
        <v>0.59999999999999964</v>
      </c>
      <c r="M27" s="186">
        <f t="shared" si="1"/>
        <v>8.759178557635916E-2</v>
      </c>
      <c r="N27" s="187">
        <f t="shared" si="0"/>
        <v>6.3805869518853697E-2</v>
      </c>
      <c r="P27" s="180">
        <v>17</v>
      </c>
      <c r="Q27" s="188">
        <f t="shared" si="5"/>
        <v>0.59999999999999964</v>
      </c>
      <c r="R27" s="186">
        <f t="shared" si="2"/>
        <v>8.759178557635916E-2</v>
      </c>
      <c r="S27" s="187">
        <f t="shared" si="3"/>
        <v>6.3805869518853697E-2</v>
      </c>
    </row>
    <row r="28" spans="2:19" x14ac:dyDescent="0.3">
      <c r="K28" s="180">
        <v>18</v>
      </c>
      <c r="L28" s="188">
        <f t="shared" si="4"/>
        <v>0.57499999999999962</v>
      </c>
      <c r="M28" s="186">
        <f t="shared" si="1"/>
        <v>8.6253621287886356E-2</v>
      </c>
      <c r="N28" s="187">
        <f t="shared" si="0"/>
        <v>6.1599107200837049E-2</v>
      </c>
      <c r="P28" s="180">
        <v>18</v>
      </c>
      <c r="Q28" s="188">
        <f t="shared" si="5"/>
        <v>0.57499999999999962</v>
      </c>
      <c r="R28" s="186">
        <f t="shared" si="2"/>
        <v>8.6253621287886356E-2</v>
      </c>
      <c r="S28" s="187">
        <f t="shared" si="3"/>
        <v>6.1599107200837049E-2</v>
      </c>
    </row>
    <row r="29" spans="2:19" x14ac:dyDescent="0.3">
      <c r="K29" s="180">
        <v>19</v>
      </c>
      <c r="L29" s="188">
        <f t="shared" si="4"/>
        <v>0.5499999999999996</v>
      </c>
      <c r="M29" s="186">
        <f t="shared" si="1"/>
        <v>8.4923693713644069E-2</v>
      </c>
      <c r="N29" s="187">
        <f t="shared" si="0"/>
        <v>5.9460120310317062E-2</v>
      </c>
      <c r="P29" s="180">
        <v>19</v>
      </c>
      <c r="Q29" s="188">
        <f t="shared" si="5"/>
        <v>0.5499999999999996</v>
      </c>
      <c r="R29" s="186">
        <f t="shared" si="2"/>
        <v>8.4923693713644069E-2</v>
      </c>
      <c r="S29" s="187">
        <f t="shared" si="3"/>
        <v>5.9460120310317062E-2</v>
      </c>
    </row>
    <row r="30" spans="2:19" x14ac:dyDescent="0.3">
      <c r="K30" s="180">
        <v>20</v>
      </c>
      <c r="L30" s="188">
        <f t="shared" si="4"/>
        <v>0.52499999999999958</v>
      </c>
      <c r="M30" s="186">
        <f t="shared" si="1"/>
        <v>8.3602167587916942E-2</v>
      </c>
      <c r="N30" s="187">
        <f t="shared" si="0"/>
        <v>5.7387099415811001E-2</v>
      </c>
      <c r="P30" s="180">
        <v>20</v>
      </c>
      <c r="Q30" s="188">
        <f t="shared" si="5"/>
        <v>0.52499999999999958</v>
      </c>
      <c r="R30" s="186">
        <f t="shared" si="2"/>
        <v>8.3602167587916942E-2</v>
      </c>
      <c r="S30" s="187">
        <f t="shared" si="3"/>
        <v>5.7387099415811001E-2</v>
      </c>
    </row>
    <row r="31" spans="2:19" x14ac:dyDescent="0.3">
      <c r="K31" s="180">
        <v>21</v>
      </c>
      <c r="L31" s="188">
        <f t="shared" si="4"/>
        <v>0.49999999999999956</v>
      </c>
      <c r="M31" s="186">
        <f t="shared" si="1"/>
        <v>8.2289210939675284E-2</v>
      </c>
      <c r="N31" s="187">
        <f t="shared" si="0"/>
        <v>5.5378279986483446E-2</v>
      </c>
      <c r="P31" s="180">
        <v>21</v>
      </c>
      <c r="Q31" s="188">
        <f t="shared" si="5"/>
        <v>0.49999999999999956</v>
      </c>
      <c r="R31" s="186">
        <f t="shared" si="2"/>
        <v>8.2289210939675284E-2</v>
      </c>
      <c r="S31" s="187">
        <f t="shared" si="3"/>
        <v>5.5378279986483446E-2</v>
      </c>
    </row>
    <row r="32" spans="2:19" x14ac:dyDescent="0.3">
      <c r="K32" s="180">
        <v>22</v>
      </c>
      <c r="L32" s="188">
        <f t="shared" si="4"/>
        <v>0.47499999999999953</v>
      </c>
      <c r="M32" s="186">
        <f t="shared" si="1"/>
        <v>8.0984995158468798E-2</v>
      </c>
      <c r="N32" s="187">
        <f t="shared" si="0"/>
        <v>5.3431941327004268E-2</v>
      </c>
      <c r="P32" s="180">
        <v>22</v>
      </c>
      <c r="Q32" s="188">
        <f t="shared" si="5"/>
        <v>0.47499999999999953</v>
      </c>
      <c r="R32" s="186">
        <f t="shared" si="2"/>
        <v>8.0984995158468798E-2</v>
      </c>
      <c r="S32" s="187">
        <f t="shared" si="3"/>
        <v>5.3431941327004268E-2</v>
      </c>
    </row>
    <row r="33" spans="11:19" x14ac:dyDescent="0.3">
      <c r="K33" s="180">
        <v>23</v>
      </c>
      <c r="L33" s="188">
        <f t="shared" si="4"/>
        <v>0.44999999999999951</v>
      </c>
      <c r="M33" s="186">
        <f t="shared" si="1"/>
        <v>7.9689695061638172E-2</v>
      </c>
      <c r="N33" s="187">
        <f t="shared" si="0"/>
        <v>5.1546405536913927E-2</v>
      </c>
      <c r="P33" s="180">
        <v>23</v>
      </c>
      <c r="Q33" s="188">
        <f t="shared" si="5"/>
        <v>0.44999999999999951</v>
      </c>
      <c r="R33" s="186">
        <f t="shared" si="2"/>
        <v>7.9689695061638172E-2</v>
      </c>
      <c r="S33" s="187">
        <f t="shared" si="3"/>
        <v>5.1546405536913927E-2</v>
      </c>
    </row>
    <row r="34" spans="11:19" x14ac:dyDescent="0.3">
      <c r="K34" s="180">
        <v>24</v>
      </c>
      <c r="L34" s="188">
        <f t="shared" si="4"/>
        <v>0.42499999999999949</v>
      </c>
      <c r="M34" s="186">
        <f t="shared" si="1"/>
        <v>7.8403488962870915E-2</v>
      </c>
      <c r="N34" s="187">
        <f t="shared" si="0"/>
        <v>4.9720036493944769E-2</v>
      </c>
      <c r="P34" s="180">
        <v>24</v>
      </c>
      <c r="Q34" s="188">
        <f t="shared" si="5"/>
        <v>0.42499999999999949</v>
      </c>
      <c r="R34" s="186">
        <f t="shared" si="2"/>
        <v>7.8403488962870915E-2</v>
      </c>
      <c r="S34" s="187">
        <f t="shared" si="3"/>
        <v>4.9720036493944769E-2</v>
      </c>
    </row>
    <row r="35" spans="11:19" x14ac:dyDescent="0.3">
      <c r="K35" s="180">
        <v>25</v>
      </c>
      <c r="L35" s="188">
        <f t="shared" si="4"/>
        <v>0.39999999999999947</v>
      </c>
      <c r="M35" s="186">
        <f t="shared" si="1"/>
        <v>7.7126558742128343E-2</v>
      </c>
      <c r="N35" s="187">
        <f t="shared" si="0"/>
        <v>4.7951238860758763E-2</v>
      </c>
      <c r="P35" s="180">
        <v>25</v>
      </c>
      <c r="Q35" s="188">
        <f t="shared" si="5"/>
        <v>0.39999999999999947</v>
      </c>
      <c r="R35" s="186">
        <f t="shared" si="2"/>
        <v>7.7126558742128343E-2</v>
      </c>
      <c r="S35" s="187">
        <f t="shared" si="3"/>
        <v>4.7951238860758763E-2</v>
      </c>
    </row>
    <row r="36" spans="11:19" x14ac:dyDescent="0.3">
      <c r="K36" s="180">
        <v>26</v>
      </c>
      <c r="L36" s="188">
        <f t="shared" si="4"/>
        <v>0.37499999999999944</v>
      </c>
      <c r="M36" s="186">
        <f t="shared" si="1"/>
        <v>7.5859089916970907E-2</v>
      </c>
      <c r="N36" s="187">
        <f t="shared" si="0"/>
        <v>4.6238457114574291E-2</v>
      </c>
      <c r="P36" s="180">
        <v>26</v>
      </c>
      <c r="Q36" s="188">
        <f t="shared" si="5"/>
        <v>0.37499999999999944</v>
      </c>
      <c r="R36" s="186">
        <f t="shared" si="2"/>
        <v>7.5859089916970907E-2</v>
      </c>
      <c r="S36" s="187">
        <f t="shared" si="3"/>
        <v>4.6238457114574291E-2</v>
      </c>
    </row>
    <row r="37" spans="11:19" x14ac:dyDescent="0.3">
      <c r="K37" s="180">
        <v>27</v>
      </c>
      <c r="L37" s="188">
        <f t="shared" si="4"/>
        <v>0.34999999999999942</v>
      </c>
      <c r="M37" s="186">
        <f t="shared" si="1"/>
        <v>7.4601271715310336E-2</v>
      </c>
      <c r="N37" s="187">
        <f t="shared" si="0"/>
        <v>4.4580174599166474E-2</v>
      </c>
      <c r="P37" s="180">
        <v>27</v>
      </c>
      <c r="Q37" s="188">
        <f t="shared" si="5"/>
        <v>0.34999999999999942</v>
      </c>
      <c r="R37" s="186">
        <f t="shared" si="2"/>
        <v>7.4601271715310336E-2</v>
      </c>
      <c r="S37" s="187">
        <f t="shared" si="3"/>
        <v>4.4580174599166474E-2</v>
      </c>
    </row>
    <row r="38" spans="11:19" x14ac:dyDescent="0.3">
      <c r="K38" s="180">
        <v>28</v>
      </c>
      <c r="L38" s="188">
        <f t="shared" si="4"/>
        <v>0.3249999999999994</v>
      </c>
      <c r="M38" s="186">
        <f t="shared" si="1"/>
        <v>7.3353297149616525E-2</v>
      </c>
      <c r="N38" s="187">
        <f t="shared" si="0"/>
        <v>4.2974912598736363E-2</v>
      </c>
      <c r="P38" s="180">
        <v>28</v>
      </c>
      <c r="Q38" s="188">
        <f t="shared" si="5"/>
        <v>0.3249999999999994</v>
      </c>
      <c r="R38" s="186">
        <f t="shared" si="2"/>
        <v>7.3353297149616525E-2</v>
      </c>
      <c r="S38" s="187">
        <f t="shared" si="3"/>
        <v>4.2974912598736363E-2</v>
      </c>
    </row>
    <row r="39" spans="11:19" x14ac:dyDescent="0.3">
      <c r="K39" s="180">
        <v>29</v>
      </c>
      <c r="L39" s="188">
        <f t="shared" si="4"/>
        <v>0.29999999999999938</v>
      </c>
      <c r="M39" s="186">
        <f t="shared" si="1"/>
        <v>7.2115363092608853E-2</v>
      </c>
      <c r="N39" s="187">
        <f t="shared" si="0"/>
        <v>4.1421229433156188E-2</v>
      </c>
      <c r="P39" s="180">
        <v>29</v>
      </c>
      <c r="Q39" s="188">
        <f t="shared" si="5"/>
        <v>0.29999999999999938</v>
      </c>
      <c r="R39" s="186">
        <f t="shared" si="2"/>
        <v>7.2115363092608853E-2</v>
      </c>
      <c r="S39" s="187">
        <f t="shared" si="3"/>
        <v>4.1421229433156188E-2</v>
      </c>
    </row>
    <row r="40" spans="11:19" x14ac:dyDescent="0.3">
      <c r="K40" s="180">
        <v>30</v>
      </c>
      <c r="L40" s="188">
        <f t="shared" si="4"/>
        <v>0.27499999999999936</v>
      </c>
      <c r="M40" s="186">
        <f t="shared" si="1"/>
        <v>7.088767035446103E-2</v>
      </c>
      <c r="N40" s="187">
        <f t="shared" si="0"/>
        <v>3.99177195741083E-2</v>
      </c>
      <c r="P40" s="180">
        <v>30</v>
      </c>
      <c r="Q40" s="188">
        <f t="shared" si="5"/>
        <v>0.27499999999999936</v>
      </c>
      <c r="R40" s="186">
        <f t="shared" si="2"/>
        <v>7.088767035446103E-2</v>
      </c>
      <c r="S40" s="187">
        <f t="shared" si="3"/>
        <v>3.99177195741083E-2</v>
      </c>
    </row>
    <row r="41" spans="11:19" x14ac:dyDescent="0.3">
      <c r="K41" s="180">
        <v>31</v>
      </c>
      <c r="L41" s="188">
        <f t="shared" si="4"/>
        <v>0.24999999999999936</v>
      </c>
      <c r="M41" s="186">
        <f t="shared" si="1"/>
        <v>6.9670423761550249E-2</v>
      </c>
      <c r="N41" s="187">
        <f t="shared" si="0"/>
        <v>3.8463012781646232E-2</v>
      </c>
      <c r="P41" s="180">
        <v>31</v>
      </c>
      <c r="Q41" s="188">
        <f t="shared" si="5"/>
        <v>0.24999999999999936</v>
      </c>
      <c r="R41" s="186">
        <f t="shared" si="2"/>
        <v>6.9670423761550249E-2</v>
      </c>
      <c r="S41" s="187">
        <f t="shared" si="3"/>
        <v>3.8463012781646232E-2</v>
      </c>
    </row>
    <row r="42" spans="11:19" x14ac:dyDescent="0.3">
      <c r="K42" s="180">
        <v>32</v>
      </c>
      <c r="L42" s="188">
        <f t="shared" si="4"/>
        <v>0.22499999999999937</v>
      </c>
      <c r="M42" s="186">
        <f t="shared" si="1"/>
        <v>6.8463832236781264E-2</v>
      </c>
      <c r="N42" s="187">
        <f t="shared" si="0"/>
        <v>3.7055773260717059E-2</v>
      </c>
      <c r="P42" s="180">
        <v>32</v>
      </c>
      <c r="Q42" s="188">
        <f t="shared" si="5"/>
        <v>0.22499999999999937</v>
      </c>
      <c r="R42" s="186">
        <f t="shared" si="2"/>
        <v>6.8463832236781264E-2</v>
      </c>
      <c r="S42" s="187">
        <f t="shared" si="3"/>
        <v>3.7055773260717059E-2</v>
      </c>
    </row>
    <row r="43" spans="11:19" x14ac:dyDescent="0.3">
      <c r="K43" s="180">
        <v>33</v>
      </c>
      <c r="L43" s="188">
        <f t="shared" si="4"/>
        <v>0.19999999999999937</v>
      </c>
      <c r="M43" s="186">
        <f t="shared" si="1"/>
        <v>6.726810888151688E-2</v>
      </c>
      <c r="N43" s="187">
        <f t="shared" ref="N43:N74" si="6">M43/((1+($C$14-$C$13))^($K43-$K$11))</f>
        <v>3.5694698837193908E-2</v>
      </c>
      <c r="P43" s="180">
        <v>33</v>
      </c>
      <c r="Q43" s="188">
        <f t="shared" si="5"/>
        <v>0.19999999999999937</v>
      </c>
      <c r="R43" s="186">
        <f t="shared" si="2"/>
        <v>6.726810888151688E-2</v>
      </c>
      <c r="S43" s="187">
        <f t="shared" si="3"/>
        <v>3.5694698837193908E-2</v>
      </c>
    </row>
    <row r="44" spans="11:19" x14ac:dyDescent="0.3">
      <c r="K44" s="180">
        <v>34</v>
      </c>
      <c r="L44" s="188">
        <f t="shared" si="4"/>
        <v>0.17499999999999938</v>
      </c>
      <c r="M44" s="186">
        <f t="shared" si="1"/>
        <v>6.6083471059147234E-2</v>
      </c>
      <c r="N44" s="187">
        <f t="shared" si="6"/>
        <v>3.4378520152978209E-2</v>
      </c>
      <c r="P44" s="180">
        <v>34</v>
      </c>
      <c r="Q44" s="188">
        <f t="shared" si="5"/>
        <v>0.17499999999999938</v>
      </c>
      <c r="R44" s="186">
        <f t="shared" si="2"/>
        <v>6.6083471059147234E-2</v>
      </c>
      <c r="S44" s="187">
        <f t="shared" si="3"/>
        <v>3.4378520152978209E-2</v>
      </c>
    </row>
    <row r="45" spans="11:19" x14ac:dyDescent="0.3">
      <c r="K45" s="180">
        <v>35</v>
      </c>
      <c r="L45" s="188">
        <f t="shared" si="4"/>
        <v>0.14999999999999938</v>
      </c>
      <c r="M45" s="186">
        <f t="shared" si="1"/>
        <v>6.491014048033017E-2</v>
      </c>
      <c r="N45" s="187">
        <f t="shared" si="6"/>
        <v>3.3105999879740132E-2</v>
      </c>
      <c r="P45" s="180">
        <v>35</v>
      </c>
      <c r="Q45" s="188">
        <f t="shared" si="5"/>
        <v>0.14999999999999938</v>
      </c>
      <c r="R45" s="186">
        <f t="shared" si="2"/>
        <v>6.491014048033017E-2</v>
      </c>
      <c r="S45" s="187">
        <f t="shared" si="3"/>
        <v>3.3105999879740132E-2</v>
      </c>
    </row>
    <row r="46" spans="11:19" x14ac:dyDescent="0.3">
      <c r="K46" s="180">
        <v>36</v>
      </c>
      <c r="L46" s="188">
        <f t="shared" si="4"/>
        <v>0.12499999999999939</v>
      </c>
      <c r="M46" s="186">
        <f t="shared" si="1"/>
        <v>6.3748343289936782E-2</v>
      </c>
      <c r="N46" s="187">
        <f t="shared" si="6"/>
        <v>3.1875931950876263E-2</v>
      </c>
      <c r="P46" s="180">
        <v>36</v>
      </c>
      <c r="Q46" s="188">
        <f t="shared" si="5"/>
        <v>0.12499999999999939</v>
      </c>
      <c r="R46" s="186">
        <f t="shared" si="2"/>
        <v>6.3748343289936782E-2</v>
      </c>
      <c r="S46" s="187">
        <f t="shared" si="3"/>
        <v>3.1875931950876263E-2</v>
      </c>
    </row>
    <row r="47" spans="11:19" x14ac:dyDescent="0.3">
      <c r="K47" s="180">
        <v>37</v>
      </c>
      <c r="L47" s="188">
        <f t="shared" si="4"/>
        <v>9.9999999999999395E-2</v>
      </c>
      <c r="M47" s="186">
        <f t="shared" si="1"/>
        <v>6.2598310155735512E-2</v>
      </c>
      <c r="N47" s="187">
        <f t="shared" si="6"/>
        <v>3.0687140811272051E-2</v>
      </c>
      <c r="P47" s="180">
        <v>37</v>
      </c>
      <c r="Q47" s="188">
        <f t="shared" si="5"/>
        <v>9.9999999999999395E-2</v>
      </c>
      <c r="R47" s="186">
        <f t="shared" si="2"/>
        <v>6.2598310155735512E-2</v>
      </c>
      <c r="S47" s="187">
        <f t="shared" si="3"/>
        <v>3.0687140811272051E-2</v>
      </c>
    </row>
    <row r="48" spans="11:19" x14ac:dyDescent="0.3">
      <c r="K48" s="180">
        <v>38</v>
      </c>
      <c r="L48" s="188">
        <f t="shared" si="4"/>
        <v>7.49999999999994E-2</v>
      </c>
      <c r="M48" s="186">
        <f t="shared" si="1"/>
        <v>6.1460276358850228E-2</v>
      </c>
      <c r="N48" s="187">
        <f t="shared" si="6"/>
        <v>2.9538480684466285E-2</v>
      </c>
      <c r="P48" s="180">
        <v>38</v>
      </c>
      <c r="Q48" s="188">
        <f t="shared" si="5"/>
        <v>7.49999999999994E-2</v>
      </c>
      <c r="R48" s="186">
        <f t="shared" si="2"/>
        <v>6.1460276358850228E-2</v>
      </c>
      <c r="S48" s="187">
        <f t="shared" si="3"/>
        <v>2.9538480684466285E-2</v>
      </c>
    </row>
    <row r="49" spans="11:19" x14ac:dyDescent="0.3">
      <c r="K49" s="180">
        <v>39</v>
      </c>
      <c r="L49" s="188">
        <f t="shared" si="4"/>
        <v>4.9999999999999399E-2</v>
      </c>
      <c r="M49" s="186">
        <f t="shared" si="1"/>
        <v>6.033448188602724E-2</v>
      </c>
      <c r="N49" s="187">
        <f t="shared" si="6"/>
        <v>2.8428834856823498E-2</v>
      </c>
      <c r="P49" s="180">
        <v>39</v>
      </c>
      <c r="Q49" s="188">
        <f t="shared" si="5"/>
        <v>4.9999999999999399E-2</v>
      </c>
      <c r="R49" s="186">
        <f t="shared" si="2"/>
        <v>6.033448188602724E-2</v>
      </c>
      <c r="S49" s="187">
        <f t="shared" si="3"/>
        <v>2.8428834856823498E-2</v>
      </c>
    </row>
    <row r="50" spans="11:19" x14ac:dyDescent="0.3">
      <c r="K50" s="180">
        <v>40</v>
      </c>
      <c r="L50" s="188">
        <f t="shared" si="4"/>
        <v>2.4999999999999398E-2</v>
      </c>
      <c r="M50" s="186">
        <f t="shared" si="1"/>
        <v>5.922117152374777E-2</v>
      </c>
      <c r="N50" s="187">
        <f t="shared" si="6"/>
        <v>2.7357114978329159E-2</v>
      </c>
      <c r="P50" s="180">
        <v>40</v>
      </c>
      <c r="Q50" s="188">
        <f t="shared" si="5"/>
        <v>2.4999999999999398E-2</v>
      </c>
      <c r="R50" s="186">
        <f t="shared" si="2"/>
        <v>5.922117152374777E-2</v>
      </c>
      <c r="S50" s="187">
        <f t="shared" si="3"/>
        <v>2.7357114978329159E-2</v>
      </c>
    </row>
    <row r="51" spans="11:19" x14ac:dyDescent="0.3">
      <c r="K51" s="180">
        <v>41</v>
      </c>
      <c r="L51" s="188">
        <f t="shared" si="4"/>
        <v>0</v>
      </c>
      <c r="M51" s="186">
        <f t="shared" si="1"/>
        <v>0</v>
      </c>
      <c r="N51" s="187">
        <f t="shared" si="6"/>
        <v>0</v>
      </c>
      <c r="P51" s="180">
        <v>41</v>
      </c>
      <c r="Q51" s="188">
        <f t="shared" si="5"/>
        <v>0</v>
      </c>
      <c r="R51" s="186">
        <f t="shared" si="2"/>
        <v>0</v>
      </c>
      <c r="S51" s="187">
        <f t="shared" si="3"/>
        <v>0</v>
      </c>
    </row>
    <row r="52" spans="11:19" x14ac:dyDescent="0.3">
      <c r="K52" s="180">
        <v>42</v>
      </c>
      <c r="L52" s="188">
        <f t="shared" si="4"/>
        <v>0</v>
      </c>
      <c r="M52" s="186">
        <f t="shared" si="1"/>
        <v>0</v>
      </c>
      <c r="N52" s="187">
        <f t="shared" si="6"/>
        <v>0</v>
      </c>
      <c r="P52" s="180">
        <v>42</v>
      </c>
      <c r="Q52" s="188">
        <f t="shared" si="5"/>
        <v>0</v>
      </c>
      <c r="R52" s="186">
        <f t="shared" si="2"/>
        <v>0</v>
      </c>
      <c r="S52" s="187">
        <f t="shared" si="3"/>
        <v>0</v>
      </c>
    </row>
    <row r="53" spans="11:19" x14ac:dyDescent="0.3">
      <c r="K53" s="180">
        <v>43</v>
      </c>
      <c r="L53" s="188">
        <f t="shared" si="4"/>
        <v>0</v>
      </c>
      <c r="M53" s="186">
        <f t="shared" si="1"/>
        <v>0</v>
      </c>
      <c r="N53" s="187">
        <f t="shared" si="6"/>
        <v>0</v>
      </c>
      <c r="P53" s="180">
        <v>43</v>
      </c>
      <c r="Q53" s="188">
        <f t="shared" si="5"/>
        <v>0</v>
      </c>
      <c r="R53" s="186">
        <f t="shared" si="2"/>
        <v>0</v>
      </c>
      <c r="S53" s="187">
        <f t="shared" si="3"/>
        <v>0</v>
      </c>
    </row>
    <row r="54" spans="11:19" x14ac:dyDescent="0.3">
      <c r="K54" s="180">
        <v>44</v>
      </c>
      <c r="L54" s="188">
        <f t="shared" si="4"/>
        <v>0</v>
      </c>
      <c r="M54" s="186">
        <f t="shared" si="1"/>
        <v>0</v>
      </c>
      <c r="N54" s="187">
        <f t="shared" si="6"/>
        <v>0</v>
      </c>
      <c r="P54" s="180">
        <v>44</v>
      </c>
      <c r="Q54" s="188">
        <f t="shared" si="5"/>
        <v>0</v>
      </c>
      <c r="R54" s="186">
        <f t="shared" si="2"/>
        <v>0</v>
      </c>
      <c r="S54" s="187">
        <f t="shared" si="3"/>
        <v>0</v>
      </c>
    </row>
    <row r="55" spans="11:19" x14ac:dyDescent="0.3">
      <c r="K55" s="180">
        <v>45</v>
      </c>
      <c r="L55" s="188">
        <f t="shared" si="4"/>
        <v>0</v>
      </c>
      <c r="M55" s="186">
        <f t="shared" si="1"/>
        <v>0</v>
      </c>
      <c r="N55" s="187">
        <f t="shared" si="6"/>
        <v>0</v>
      </c>
      <c r="P55" s="180">
        <v>45</v>
      </c>
      <c r="Q55" s="188">
        <f t="shared" si="5"/>
        <v>0</v>
      </c>
      <c r="R55" s="186">
        <f t="shared" si="2"/>
        <v>0</v>
      </c>
      <c r="S55" s="187">
        <f t="shared" si="3"/>
        <v>0</v>
      </c>
    </row>
    <row r="56" spans="11:19" x14ac:dyDescent="0.3">
      <c r="K56" s="180">
        <v>46</v>
      </c>
      <c r="L56" s="188">
        <f t="shared" si="4"/>
        <v>0</v>
      </c>
      <c r="M56" s="186">
        <f t="shared" si="1"/>
        <v>0</v>
      </c>
      <c r="N56" s="187">
        <f t="shared" si="6"/>
        <v>0</v>
      </c>
      <c r="P56" s="180">
        <v>46</v>
      </c>
      <c r="Q56" s="188">
        <f t="shared" si="5"/>
        <v>0</v>
      </c>
      <c r="R56" s="186">
        <f t="shared" si="2"/>
        <v>0</v>
      </c>
      <c r="S56" s="187">
        <f t="shared" si="3"/>
        <v>0</v>
      </c>
    </row>
    <row r="57" spans="11:19" x14ac:dyDescent="0.3">
      <c r="K57" s="180">
        <v>47</v>
      </c>
      <c r="L57" s="188">
        <f t="shared" si="4"/>
        <v>0</v>
      </c>
      <c r="M57" s="186">
        <f t="shared" si="1"/>
        <v>0</v>
      </c>
      <c r="N57" s="187">
        <f t="shared" si="6"/>
        <v>0</v>
      </c>
      <c r="P57" s="180">
        <v>47</v>
      </c>
      <c r="Q57" s="188">
        <f t="shared" si="5"/>
        <v>0</v>
      </c>
      <c r="R57" s="186">
        <f t="shared" si="2"/>
        <v>0</v>
      </c>
      <c r="S57" s="187">
        <f t="shared" si="3"/>
        <v>0</v>
      </c>
    </row>
    <row r="58" spans="11:19" x14ac:dyDescent="0.3">
      <c r="K58" s="180">
        <v>48</v>
      </c>
      <c r="L58" s="188">
        <f t="shared" si="4"/>
        <v>0</v>
      </c>
      <c r="M58" s="186">
        <f t="shared" si="1"/>
        <v>0</v>
      </c>
      <c r="N58" s="187">
        <f t="shared" si="6"/>
        <v>0</v>
      </c>
      <c r="P58" s="180">
        <v>48</v>
      </c>
      <c r="Q58" s="188">
        <f t="shared" si="5"/>
        <v>0</v>
      </c>
      <c r="R58" s="186">
        <f t="shared" si="2"/>
        <v>0</v>
      </c>
      <c r="S58" s="187">
        <f t="shared" si="3"/>
        <v>0</v>
      </c>
    </row>
    <row r="59" spans="11:19" x14ac:dyDescent="0.3">
      <c r="K59" s="180">
        <v>49</v>
      </c>
      <c r="L59" s="188">
        <f t="shared" si="4"/>
        <v>0</v>
      </c>
      <c r="M59" s="186">
        <f t="shared" si="1"/>
        <v>0</v>
      </c>
      <c r="N59" s="187">
        <f t="shared" si="6"/>
        <v>0</v>
      </c>
      <c r="P59" s="180">
        <v>49</v>
      </c>
      <c r="Q59" s="188">
        <f t="shared" si="5"/>
        <v>0</v>
      </c>
      <c r="R59" s="186">
        <f t="shared" si="2"/>
        <v>0</v>
      </c>
      <c r="S59" s="187">
        <f t="shared" si="3"/>
        <v>0</v>
      </c>
    </row>
    <row r="60" spans="11:19" x14ac:dyDescent="0.3">
      <c r="K60" s="180">
        <v>50</v>
      </c>
      <c r="L60" s="188">
        <f t="shared" si="4"/>
        <v>0</v>
      </c>
      <c r="M60" s="186">
        <f t="shared" si="1"/>
        <v>0</v>
      </c>
      <c r="N60" s="187">
        <f t="shared" si="6"/>
        <v>0</v>
      </c>
      <c r="P60" s="180">
        <v>50</v>
      </c>
      <c r="Q60" s="188">
        <f t="shared" si="5"/>
        <v>0</v>
      </c>
      <c r="R60" s="186">
        <f t="shared" si="2"/>
        <v>0</v>
      </c>
      <c r="S60" s="187">
        <f t="shared" si="3"/>
        <v>0</v>
      </c>
    </row>
    <row r="61" spans="11:19" x14ac:dyDescent="0.3">
      <c r="K61" s="180">
        <v>51</v>
      </c>
      <c r="L61" s="188">
        <f t="shared" si="4"/>
        <v>0</v>
      </c>
      <c r="M61" s="186">
        <f t="shared" si="1"/>
        <v>0</v>
      </c>
      <c r="N61" s="187">
        <f t="shared" si="6"/>
        <v>0</v>
      </c>
      <c r="P61" s="180">
        <v>51</v>
      </c>
      <c r="Q61" s="188">
        <f t="shared" si="5"/>
        <v>0</v>
      </c>
      <c r="R61" s="186">
        <f t="shared" si="2"/>
        <v>0</v>
      </c>
      <c r="S61" s="187">
        <f t="shared" si="3"/>
        <v>0</v>
      </c>
    </row>
    <row r="62" spans="11:19" x14ac:dyDescent="0.3">
      <c r="K62" s="180">
        <v>52</v>
      </c>
      <c r="L62" s="188">
        <f t="shared" si="4"/>
        <v>0</v>
      </c>
      <c r="M62" s="186">
        <f t="shared" si="1"/>
        <v>0</v>
      </c>
      <c r="N62" s="187">
        <f t="shared" si="6"/>
        <v>0</v>
      </c>
      <c r="P62" s="180">
        <v>52</v>
      </c>
      <c r="Q62" s="188">
        <f t="shared" si="5"/>
        <v>0</v>
      </c>
      <c r="R62" s="186">
        <f t="shared" si="2"/>
        <v>0</v>
      </c>
      <c r="S62" s="187">
        <f t="shared" si="3"/>
        <v>0</v>
      </c>
    </row>
    <row r="63" spans="11:19" x14ac:dyDescent="0.3">
      <c r="K63" s="180">
        <v>53</v>
      </c>
      <c r="L63" s="188">
        <f t="shared" si="4"/>
        <v>0</v>
      </c>
      <c r="M63" s="186">
        <f t="shared" si="1"/>
        <v>0</v>
      </c>
      <c r="N63" s="187">
        <f t="shared" si="6"/>
        <v>0</v>
      </c>
      <c r="P63" s="180">
        <v>53</v>
      </c>
      <c r="Q63" s="188">
        <f t="shared" si="5"/>
        <v>0</v>
      </c>
      <c r="R63" s="186">
        <f t="shared" si="2"/>
        <v>0</v>
      </c>
      <c r="S63" s="187">
        <f t="shared" si="3"/>
        <v>0</v>
      </c>
    </row>
    <row r="64" spans="11:19" x14ac:dyDescent="0.3">
      <c r="K64" s="180">
        <v>54</v>
      </c>
      <c r="L64" s="188">
        <f t="shared" si="4"/>
        <v>0</v>
      </c>
      <c r="M64" s="186">
        <f t="shared" si="1"/>
        <v>0</v>
      </c>
      <c r="N64" s="187">
        <f t="shared" si="6"/>
        <v>0</v>
      </c>
      <c r="P64" s="180">
        <v>54</v>
      </c>
      <c r="Q64" s="188">
        <f t="shared" si="5"/>
        <v>0</v>
      </c>
      <c r="R64" s="186">
        <f t="shared" si="2"/>
        <v>0</v>
      </c>
      <c r="S64" s="187">
        <f t="shared" si="3"/>
        <v>0</v>
      </c>
    </row>
    <row r="65" spans="11:19" x14ac:dyDescent="0.3">
      <c r="K65" s="180">
        <v>55</v>
      </c>
      <c r="L65" s="188">
        <f t="shared" si="4"/>
        <v>0</v>
      </c>
      <c r="M65" s="186">
        <f t="shared" si="1"/>
        <v>0</v>
      </c>
      <c r="N65" s="187">
        <f t="shared" si="6"/>
        <v>0</v>
      </c>
      <c r="P65" s="180">
        <v>55</v>
      </c>
      <c r="Q65" s="188">
        <f t="shared" si="5"/>
        <v>0</v>
      </c>
      <c r="R65" s="186">
        <f t="shared" si="2"/>
        <v>0</v>
      </c>
      <c r="S65" s="187">
        <f t="shared" si="3"/>
        <v>0</v>
      </c>
    </row>
    <row r="66" spans="11:19" x14ac:dyDescent="0.3">
      <c r="K66" s="180">
        <v>56</v>
      </c>
      <c r="L66" s="188">
        <f t="shared" si="4"/>
        <v>0</v>
      </c>
      <c r="M66" s="186">
        <f t="shared" si="1"/>
        <v>0</v>
      </c>
      <c r="N66" s="187">
        <f t="shared" si="6"/>
        <v>0</v>
      </c>
      <c r="P66" s="180">
        <v>56</v>
      </c>
      <c r="Q66" s="188">
        <f t="shared" si="5"/>
        <v>0</v>
      </c>
      <c r="R66" s="186">
        <f t="shared" si="2"/>
        <v>0</v>
      </c>
      <c r="S66" s="187">
        <f t="shared" si="3"/>
        <v>0</v>
      </c>
    </row>
    <row r="67" spans="11:19" x14ac:dyDescent="0.3">
      <c r="K67" s="180">
        <v>57</v>
      </c>
      <c r="L67" s="188">
        <f t="shared" si="4"/>
        <v>0</v>
      </c>
      <c r="M67" s="186">
        <f t="shared" si="1"/>
        <v>0</v>
      </c>
      <c r="N67" s="187">
        <f t="shared" si="6"/>
        <v>0</v>
      </c>
      <c r="P67" s="180">
        <v>57</v>
      </c>
      <c r="Q67" s="188">
        <f t="shared" si="5"/>
        <v>0</v>
      </c>
      <c r="R67" s="186">
        <f t="shared" si="2"/>
        <v>0</v>
      </c>
      <c r="S67" s="187">
        <f t="shared" si="3"/>
        <v>0</v>
      </c>
    </row>
    <row r="68" spans="11:19" x14ac:dyDescent="0.3">
      <c r="K68" s="180">
        <v>58</v>
      </c>
      <c r="L68" s="188">
        <f t="shared" si="4"/>
        <v>0</v>
      </c>
      <c r="M68" s="186">
        <f t="shared" si="1"/>
        <v>0</v>
      </c>
      <c r="N68" s="187">
        <f t="shared" si="6"/>
        <v>0</v>
      </c>
      <c r="P68" s="180">
        <v>58</v>
      </c>
      <c r="Q68" s="188">
        <f t="shared" si="5"/>
        <v>0</v>
      </c>
      <c r="R68" s="186">
        <f t="shared" si="2"/>
        <v>0</v>
      </c>
      <c r="S68" s="187">
        <f t="shared" si="3"/>
        <v>0</v>
      </c>
    </row>
    <row r="69" spans="11:19" x14ac:dyDescent="0.3">
      <c r="K69" s="180">
        <v>59</v>
      </c>
      <c r="L69" s="188">
        <f t="shared" si="4"/>
        <v>0</v>
      </c>
      <c r="M69" s="186">
        <f t="shared" si="1"/>
        <v>0</v>
      </c>
      <c r="N69" s="187">
        <f t="shared" si="6"/>
        <v>0</v>
      </c>
      <c r="P69" s="180">
        <v>59</v>
      </c>
      <c r="Q69" s="188">
        <f t="shared" si="5"/>
        <v>0</v>
      </c>
      <c r="R69" s="186">
        <f t="shared" si="2"/>
        <v>0</v>
      </c>
      <c r="S69" s="187">
        <f t="shared" si="3"/>
        <v>0</v>
      </c>
    </row>
    <row r="70" spans="11:19" x14ac:dyDescent="0.3">
      <c r="K70" s="180">
        <v>60</v>
      </c>
      <c r="L70" s="188">
        <f t="shared" si="4"/>
        <v>0</v>
      </c>
      <c r="M70" s="186">
        <f t="shared" si="1"/>
        <v>0</v>
      </c>
      <c r="N70" s="187">
        <f t="shared" si="6"/>
        <v>0</v>
      </c>
      <c r="P70" s="180">
        <v>60</v>
      </c>
      <c r="Q70" s="188">
        <f t="shared" si="5"/>
        <v>0</v>
      </c>
      <c r="R70" s="186">
        <f t="shared" si="2"/>
        <v>0</v>
      </c>
      <c r="S70" s="187">
        <f t="shared" si="3"/>
        <v>0</v>
      </c>
    </row>
    <row r="71" spans="11:19" x14ac:dyDescent="0.3">
      <c r="K71" s="180">
        <v>61</v>
      </c>
      <c r="L71" s="188">
        <f t="shared" si="4"/>
        <v>0</v>
      </c>
      <c r="M71" s="186">
        <f t="shared" si="1"/>
        <v>0</v>
      </c>
      <c r="N71" s="187">
        <f t="shared" si="6"/>
        <v>0</v>
      </c>
      <c r="P71" s="180">
        <v>61</v>
      </c>
      <c r="Q71" s="188">
        <f t="shared" si="5"/>
        <v>0</v>
      </c>
      <c r="R71" s="186">
        <f t="shared" si="2"/>
        <v>0</v>
      </c>
      <c r="S71" s="187">
        <f t="shared" si="3"/>
        <v>0</v>
      </c>
    </row>
    <row r="72" spans="11:19" x14ac:dyDescent="0.3">
      <c r="K72" s="180">
        <v>62</v>
      </c>
      <c r="L72" s="188">
        <f t="shared" si="4"/>
        <v>0</v>
      </c>
      <c r="M72" s="186">
        <f t="shared" si="1"/>
        <v>0</v>
      </c>
      <c r="N72" s="187">
        <f t="shared" si="6"/>
        <v>0</v>
      </c>
      <c r="P72" s="180">
        <v>62</v>
      </c>
      <c r="Q72" s="188">
        <f t="shared" si="5"/>
        <v>0</v>
      </c>
      <c r="R72" s="186">
        <f t="shared" si="2"/>
        <v>0</v>
      </c>
      <c r="S72" s="187">
        <f t="shared" si="3"/>
        <v>0</v>
      </c>
    </row>
    <row r="73" spans="11:19" x14ac:dyDescent="0.3">
      <c r="K73" s="180">
        <v>63</v>
      </c>
      <c r="L73" s="188">
        <f t="shared" si="4"/>
        <v>0</v>
      </c>
      <c r="M73" s="186">
        <f t="shared" si="1"/>
        <v>0</v>
      </c>
      <c r="N73" s="187">
        <f t="shared" si="6"/>
        <v>0</v>
      </c>
      <c r="P73" s="180">
        <v>63</v>
      </c>
      <c r="Q73" s="188">
        <f t="shared" si="5"/>
        <v>0</v>
      </c>
      <c r="R73" s="186">
        <f t="shared" si="2"/>
        <v>0</v>
      </c>
      <c r="S73" s="187">
        <f t="shared" si="3"/>
        <v>0</v>
      </c>
    </row>
    <row r="74" spans="11:19" x14ac:dyDescent="0.3">
      <c r="K74" s="180">
        <v>64</v>
      </c>
      <c r="L74" s="188">
        <f t="shared" si="4"/>
        <v>0</v>
      </c>
      <c r="M74" s="186">
        <f t="shared" si="1"/>
        <v>0</v>
      </c>
      <c r="N74" s="187">
        <f t="shared" si="6"/>
        <v>0</v>
      </c>
      <c r="P74" s="180">
        <v>64</v>
      </c>
      <c r="Q74" s="188">
        <f t="shared" si="5"/>
        <v>0</v>
      </c>
      <c r="R74" s="186">
        <f t="shared" si="2"/>
        <v>0</v>
      </c>
      <c r="S74" s="187">
        <f t="shared" si="3"/>
        <v>0</v>
      </c>
    </row>
    <row r="75" spans="11:19" x14ac:dyDescent="0.3">
      <c r="K75" s="180">
        <v>65</v>
      </c>
      <c r="L75" s="188">
        <f t="shared" si="4"/>
        <v>0</v>
      </c>
      <c r="M75" s="186">
        <f t="shared" si="1"/>
        <v>0</v>
      </c>
      <c r="N75" s="187">
        <f t="shared" ref="N75:N106" si="7">M75/((1+($C$14-$C$13))^($K75-$K$11))</f>
        <v>0</v>
      </c>
      <c r="P75" s="180">
        <v>65</v>
      </c>
      <c r="Q75" s="188">
        <f t="shared" si="5"/>
        <v>0</v>
      </c>
      <c r="R75" s="186">
        <f t="shared" si="2"/>
        <v>0</v>
      </c>
      <c r="S75" s="187">
        <f t="shared" si="3"/>
        <v>0</v>
      </c>
    </row>
    <row r="76" spans="11:19" x14ac:dyDescent="0.3">
      <c r="K76" s="180">
        <v>66</v>
      </c>
      <c r="L76" s="188">
        <f t="shared" si="4"/>
        <v>0</v>
      </c>
      <c r="M76" s="186">
        <f t="shared" ref="M76:M110" si="8">IF($K76&gt;L$7,0,L76*$C$15+$C$22*$C$8*((1+$C$13)^($K76-$K$11))+$C$8*$L$8)</f>
        <v>0</v>
      </c>
      <c r="N76" s="187">
        <f t="shared" si="7"/>
        <v>0</v>
      </c>
      <c r="P76" s="180">
        <v>66</v>
      </c>
      <c r="Q76" s="188">
        <f t="shared" si="5"/>
        <v>0</v>
      </c>
      <c r="R76" s="186">
        <f t="shared" ref="R76:R110" si="9">IF($P76&gt;Q$7,0,Q76*$C$15+$C$23*$C$8*((1+$C$13)^($P76-$P$11))+$C$8*$Q$8)</f>
        <v>0</v>
      </c>
      <c r="S76" s="187">
        <f t="shared" ref="S76:S110" si="10">R76/((1+($C$14-$C$13))^($P76-$P$11))</f>
        <v>0</v>
      </c>
    </row>
    <row r="77" spans="11:19" x14ac:dyDescent="0.3">
      <c r="K77" s="180">
        <v>67</v>
      </c>
      <c r="L77" s="188">
        <f t="shared" ref="L77:L110" si="11">IF($K77&gt;L$7,0,L76-((L$11*L$8)))</f>
        <v>0</v>
      </c>
      <c r="M77" s="186">
        <f t="shared" si="8"/>
        <v>0</v>
      </c>
      <c r="N77" s="187">
        <f t="shared" si="7"/>
        <v>0</v>
      </c>
      <c r="P77" s="180">
        <v>67</v>
      </c>
      <c r="Q77" s="188">
        <f t="shared" ref="Q77:Q110" si="12">IF($P77&gt;Q$7,0,Q76-((Q$11*Q$8)))</f>
        <v>0</v>
      </c>
      <c r="R77" s="186">
        <f t="shared" si="9"/>
        <v>0</v>
      </c>
      <c r="S77" s="187">
        <f t="shared" si="10"/>
        <v>0</v>
      </c>
    </row>
    <row r="78" spans="11:19" x14ac:dyDescent="0.3">
      <c r="K78" s="180">
        <v>68</v>
      </c>
      <c r="L78" s="188">
        <f t="shared" si="11"/>
        <v>0</v>
      </c>
      <c r="M78" s="186">
        <f t="shared" si="8"/>
        <v>0</v>
      </c>
      <c r="N78" s="187">
        <f t="shared" si="7"/>
        <v>0</v>
      </c>
      <c r="P78" s="180">
        <v>68</v>
      </c>
      <c r="Q78" s="188">
        <f t="shared" si="12"/>
        <v>0</v>
      </c>
      <c r="R78" s="186">
        <f t="shared" si="9"/>
        <v>0</v>
      </c>
      <c r="S78" s="187">
        <f t="shared" si="10"/>
        <v>0</v>
      </c>
    </row>
    <row r="79" spans="11:19" x14ac:dyDescent="0.3">
      <c r="K79" s="180">
        <v>69</v>
      </c>
      <c r="L79" s="188">
        <f t="shared" si="11"/>
        <v>0</v>
      </c>
      <c r="M79" s="186">
        <f t="shared" si="8"/>
        <v>0</v>
      </c>
      <c r="N79" s="187">
        <f t="shared" si="7"/>
        <v>0</v>
      </c>
      <c r="P79" s="180">
        <v>69</v>
      </c>
      <c r="Q79" s="188">
        <f t="shared" si="12"/>
        <v>0</v>
      </c>
      <c r="R79" s="186">
        <f t="shared" si="9"/>
        <v>0</v>
      </c>
      <c r="S79" s="187">
        <f t="shared" si="10"/>
        <v>0</v>
      </c>
    </row>
    <row r="80" spans="11:19" x14ac:dyDescent="0.3">
      <c r="K80" s="180">
        <v>70</v>
      </c>
      <c r="L80" s="188">
        <f t="shared" si="11"/>
        <v>0</v>
      </c>
      <c r="M80" s="186">
        <f t="shared" si="8"/>
        <v>0</v>
      </c>
      <c r="N80" s="187">
        <f t="shared" si="7"/>
        <v>0</v>
      </c>
      <c r="P80" s="180">
        <v>70</v>
      </c>
      <c r="Q80" s="188">
        <f t="shared" si="12"/>
        <v>0</v>
      </c>
      <c r="R80" s="186">
        <f t="shared" si="9"/>
        <v>0</v>
      </c>
      <c r="S80" s="187">
        <f t="shared" si="10"/>
        <v>0</v>
      </c>
    </row>
    <row r="81" spans="11:19" x14ac:dyDescent="0.3">
      <c r="K81" s="180">
        <v>71</v>
      </c>
      <c r="L81" s="188">
        <f t="shared" si="11"/>
        <v>0</v>
      </c>
      <c r="M81" s="186">
        <f t="shared" si="8"/>
        <v>0</v>
      </c>
      <c r="N81" s="187">
        <f t="shared" si="7"/>
        <v>0</v>
      </c>
      <c r="P81" s="180">
        <v>71</v>
      </c>
      <c r="Q81" s="188">
        <f t="shared" si="12"/>
        <v>0</v>
      </c>
      <c r="R81" s="186">
        <f t="shared" si="9"/>
        <v>0</v>
      </c>
      <c r="S81" s="187">
        <f t="shared" si="10"/>
        <v>0</v>
      </c>
    </row>
    <row r="82" spans="11:19" x14ac:dyDescent="0.3">
      <c r="K82" s="180">
        <v>72</v>
      </c>
      <c r="L82" s="188">
        <f t="shared" si="11"/>
        <v>0</v>
      </c>
      <c r="M82" s="186">
        <f t="shared" si="8"/>
        <v>0</v>
      </c>
      <c r="N82" s="187">
        <f t="shared" si="7"/>
        <v>0</v>
      </c>
      <c r="P82" s="180">
        <v>72</v>
      </c>
      <c r="Q82" s="188">
        <f t="shared" si="12"/>
        <v>0</v>
      </c>
      <c r="R82" s="186">
        <f t="shared" si="9"/>
        <v>0</v>
      </c>
      <c r="S82" s="187">
        <f t="shared" si="10"/>
        <v>0</v>
      </c>
    </row>
    <row r="83" spans="11:19" x14ac:dyDescent="0.3">
      <c r="K83" s="180">
        <v>73</v>
      </c>
      <c r="L83" s="188">
        <f t="shared" si="11"/>
        <v>0</v>
      </c>
      <c r="M83" s="186">
        <f t="shared" si="8"/>
        <v>0</v>
      </c>
      <c r="N83" s="187">
        <f t="shared" si="7"/>
        <v>0</v>
      </c>
      <c r="P83" s="180">
        <v>73</v>
      </c>
      <c r="Q83" s="188">
        <f t="shared" si="12"/>
        <v>0</v>
      </c>
      <c r="R83" s="186">
        <f t="shared" si="9"/>
        <v>0</v>
      </c>
      <c r="S83" s="187">
        <f t="shared" si="10"/>
        <v>0</v>
      </c>
    </row>
    <row r="84" spans="11:19" x14ac:dyDescent="0.3">
      <c r="K84" s="180">
        <v>74</v>
      </c>
      <c r="L84" s="188">
        <f t="shared" si="11"/>
        <v>0</v>
      </c>
      <c r="M84" s="186">
        <f t="shared" si="8"/>
        <v>0</v>
      </c>
      <c r="N84" s="187">
        <f t="shared" si="7"/>
        <v>0</v>
      </c>
      <c r="P84" s="180">
        <v>74</v>
      </c>
      <c r="Q84" s="188">
        <f t="shared" si="12"/>
        <v>0</v>
      </c>
      <c r="R84" s="186">
        <f t="shared" si="9"/>
        <v>0</v>
      </c>
      <c r="S84" s="187">
        <f t="shared" si="10"/>
        <v>0</v>
      </c>
    </row>
    <row r="85" spans="11:19" x14ac:dyDescent="0.3">
      <c r="K85" s="180">
        <v>75</v>
      </c>
      <c r="L85" s="188">
        <f t="shared" si="11"/>
        <v>0</v>
      </c>
      <c r="M85" s="186">
        <f t="shared" si="8"/>
        <v>0</v>
      </c>
      <c r="N85" s="187">
        <f t="shared" si="7"/>
        <v>0</v>
      </c>
      <c r="P85" s="180">
        <v>75</v>
      </c>
      <c r="Q85" s="188">
        <f t="shared" si="12"/>
        <v>0</v>
      </c>
      <c r="R85" s="186">
        <f t="shared" si="9"/>
        <v>0</v>
      </c>
      <c r="S85" s="187">
        <f t="shared" si="10"/>
        <v>0</v>
      </c>
    </row>
    <row r="86" spans="11:19" x14ac:dyDescent="0.3">
      <c r="K86" s="180">
        <v>76</v>
      </c>
      <c r="L86" s="188">
        <f t="shared" si="11"/>
        <v>0</v>
      </c>
      <c r="M86" s="186">
        <f t="shared" si="8"/>
        <v>0</v>
      </c>
      <c r="N86" s="187">
        <f t="shared" si="7"/>
        <v>0</v>
      </c>
      <c r="P86" s="180">
        <v>76</v>
      </c>
      <c r="Q86" s="188">
        <f t="shared" si="12"/>
        <v>0</v>
      </c>
      <c r="R86" s="186">
        <f t="shared" si="9"/>
        <v>0</v>
      </c>
      <c r="S86" s="187">
        <f t="shared" si="10"/>
        <v>0</v>
      </c>
    </row>
    <row r="87" spans="11:19" x14ac:dyDescent="0.3">
      <c r="K87" s="180">
        <v>77</v>
      </c>
      <c r="L87" s="188">
        <f t="shared" si="11"/>
        <v>0</v>
      </c>
      <c r="M87" s="186">
        <f t="shared" si="8"/>
        <v>0</v>
      </c>
      <c r="N87" s="187">
        <f t="shared" si="7"/>
        <v>0</v>
      </c>
      <c r="P87" s="180">
        <v>77</v>
      </c>
      <c r="Q87" s="188">
        <f t="shared" si="12"/>
        <v>0</v>
      </c>
      <c r="R87" s="186">
        <f t="shared" si="9"/>
        <v>0</v>
      </c>
      <c r="S87" s="187">
        <f t="shared" si="10"/>
        <v>0</v>
      </c>
    </row>
    <row r="88" spans="11:19" x14ac:dyDescent="0.3">
      <c r="K88" s="180">
        <v>78</v>
      </c>
      <c r="L88" s="188">
        <f t="shared" si="11"/>
        <v>0</v>
      </c>
      <c r="M88" s="186">
        <f t="shared" si="8"/>
        <v>0</v>
      </c>
      <c r="N88" s="187">
        <f t="shared" si="7"/>
        <v>0</v>
      </c>
      <c r="P88" s="180">
        <v>78</v>
      </c>
      <c r="Q88" s="188">
        <f t="shared" si="12"/>
        <v>0</v>
      </c>
      <c r="R88" s="186">
        <f t="shared" si="9"/>
        <v>0</v>
      </c>
      <c r="S88" s="187">
        <f t="shared" si="10"/>
        <v>0</v>
      </c>
    </row>
    <row r="89" spans="11:19" x14ac:dyDescent="0.3">
      <c r="K89" s="180">
        <v>79</v>
      </c>
      <c r="L89" s="188">
        <f t="shared" si="11"/>
        <v>0</v>
      </c>
      <c r="M89" s="186">
        <f t="shared" si="8"/>
        <v>0</v>
      </c>
      <c r="N89" s="187">
        <f t="shared" si="7"/>
        <v>0</v>
      </c>
      <c r="P89" s="180">
        <v>79</v>
      </c>
      <c r="Q89" s="188">
        <f t="shared" si="12"/>
        <v>0</v>
      </c>
      <c r="R89" s="186">
        <f t="shared" si="9"/>
        <v>0</v>
      </c>
      <c r="S89" s="187">
        <f t="shared" si="10"/>
        <v>0</v>
      </c>
    </row>
    <row r="90" spans="11:19" x14ac:dyDescent="0.3">
      <c r="K90" s="180">
        <v>80</v>
      </c>
      <c r="L90" s="188">
        <f t="shared" si="11"/>
        <v>0</v>
      </c>
      <c r="M90" s="186">
        <f t="shared" si="8"/>
        <v>0</v>
      </c>
      <c r="N90" s="187">
        <f t="shared" si="7"/>
        <v>0</v>
      </c>
      <c r="P90" s="180">
        <v>80</v>
      </c>
      <c r="Q90" s="188">
        <f t="shared" si="12"/>
        <v>0</v>
      </c>
      <c r="R90" s="186">
        <f t="shared" si="9"/>
        <v>0</v>
      </c>
      <c r="S90" s="187">
        <f t="shared" si="10"/>
        <v>0</v>
      </c>
    </row>
    <row r="91" spans="11:19" x14ac:dyDescent="0.3">
      <c r="K91" s="180">
        <v>81</v>
      </c>
      <c r="L91" s="188">
        <f t="shared" si="11"/>
        <v>0</v>
      </c>
      <c r="M91" s="186">
        <f t="shared" si="8"/>
        <v>0</v>
      </c>
      <c r="N91" s="187">
        <f t="shared" si="7"/>
        <v>0</v>
      </c>
      <c r="P91" s="180">
        <v>81</v>
      </c>
      <c r="Q91" s="188">
        <f t="shared" si="12"/>
        <v>0</v>
      </c>
      <c r="R91" s="186">
        <f t="shared" si="9"/>
        <v>0</v>
      </c>
      <c r="S91" s="187">
        <f t="shared" si="10"/>
        <v>0</v>
      </c>
    </row>
    <row r="92" spans="11:19" x14ac:dyDescent="0.3">
      <c r="K92" s="180">
        <v>82</v>
      </c>
      <c r="L92" s="188">
        <f t="shared" si="11"/>
        <v>0</v>
      </c>
      <c r="M92" s="186">
        <f t="shared" si="8"/>
        <v>0</v>
      </c>
      <c r="N92" s="187">
        <f t="shared" si="7"/>
        <v>0</v>
      </c>
      <c r="P92" s="180">
        <v>82</v>
      </c>
      <c r="Q92" s="188">
        <f t="shared" si="12"/>
        <v>0</v>
      </c>
      <c r="R92" s="186">
        <f t="shared" si="9"/>
        <v>0</v>
      </c>
      <c r="S92" s="187">
        <f t="shared" si="10"/>
        <v>0</v>
      </c>
    </row>
    <row r="93" spans="11:19" x14ac:dyDescent="0.3">
      <c r="K93" s="180">
        <v>83</v>
      </c>
      <c r="L93" s="188">
        <f t="shared" si="11"/>
        <v>0</v>
      </c>
      <c r="M93" s="186">
        <f t="shared" si="8"/>
        <v>0</v>
      </c>
      <c r="N93" s="187">
        <f t="shared" si="7"/>
        <v>0</v>
      </c>
      <c r="P93" s="180">
        <v>83</v>
      </c>
      <c r="Q93" s="188">
        <f t="shared" si="12"/>
        <v>0</v>
      </c>
      <c r="R93" s="186">
        <f t="shared" si="9"/>
        <v>0</v>
      </c>
      <c r="S93" s="187">
        <f t="shared" si="10"/>
        <v>0</v>
      </c>
    </row>
    <row r="94" spans="11:19" x14ac:dyDescent="0.3">
      <c r="K94" s="180">
        <v>84</v>
      </c>
      <c r="L94" s="188">
        <f t="shared" si="11"/>
        <v>0</v>
      </c>
      <c r="M94" s="186">
        <f t="shared" si="8"/>
        <v>0</v>
      </c>
      <c r="N94" s="187">
        <f t="shared" si="7"/>
        <v>0</v>
      </c>
      <c r="P94" s="180">
        <v>84</v>
      </c>
      <c r="Q94" s="188">
        <f t="shared" si="12"/>
        <v>0</v>
      </c>
      <c r="R94" s="186">
        <f t="shared" si="9"/>
        <v>0</v>
      </c>
      <c r="S94" s="187">
        <f t="shared" si="10"/>
        <v>0</v>
      </c>
    </row>
    <row r="95" spans="11:19" x14ac:dyDescent="0.3">
      <c r="K95" s="180">
        <v>85</v>
      </c>
      <c r="L95" s="188">
        <f t="shared" si="11"/>
        <v>0</v>
      </c>
      <c r="M95" s="186">
        <f t="shared" si="8"/>
        <v>0</v>
      </c>
      <c r="N95" s="187">
        <f t="shared" si="7"/>
        <v>0</v>
      </c>
      <c r="P95" s="180">
        <v>85</v>
      </c>
      <c r="Q95" s="188">
        <f t="shared" si="12"/>
        <v>0</v>
      </c>
      <c r="R95" s="186">
        <f t="shared" si="9"/>
        <v>0</v>
      </c>
      <c r="S95" s="187">
        <f t="shared" si="10"/>
        <v>0</v>
      </c>
    </row>
    <row r="96" spans="11:19" x14ac:dyDescent="0.3">
      <c r="K96" s="180">
        <v>86</v>
      </c>
      <c r="L96" s="188">
        <f t="shared" si="11"/>
        <v>0</v>
      </c>
      <c r="M96" s="186">
        <f t="shared" si="8"/>
        <v>0</v>
      </c>
      <c r="N96" s="187">
        <f t="shared" si="7"/>
        <v>0</v>
      </c>
      <c r="P96" s="180">
        <v>86</v>
      </c>
      <c r="Q96" s="188">
        <f t="shared" si="12"/>
        <v>0</v>
      </c>
      <c r="R96" s="186">
        <f t="shared" si="9"/>
        <v>0</v>
      </c>
      <c r="S96" s="187">
        <f t="shared" si="10"/>
        <v>0</v>
      </c>
    </row>
    <row r="97" spans="11:19" x14ac:dyDescent="0.3">
      <c r="K97" s="180">
        <v>87</v>
      </c>
      <c r="L97" s="188">
        <f t="shared" si="11"/>
        <v>0</v>
      </c>
      <c r="M97" s="186">
        <f t="shared" si="8"/>
        <v>0</v>
      </c>
      <c r="N97" s="187">
        <f t="shared" si="7"/>
        <v>0</v>
      </c>
      <c r="P97" s="180">
        <v>87</v>
      </c>
      <c r="Q97" s="188">
        <f t="shared" si="12"/>
        <v>0</v>
      </c>
      <c r="R97" s="186">
        <f t="shared" si="9"/>
        <v>0</v>
      </c>
      <c r="S97" s="187">
        <f t="shared" si="10"/>
        <v>0</v>
      </c>
    </row>
    <row r="98" spans="11:19" x14ac:dyDescent="0.3">
      <c r="K98" s="180">
        <v>88</v>
      </c>
      <c r="L98" s="188">
        <f t="shared" si="11"/>
        <v>0</v>
      </c>
      <c r="M98" s="186">
        <f t="shared" si="8"/>
        <v>0</v>
      </c>
      <c r="N98" s="187">
        <f t="shared" si="7"/>
        <v>0</v>
      </c>
      <c r="P98" s="180">
        <v>88</v>
      </c>
      <c r="Q98" s="188">
        <f t="shared" si="12"/>
        <v>0</v>
      </c>
      <c r="R98" s="186">
        <f t="shared" si="9"/>
        <v>0</v>
      </c>
      <c r="S98" s="187">
        <f t="shared" si="10"/>
        <v>0</v>
      </c>
    </row>
    <row r="99" spans="11:19" x14ac:dyDescent="0.3">
      <c r="K99" s="180">
        <v>89</v>
      </c>
      <c r="L99" s="188">
        <f t="shared" si="11"/>
        <v>0</v>
      </c>
      <c r="M99" s="186">
        <f t="shared" si="8"/>
        <v>0</v>
      </c>
      <c r="N99" s="187">
        <f t="shared" si="7"/>
        <v>0</v>
      </c>
      <c r="P99" s="180">
        <v>89</v>
      </c>
      <c r="Q99" s="188">
        <f t="shared" si="12"/>
        <v>0</v>
      </c>
      <c r="R99" s="186">
        <f t="shared" si="9"/>
        <v>0</v>
      </c>
      <c r="S99" s="187">
        <f t="shared" si="10"/>
        <v>0</v>
      </c>
    </row>
    <row r="100" spans="11:19" x14ac:dyDescent="0.3">
      <c r="K100" s="180">
        <v>90</v>
      </c>
      <c r="L100" s="188">
        <f t="shared" si="11"/>
        <v>0</v>
      </c>
      <c r="M100" s="186">
        <f t="shared" si="8"/>
        <v>0</v>
      </c>
      <c r="N100" s="187">
        <f t="shared" si="7"/>
        <v>0</v>
      </c>
      <c r="P100" s="180">
        <v>90</v>
      </c>
      <c r="Q100" s="188">
        <f t="shared" si="12"/>
        <v>0</v>
      </c>
      <c r="R100" s="186">
        <f t="shared" si="9"/>
        <v>0</v>
      </c>
      <c r="S100" s="187">
        <f t="shared" si="10"/>
        <v>0</v>
      </c>
    </row>
    <row r="101" spans="11:19" x14ac:dyDescent="0.3">
      <c r="K101" s="180">
        <v>91</v>
      </c>
      <c r="L101" s="188">
        <f t="shared" si="11"/>
        <v>0</v>
      </c>
      <c r="M101" s="186">
        <f t="shared" si="8"/>
        <v>0</v>
      </c>
      <c r="N101" s="187">
        <f t="shared" si="7"/>
        <v>0</v>
      </c>
      <c r="P101" s="180">
        <v>91</v>
      </c>
      <c r="Q101" s="188">
        <f t="shared" si="12"/>
        <v>0</v>
      </c>
      <c r="R101" s="186">
        <f t="shared" si="9"/>
        <v>0</v>
      </c>
      <c r="S101" s="187">
        <f t="shared" si="10"/>
        <v>0</v>
      </c>
    </row>
    <row r="102" spans="11:19" x14ac:dyDescent="0.3">
      <c r="K102" s="180">
        <v>92</v>
      </c>
      <c r="L102" s="188">
        <f t="shared" si="11"/>
        <v>0</v>
      </c>
      <c r="M102" s="186">
        <f t="shared" si="8"/>
        <v>0</v>
      </c>
      <c r="N102" s="187">
        <f t="shared" si="7"/>
        <v>0</v>
      </c>
      <c r="P102" s="180">
        <v>92</v>
      </c>
      <c r="Q102" s="188">
        <f t="shared" si="12"/>
        <v>0</v>
      </c>
      <c r="R102" s="186">
        <f t="shared" si="9"/>
        <v>0</v>
      </c>
      <c r="S102" s="187">
        <f t="shared" si="10"/>
        <v>0</v>
      </c>
    </row>
    <row r="103" spans="11:19" x14ac:dyDescent="0.3">
      <c r="K103" s="180">
        <v>93</v>
      </c>
      <c r="L103" s="188">
        <f t="shared" si="11"/>
        <v>0</v>
      </c>
      <c r="M103" s="186">
        <f t="shared" si="8"/>
        <v>0</v>
      </c>
      <c r="N103" s="187">
        <f t="shared" si="7"/>
        <v>0</v>
      </c>
      <c r="P103" s="180">
        <v>93</v>
      </c>
      <c r="Q103" s="188">
        <f t="shared" si="12"/>
        <v>0</v>
      </c>
      <c r="R103" s="186">
        <f t="shared" si="9"/>
        <v>0</v>
      </c>
      <c r="S103" s="187">
        <f t="shared" si="10"/>
        <v>0</v>
      </c>
    </row>
    <row r="104" spans="11:19" x14ac:dyDescent="0.3">
      <c r="K104" s="180">
        <v>94</v>
      </c>
      <c r="L104" s="188">
        <f t="shared" si="11"/>
        <v>0</v>
      </c>
      <c r="M104" s="186">
        <f t="shared" si="8"/>
        <v>0</v>
      </c>
      <c r="N104" s="187">
        <f t="shared" si="7"/>
        <v>0</v>
      </c>
      <c r="P104" s="180">
        <v>94</v>
      </c>
      <c r="Q104" s="188">
        <f t="shared" si="12"/>
        <v>0</v>
      </c>
      <c r="R104" s="186">
        <f t="shared" si="9"/>
        <v>0</v>
      </c>
      <c r="S104" s="187">
        <f t="shared" si="10"/>
        <v>0</v>
      </c>
    </row>
    <row r="105" spans="11:19" x14ac:dyDescent="0.3">
      <c r="K105" s="180">
        <v>95</v>
      </c>
      <c r="L105" s="188">
        <f t="shared" si="11"/>
        <v>0</v>
      </c>
      <c r="M105" s="186">
        <f t="shared" si="8"/>
        <v>0</v>
      </c>
      <c r="N105" s="187">
        <f t="shared" si="7"/>
        <v>0</v>
      </c>
      <c r="P105" s="180">
        <v>95</v>
      </c>
      <c r="Q105" s="188">
        <f t="shared" si="12"/>
        <v>0</v>
      </c>
      <c r="R105" s="186">
        <f t="shared" si="9"/>
        <v>0</v>
      </c>
      <c r="S105" s="187">
        <f t="shared" si="10"/>
        <v>0</v>
      </c>
    </row>
    <row r="106" spans="11:19" x14ac:dyDescent="0.3">
      <c r="K106" s="180">
        <v>96</v>
      </c>
      <c r="L106" s="188">
        <f t="shared" si="11"/>
        <v>0</v>
      </c>
      <c r="M106" s="186">
        <f t="shared" si="8"/>
        <v>0</v>
      </c>
      <c r="N106" s="187">
        <f t="shared" si="7"/>
        <v>0</v>
      </c>
      <c r="P106" s="180">
        <v>96</v>
      </c>
      <c r="Q106" s="188">
        <f t="shared" si="12"/>
        <v>0</v>
      </c>
      <c r="R106" s="186">
        <f t="shared" si="9"/>
        <v>0</v>
      </c>
      <c r="S106" s="187">
        <f t="shared" si="10"/>
        <v>0</v>
      </c>
    </row>
    <row r="107" spans="11:19" x14ac:dyDescent="0.3">
      <c r="K107" s="180">
        <v>97</v>
      </c>
      <c r="L107" s="188">
        <f t="shared" si="11"/>
        <v>0</v>
      </c>
      <c r="M107" s="186">
        <f t="shared" si="8"/>
        <v>0</v>
      </c>
      <c r="N107" s="187">
        <f t="shared" ref="N107:N110" si="13">M107/((1+($C$14-$C$13))^($K107-$K$11))</f>
        <v>0</v>
      </c>
      <c r="P107" s="180">
        <v>97</v>
      </c>
      <c r="Q107" s="188">
        <f t="shared" si="12"/>
        <v>0</v>
      </c>
      <c r="R107" s="186">
        <f t="shared" si="9"/>
        <v>0</v>
      </c>
      <c r="S107" s="187">
        <f t="shared" si="10"/>
        <v>0</v>
      </c>
    </row>
    <row r="108" spans="11:19" x14ac:dyDescent="0.3">
      <c r="K108" s="180">
        <v>98</v>
      </c>
      <c r="L108" s="188">
        <f t="shared" si="11"/>
        <v>0</v>
      </c>
      <c r="M108" s="186">
        <f t="shared" si="8"/>
        <v>0</v>
      </c>
      <c r="N108" s="187">
        <f t="shared" si="13"/>
        <v>0</v>
      </c>
      <c r="P108" s="180">
        <v>98</v>
      </c>
      <c r="Q108" s="188">
        <f t="shared" si="12"/>
        <v>0</v>
      </c>
      <c r="R108" s="186">
        <f t="shared" si="9"/>
        <v>0</v>
      </c>
      <c r="S108" s="187">
        <f t="shared" si="10"/>
        <v>0</v>
      </c>
    </row>
    <row r="109" spans="11:19" x14ac:dyDescent="0.3">
      <c r="K109" s="180">
        <v>99</v>
      </c>
      <c r="L109" s="188">
        <f t="shared" si="11"/>
        <v>0</v>
      </c>
      <c r="M109" s="186">
        <f t="shared" si="8"/>
        <v>0</v>
      </c>
      <c r="N109" s="187">
        <f t="shared" si="13"/>
        <v>0</v>
      </c>
      <c r="P109" s="180">
        <v>99</v>
      </c>
      <c r="Q109" s="188">
        <f t="shared" si="12"/>
        <v>0</v>
      </c>
      <c r="R109" s="186">
        <f t="shared" si="9"/>
        <v>0</v>
      </c>
      <c r="S109" s="187">
        <f t="shared" si="10"/>
        <v>0</v>
      </c>
    </row>
    <row r="110" spans="11:19" x14ac:dyDescent="0.3">
      <c r="K110" s="180">
        <v>100</v>
      </c>
      <c r="L110" s="188">
        <f t="shared" si="11"/>
        <v>0</v>
      </c>
      <c r="M110" s="186">
        <f t="shared" si="8"/>
        <v>0</v>
      </c>
      <c r="N110" s="187">
        <f t="shared" si="13"/>
        <v>0</v>
      </c>
      <c r="P110" s="180">
        <v>100</v>
      </c>
      <c r="Q110" s="188">
        <f t="shared" si="12"/>
        <v>0</v>
      </c>
      <c r="R110" s="186">
        <f t="shared" si="9"/>
        <v>0</v>
      </c>
      <c r="S110" s="187">
        <f t="shared" si="10"/>
        <v>0</v>
      </c>
    </row>
    <row r="111" spans="11:19" ht="14.5" thickBot="1" x14ac:dyDescent="0.3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 x14ac:dyDescent="0.2"/>
  <cols>
    <col min="3" max="3" width="18.33203125" bestFit="1" customWidth="1"/>
    <col min="4" max="4" width="16.6640625" bestFit="1" customWidth="1"/>
    <col min="5" max="81" width="13.44140625" customWidth="1"/>
  </cols>
  <sheetData>
    <row r="6" spans="3:81" ht="10.5" x14ac:dyDescent="0.2">
      <c r="C6" s="58" t="s">
        <v>489</v>
      </c>
    </row>
    <row r="7" spans="3:81" ht="11"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-1174226.6880270222</v>
      </c>
      <c r="F9" s="69">
        <v>-65173.116352665093</v>
      </c>
      <c r="G9" s="69">
        <v>-65173.116352665093</v>
      </c>
      <c r="H9" s="69">
        <v>-65173.116352665093</v>
      </c>
      <c r="I9" s="69">
        <v>-65173.116352665093</v>
      </c>
      <c r="J9" s="69">
        <v>-65173.116352665093</v>
      </c>
      <c r="K9" s="69">
        <v>-65173.116352665093</v>
      </c>
      <c r="L9" s="69">
        <v>-65173.116352665093</v>
      </c>
      <c r="M9" s="69">
        <v>-65173.116352665093</v>
      </c>
      <c r="N9" s="69">
        <v>-65173.116352665093</v>
      </c>
      <c r="O9" s="69">
        <v>-65173.116352665093</v>
      </c>
      <c r="P9" s="69">
        <v>-65173.116352665093</v>
      </c>
      <c r="Q9" s="69">
        <v>-65173.116352665093</v>
      </c>
      <c r="R9" s="69">
        <v>-65173.116352665093</v>
      </c>
      <c r="S9" s="69">
        <v>-65173.116352665093</v>
      </c>
      <c r="T9" s="69">
        <v>-65173.116352665093</v>
      </c>
      <c r="U9" s="69">
        <v>-65173.116352665093</v>
      </c>
      <c r="V9" s="69">
        <v>-65173.116352665093</v>
      </c>
      <c r="W9" s="69">
        <v>-65173.116352665093</v>
      </c>
      <c r="X9" s="69">
        <v>-65173.116352665093</v>
      </c>
      <c r="Y9" s="69">
        <v>-65173.116352665093</v>
      </c>
      <c r="Z9" s="69">
        <v>-65173.116352665093</v>
      </c>
      <c r="AA9" s="69">
        <v>-65173.116352665093</v>
      </c>
      <c r="AB9" s="69">
        <v>-65173.116352665093</v>
      </c>
      <c r="AC9" s="69">
        <v>-65173.116352665093</v>
      </c>
      <c r="AD9" s="69">
        <v>-65173.116352665093</v>
      </c>
      <c r="AE9" s="69">
        <v>-65173.116352665093</v>
      </c>
      <c r="AF9" s="69">
        <v>-65173.116352665093</v>
      </c>
      <c r="AG9" s="69">
        <v>-65173.116352665093</v>
      </c>
      <c r="AH9" s="69">
        <v>-65173.116352665093</v>
      </c>
      <c r="AI9" s="69">
        <v>-65173.116352665093</v>
      </c>
      <c r="AJ9" s="69">
        <v>-65173.116352665093</v>
      </c>
      <c r="AK9" s="69">
        <v>-65173.116352665093</v>
      </c>
      <c r="AL9" s="69">
        <v>-65173.116352665093</v>
      </c>
      <c r="AM9" s="69">
        <v>-65173.116352665093</v>
      </c>
      <c r="AN9" s="69">
        <v>-65173.116352665093</v>
      </c>
      <c r="AO9" s="69">
        <v>-65173.116352665093</v>
      </c>
      <c r="AP9" s="69">
        <v>-65173.116352665093</v>
      </c>
      <c r="AQ9" s="69">
        <v>-65173.116352665093</v>
      </c>
      <c r="AR9" s="69">
        <v>-65173.116352665093</v>
      </c>
      <c r="AS9" s="69">
        <v>-65173.116352665093</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election activeCell="A6" sqref="A6"/>
    </sheetView>
  </sheetViews>
  <sheetFormatPr defaultRowHeight="10"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44140625" customWidth="1"/>
  </cols>
  <sheetData>
    <row r="3" spans="3:406" x14ac:dyDescent="0.2">
      <c r="C3" s="47"/>
      <c r="X3" s="47"/>
    </row>
    <row r="6" spans="3:406" ht="20.5" customHeight="1" x14ac:dyDescent="0.2">
      <c r="C6" s="58" t="s">
        <v>134</v>
      </c>
      <c r="G6" s="47"/>
      <c r="K6" s="66"/>
      <c r="CF6" s="58" t="s">
        <v>135</v>
      </c>
      <c r="CH6" s="47"/>
      <c r="CI6" s="47"/>
      <c r="CJ6" s="47"/>
      <c r="CN6" s="66"/>
      <c r="FI6" s="58" t="s">
        <v>490</v>
      </c>
      <c r="FK6" s="47"/>
      <c r="FL6" s="47"/>
      <c r="FM6" s="47"/>
      <c r="FQ6" s="66"/>
      <c r="IL6" s="58" t="s">
        <v>491</v>
      </c>
      <c r="IN6" s="47"/>
      <c r="IO6" s="47"/>
      <c r="IP6" s="47"/>
      <c r="IT6" s="66"/>
      <c r="LO6" s="58" t="s">
        <v>492</v>
      </c>
      <c r="LQ6" s="47"/>
      <c r="LR6" s="47"/>
      <c r="LS6" s="47"/>
      <c r="LW6" s="66"/>
    </row>
    <row r="7" spans="3:406" ht="3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0.11633179330366536</v>
      </c>
      <c r="G8" s="67" cm="1">
        <f t="array" ref="G8:G11">_xlfn.XLOOKUP(_xlfn.ANCHORARRAY($C$8)&amp;_xlfn.ANCHORARRAY($D$8),_xlfn.ANCHORARRAY('Int VA Calcs'!$Z$8)&amp;_xlfn.ANCHORARRAY('Int VA Calcs'!$AA$8),_xlfn.ANCHORARRAY('Int VA Calcs'!AC8))</f>
        <v>0.11659561250565681</v>
      </c>
      <c r="H8" s="68" cm="1">
        <f t="array" ref="H8:H11">_xlfn.ANCHORARRAY(G8)+(_xlfn.ANCHORARRAY($L8)-_xlfn.ANCHORARRAY($G8))*(1/5)</f>
        <v>0.11670117331749262</v>
      </c>
      <c r="I8" s="68" cm="1">
        <f t="array" ref="I8:I11">_xlfn.ANCHORARRAY(H8)+(_xlfn.ANCHORARRAY($L8)-_xlfn.ANCHORARRAY($G8))*(1/5)</f>
        <v>0.11680673412932843</v>
      </c>
      <c r="J8" s="68" cm="1">
        <f t="array" ref="J8:J11">_xlfn.ANCHORARRAY(I8)+(_xlfn.ANCHORARRAY($L8)-_xlfn.ANCHORARRAY($G8))*(1/5)</f>
        <v>0.11691229494116424</v>
      </c>
      <c r="K8" s="68" cm="1">
        <f t="array" ref="K8:K11">_xlfn.ANCHORARRAY(J8)+(_xlfn.ANCHORARRAY($L8)-_xlfn.ANCHORARRAY($G8))*(1/5)</f>
        <v>0.11701785575300006</v>
      </c>
      <c r="L8" s="67" cm="1">
        <f t="array" ref="L8:L11">_xlfn.XLOOKUP(_xlfn.ANCHORARRAY($C$8)&amp;_xlfn.ANCHORARRAY($D$8),_xlfn.ANCHORARRAY('Int VA Calcs'!$Z$8)&amp;_xlfn.ANCHORARRAY('Int VA Calcs'!$AA$8),_xlfn.ANCHORARRAY('Int VA Calcs'!AD8))</f>
        <v>0.11712341656483587</v>
      </c>
      <c r="M8" s="68" cm="1">
        <f t="array" ref="M8:M11">_xlfn.ANCHORARRAY(L8)+(_xlfn.ANCHORARRAY($Q8)-_xlfn.ANCHORARRAY($L8))*(1/5)</f>
        <v>0.11722900944611626</v>
      </c>
      <c r="N8" s="68" cm="1">
        <f t="array" ref="N8:N11">_xlfn.ANCHORARRAY(M8)+(_xlfn.ANCHORARRAY($Q8)-_xlfn.ANCHORARRAY($L8))*(1/5)</f>
        <v>0.11733460232739666</v>
      </c>
      <c r="O8" s="68" cm="1">
        <f t="array" ref="O8:O11">_xlfn.ANCHORARRAY(N8)+(_xlfn.ANCHORARRAY($Q8)-_xlfn.ANCHORARRAY($L8))*(1/5)</f>
        <v>0.11744019520867706</v>
      </c>
      <c r="P8" s="68" cm="1">
        <f t="array" ref="P8:P11">_xlfn.ANCHORARRAY(O8)+(_xlfn.ANCHORARRAY($Q8)-_xlfn.ANCHORARRAY($L8))*(1/5)</f>
        <v>0.11754578808995746</v>
      </c>
      <c r="Q8" s="67" cm="1">
        <f t="array" ref="Q8:Q11">_xlfn.XLOOKUP(_xlfn.ANCHORARRAY($C$8)&amp;_xlfn.ANCHORARRAY($D$8),_xlfn.ANCHORARRAY('Int VA Calcs'!$Z$8)&amp;_xlfn.ANCHORARRAY('Int VA Calcs'!$AA$8),_xlfn.ANCHORARRAY('Int VA Calcs'!AE8))</f>
        <v>0.11765138097123787</v>
      </c>
      <c r="R8" s="68" cm="1">
        <f t="array" ref="R8:R11">_xlfn.ANCHORARRAY(Q8)+(_xlfn.ANCHORARRAY($V8)-_xlfn.ANCHORARRAY($Q8))*(1/5)</f>
        <v>0.11768438515657299</v>
      </c>
      <c r="S8" s="68" cm="1">
        <f t="array" ref="S8:S11">_xlfn.ANCHORARRAY(R8)+(_xlfn.ANCHORARRAY($V8)-_xlfn.ANCHORARRAY($Q8))*(1/5)</f>
        <v>0.11771738934190812</v>
      </c>
      <c r="T8" s="68" cm="1">
        <f t="array" ref="T8:T11">_xlfn.ANCHORARRAY(S8)+(_xlfn.ANCHORARRAY($V8)-_xlfn.ANCHORARRAY($Q8))*(1/5)</f>
        <v>0.11775039352724324</v>
      </c>
      <c r="U8" s="68" cm="1">
        <f t="array" ref="U8:U11">_xlfn.ANCHORARRAY(T8)+(_xlfn.ANCHORARRAY($V8)-_xlfn.ANCHORARRAY($Q8))*(1/5)</f>
        <v>0.11778339771257837</v>
      </c>
      <c r="V8" s="67" cm="1">
        <f t="array" ref="V8:V11">_xlfn.XLOOKUP(_xlfn.ANCHORARRAY($C$8)&amp;_xlfn.ANCHORARRAY($D$8),_xlfn.ANCHORARRAY('Int VA Calcs'!$Z$8)&amp;_xlfn.ANCHORARRAY('Int VA Calcs'!$AA$8),_xlfn.ANCHORARRAY('Int VA Calcs'!AF8))</f>
        <v>0.11781640189791351</v>
      </c>
      <c r="W8" s="68" cm="1">
        <f t="array" ref="W8:W11">_xlfn.ANCHORARRAY(V8)+(_xlfn.ANCHORARRAY($AA8)-_xlfn.ANCHORARRAY($V8))*(1/5)</f>
        <v>0.117849409080049</v>
      </c>
      <c r="X8" s="68" cm="1">
        <f t="array" ref="X8:X11">_xlfn.ANCHORARRAY(W8)+(_xlfn.ANCHORARRAY($AA8)-_xlfn.ANCHORARRAY($V8))*(1/5)</f>
        <v>0.11788241626218449</v>
      </c>
      <c r="Y8" s="68" cm="1">
        <f t="array" ref="Y8:Y11">_xlfn.ANCHORARRAY(X8)+(_xlfn.ANCHORARRAY($AA8)-_xlfn.ANCHORARRAY($V8))*(1/5)</f>
        <v>0.11791542344431998</v>
      </c>
      <c r="Z8" s="68" cm="1">
        <f t="array" ref="Z8:Z11">_xlfn.ANCHORARRAY(Y8)+(_xlfn.ANCHORARRAY($AA8)-_xlfn.ANCHORARRAY($V8))*(1/5)</f>
        <v>0.11794843062645546</v>
      </c>
      <c r="AA8" s="67" cm="1">
        <f t="array" ref="AA8:AA11">_xlfn.XLOOKUP(_xlfn.ANCHORARRAY($C$8)&amp;_xlfn.ANCHORARRAY($D$8),_xlfn.ANCHORARRAY('Int VA Calcs'!$Z$8)&amp;_xlfn.ANCHORARRAY('Int VA Calcs'!$AA$8),_xlfn.ANCHORARRAY('Int VA Calcs'!AG8))</f>
        <v>0.11798143780859094</v>
      </c>
      <c r="AB8" s="68" cm="1">
        <f t="array" ref="AB8:AB11">_xlfn.ANCHORARRAY(AA8)+(_xlfn.ANCHORARRAY($AF8)-_xlfn.ANCHORARRAY($AA8))*(1/5)</f>
        <v>0.11813661075345339</v>
      </c>
      <c r="AC8" s="68" cm="1">
        <f t="array" ref="AC8:AC11">_xlfn.ANCHORARRAY(AB8)+(_xlfn.ANCHORARRAY($AF8)-_xlfn.ANCHORARRAY($AA8))*(1/5)</f>
        <v>0.11829178369831583</v>
      </c>
      <c r="AD8" s="68" cm="1">
        <f t="array" ref="AD8:AD11">_xlfn.ANCHORARRAY(AC8)+(_xlfn.ANCHORARRAY($AF8)-_xlfn.ANCHORARRAY($AA8))*(1/5)</f>
        <v>0.11844695664317828</v>
      </c>
      <c r="AE8" s="68" cm="1">
        <f t="array" ref="AE8:AE11">_xlfn.ANCHORARRAY(AD8)+(_xlfn.ANCHORARRAY($AF8)-_xlfn.ANCHORARRAY($AA8))*(1/5)</f>
        <v>0.11860212958804073</v>
      </c>
      <c r="AF8" s="67" cm="1">
        <f t="array" ref="AF8:AF11">_xlfn.XLOOKUP(_xlfn.ANCHORARRAY($C$8)&amp;_xlfn.ANCHORARRAY($D$8),_xlfn.ANCHORARRAY('Int VA Calcs'!$Z$8)&amp;_xlfn.ANCHORARRAY('Int VA Calcs'!$AA$8),_xlfn.ANCHORARRAY('Int VA Calcs'!AH8))</f>
        <v>0.1187573025329032</v>
      </c>
      <c r="AG8" s="68" cm="1">
        <f t="array" ref="AG8:AG11">_xlfn.ANCHORARRAY(AF8)+(_xlfn.ANCHORARRAY($AK8)-_xlfn.ANCHORARRAY($AF8))*(1/5)</f>
        <v>0.11887950387943694</v>
      </c>
      <c r="AH8" s="68" cm="1">
        <f t="array" ref="AH8:AH11">_xlfn.ANCHORARRAY(AG8)+(_xlfn.ANCHORARRAY($AK8)-_xlfn.ANCHORARRAY($AF8))*(1/5)</f>
        <v>0.11900170522597067</v>
      </c>
      <c r="AI8" s="68" cm="1">
        <f t="array" ref="AI8:AI11">_xlfn.ANCHORARRAY(AH8)+(_xlfn.ANCHORARRAY($AK8)-_xlfn.ANCHORARRAY($AF8))*(1/5)</f>
        <v>0.11912390657250441</v>
      </c>
      <c r="AJ8" s="68" cm="1">
        <f t="array" ref="AJ8:AJ11">_xlfn.ANCHORARRAY(AI8)+(_xlfn.ANCHORARRAY($AK8)-_xlfn.ANCHORARRAY($AF8))*(1/5)</f>
        <v>0.11924610791903814</v>
      </c>
      <c r="AK8" s="123" cm="1">
        <f t="array" ref="AK8:AK11">_xlfn.XLOOKUP(_xlfn.ANCHORARRAY($C$8)&amp;_xlfn.ANCHORARRAY($D$8),_xlfn.ANCHORARRAY('Int VA Calcs'!$Z$8)&amp;_xlfn.ANCHORARRAY('Int VA Calcs'!$AA$8),_xlfn.ANCHORARRAY('Int VA Calcs'!AI8))</f>
        <v>0.11936830926557188</v>
      </c>
      <c r="AL8" s="68" cm="1">
        <f t="array" ref="AL8:AL11">_xlfn.ANCHORARRAY(AK8)+(_xlfn.ANCHORARRAY($AP8)-_xlfn.ANCHORARRAY($AK8))*(1/5)</f>
        <v>0.11966901248299762</v>
      </c>
      <c r="AM8" s="68" cm="1">
        <f t="array" ref="AM8:AM11">_xlfn.ANCHORARRAY(AL8)+(_xlfn.ANCHORARRAY($AP8)-_xlfn.ANCHORARRAY($AK8))*(1/5)</f>
        <v>0.11996971570042336</v>
      </c>
      <c r="AN8" s="68" cm="1">
        <f t="array" ref="AN8:AN11">_xlfn.ANCHORARRAY(AM8)+(_xlfn.ANCHORARRAY($AP8)-_xlfn.ANCHORARRAY($AK8))*(1/5)</f>
        <v>0.12027041891784911</v>
      </c>
      <c r="AO8" s="68" cm="1">
        <f t="array" ref="AO8:AO11">_xlfn.ANCHORARRAY(AN8)+(_xlfn.ANCHORARRAY($AP8)-_xlfn.ANCHORARRAY($AK8))*(1/5)</f>
        <v>0.12057112213527485</v>
      </c>
      <c r="AP8" s="123" cm="1">
        <f t="array" ref="AP8:AP11">_xlfn.XLOOKUP(_xlfn.ANCHORARRAY($C$8)&amp;_xlfn.ANCHORARRAY($D$8),_xlfn.ANCHORARRAY('Int VA Calcs'!$Z$8)&amp;_xlfn.ANCHORARRAY('Int VA Calcs'!$AA$8),_xlfn.ANCHORARRAY('Int VA Calcs'!AJ8))</f>
        <v>0.12087182535270059</v>
      </c>
      <c r="AQ8" s="68" cm="1">
        <f t="array" ref="AQ8:AQ11">_xlfn.ANCHORARRAY(AP8)+(_xlfn.ANCHORARRAY($AU8)-_xlfn.ANCHORARRAY($AP8))*(1/5)</f>
        <v>0.12105036077245113</v>
      </c>
      <c r="AR8" s="68" cm="1">
        <f t="array" ref="AR8:AR11">_xlfn.ANCHORARRAY(AQ8)+(_xlfn.ANCHORARRAY($AU8)-_xlfn.ANCHORARRAY($AP8))*(1/5)</f>
        <v>0.12122889619220166</v>
      </c>
      <c r="AS8" s="68" cm="1">
        <f t="array" ref="AS8:AS11">_xlfn.ANCHORARRAY(AR8)+(_xlfn.ANCHORARRAY($AU8)-_xlfn.ANCHORARRAY($AP8))*(1/5)</f>
        <v>0.12140743161195219</v>
      </c>
      <c r="AT8" s="68" cm="1">
        <f t="array" ref="AT8:AT11">_xlfn.ANCHORARRAY(AS8)+(_xlfn.ANCHORARRAY($AU8)-_xlfn.ANCHORARRAY($AP8))*(1/5)</f>
        <v>0.12158596703170273</v>
      </c>
      <c r="AU8" s="123" cm="1">
        <f t="array" ref="AU8:AU11">_xlfn.XLOOKUP(_xlfn.ANCHORARRAY($C$8)&amp;_xlfn.ANCHORARRAY($D$8),_xlfn.ANCHORARRAY('Int VA Calcs'!$Z$8)&amp;_xlfn.ANCHORARRAY('Int VA Calcs'!$AA$8),_xlfn.ANCHORARRAY('Int VA Calcs'!AK8))</f>
        <v>0.12176450245145327</v>
      </c>
      <c r="AV8" s="68" cm="1">
        <f t="array" ref="AV8:AV11">_xlfn.ANCHORARRAY(AU8)+(_xlfn.ANCHORARRAY($AZ8)-_xlfn.ANCHORARRAY($AU8))*(1/5)</f>
        <v>0.12210025699459789</v>
      </c>
      <c r="AW8" s="68" cm="1">
        <f t="array" ref="AW8:AW11">_xlfn.ANCHORARRAY(AV8)+(_xlfn.ANCHORARRAY($AZ8)-_xlfn.ANCHORARRAY($AU8))*(1/5)</f>
        <v>0.12243601153774251</v>
      </c>
      <c r="AX8" s="68" cm="1">
        <f t="array" ref="AX8:AX11">_xlfn.ANCHORARRAY(AW8)+(_xlfn.ANCHORARRAY($AZ8)-_xlfn.ANCHORARRAY($AU8))*(1/5)</f>
        <v>0.12277176608088713</v>
      </c>
      <c r="AY8" s="68" cm="1">
        <f t="array" ref="AY8:AY11">_xlfn.ANCHORARRAY(AX8)+(_xlfn.ANCHORARRAY($AZ8)-_xlfn.ANCHORARRAY($AU8))*(1/5)</f>
        <v>0.12310752062403175</v>
      </c>
      <c r="AZ8" s="123" cm="1">
        <f t="array" ref="AZ8:AZ11">_xlfn.XLOOKUP(_xlfn.ANCHORARRAY($C$8)&amp;_xlfn.ANCHORARRAY($D$8),_xlfn.ANCHORARRAY('Int VA Calcs'!$Z$8)&amp;_xlfn.ANCHORARRAY('Int VA Calcs'!$AA$8),_xlfn.ANCHORARRAY('Int VA Calcs'!AL8))</f>
        <v>0.12344327516717638</v>
      </c>
      <c r="BA8" s="68" cm="1">
        <f t="array" ref="BA8:BA11">_xlfn.ANCHORARRAY(AZ8)+(_xlfn.ANCHORARRAY($BE8)-_xlfn.ANCHORARRAY($AZ8))*(1/5)</f>
        <v>0.12360047257467496</v>
      </c>
      <c r="BB8" s="68" cm="1">
        <f t="array" ref="BB8:BB11">_xlfn.ANCHORARRAY(BA8)+(_xlfn.ANCHORARRAY($BE8)-_xlfn.ANCHORARRAY($AZ8))*(1/5)</f>
        <v>0.12375766998217355</v>
      </c>
      <c r="BC8" s="68" cm="1">
        <f t="array" ref="BC8:BC11">_xlfn.ANCHORARRAY(BB8)+(_xlfn.ANCHORARRAY($BE8)-_xlfn.ANCHORARRAY($AZ8))*(1/5)</f>
        <v>0.12391486738967214</v>
      </c>
      <c r="BD8" s="68" cm="1">
        <f t="array" ref="BD8:BD11">_xlfn.ANCHORARRAY(BC8)+(_xlfn.ANCHORARRAY($BE8)-_xlfn.ANCHORARRAY($AZ8))*(1/5)</f>
        <v>0.12407206479717073</v>
      </c>
      <c r="BE8" s="123" cm="1">
        <f t="array" ref="BE8:BE11">_xlfn.XLOOKUP(_xlfn.ANCHORARRAY($C$8)&amp;_xlfn.ANCHORARRAY($D$8),_xlfn.ANCHORARRAY('Int VA Calcs'!$Z$8)&amp;_xlfn.ANCHORARRAY('Int VA Calcs'!$AA$8),_xlfn.ANCHORARRAY('Int VA Calcs'!AM8))</f>
        <v>0.12422926220466929</v>
      </c>
      <c r="BF8" s="68" cm="1">
        <f t="array" ref="BF8:BF11">_xlfn.ANCHORARRAY(BE8)+(_xlfn.ANCHORARRAY($BJ8)-_xlfn.ANCHORARRAY($BE8))*(1/5)</f>
        <v>0.12438650045871472</v>
      </c>
      <c r="BG8" s="68" cm="1">
        <f t="array" ref="BG8:BG11">_xlfn.ANCHORARRAY(BF8)+(_xlfn.ANCHORARRAY($BJ8)-_xlfn.ANCHORARRAY($BE8))*(1/5)</f>
        <v>0.12454373871276014</v>
      </c>
      <c r="BH8" s="68" cm="1">
        <f t="array" ref="BH8:BH11">_xlfn.ANCHORARRAY(BG8)+(_xlfn.ANCHORARRAY($BJ8)-_xlfn.ANCHORARRAY($BE8))*(1/5)</f>
        <v>0.12470097696680557</v>
      </c>
      <c r="BI8" s="68" cm="1">
        <f t="array" ref="BI8:BI11">_xlfn.ANCHORARRAY(BH8)+(_xlfn.ANCHORARRAY($BJ8)-_xlfn.ANCHORARRAY($BE8))*(1/5)</f>
        <v>0.124858215220851</v>
      </c>
      <c r="BJ8" s="123" cm="1">
        <f t="array" ref="BJ8:BJ11">_xlfn.XLOOKUP(_xlfn.ANCHORARRAY($C$8)&amp;_xlfn.ANCHORARRAY($D$8),_xlfn.ANCHORARRAY('Int VA Calcs'!$Z$8)&amp;_xlfn.ANCHORARRAY('Int VA Calcs'!$AA$8),_xlfn.ANCHORARRAY('Int VA Calcs'!AN8))</f>
        <v>0.1250154534748964</v>
      </c>
      <c r="BK8" s="68" cm="1">
        <f t="array" ref="BK8:BK11">_xlfn.ANCHORARRAY(BJ8)+(_xlfn.ANCHORARRAY($BO8)-_xlfn.ANCHORARRAY($BJ8))*(1/5)</f>
        <v>0.12522405874640422</v>
      </c>
      <c r="BL8" s="68" cm="1">
        <f t="array" ref="BL8:BL11">_xlfn.ANCHORARRAY(BK8)+(_xlfn.ANCHORARRAY($BO8)-_xlfn.ANCHORARRAY($BJ8))*(1/5)</f>
        <v>0.12543266401791203</v>
      </c>
      <c r="BM8" s="68" cm="1">
        <f t="array" ref="BM8:BM11">_xlfn.ANCHORARRAY(BL8)+(_xlfn.ANCHORARRAY($BO8)-_xlfn.ANCHORARRAY($BJ8))*(1/5)</f>
        <v>0.12564126928941985</v>
      </c>
      <c r="BN8" s="68" cm="1">
        <f t="array" ref="BN8:BN11">_xlfn.ANCHORARRAY(BM8)+(_xlfn.ANCHORARRAY($BO8)-_xlfn.ANCHORARRAY($BJ8))*(1/5)</f>
        <v>0.12584987456092767</v>
      </c>
      <c r="BO8" s="123" cm="1">
        <f t="array" ref="BO8:BO11">_xlfn.XLOOKUP(_xlfn.ANCHORARRAY($C$8)&amp;_xlfn.ANCHORARRAY($D$8),_xlfn.ANCHORARRAY('Int VA Calcs'!$Z$8)&amp;_xlfn.ANCHORARRAY('Int VA Calcs'!$AA$8),_xlfn.ANCHORARRAY('Int VA Calcs'!AO8))</f>
        <v>0.12605847983243551</v>
      </c>
      <c r="BP8" s="68" cm="1">
        <f t="array" ref="BP8:BP11">_xlfn.ANCHORARRAY(BO8)+(_xlfn.ANCHORARRAY($BT8)-_xlfn.ANCHORARRAY($BO8))*(1/5)</f>
        <v>0.12626714431121452</v>
      </c>
      <c r="BQ8" s="68" cm="1">
        <f t="array" ref="BQ8:BQ11">_xlfn.ANCHORARRAY(BP8)+(_xlfn.ANCHORARRAY($BT8)-_xlfn.ANCHORARRAY($BO8))*(1/5)</f>
        <v>0.12647580878999354</v>
      </c>
      <c r="BR8" s="68" cm="1">
        <f t="array" ref="BR8:BR11">_xlfn.ANCHORARRAY(BQ8)+(_xlfn.ANCHORARRAY($BT8)-_xlfn.ANCHORARRAY($BO8))*(1/5)</f>
        <v>0.12668447326877255</v>
      </c>
      <c r="BS8" s="68" cm="1">
        <f t="array" ref="BS8:BS11">_xlfn.ANCHORARRAY(BR8)+(_xlfn.ANCHORARRAY($BT8)-_xlfn.ANCHORARRAY($BO8))*(1/5)</f>
        <v>0.12689313774755157</v>
      </c>
      <c r="BT8" s="123" cm="1">
        <f t="array" ref="BT8:BT11">_xlfn.XLOOKUP(_xlfn.ANCHORARRAY($C$8)&amp;_xlfn.ANCHORARRAY($D$8),_xlfn.ANCHORARRAY('Int VA Calcs'!$Z$8)&amp;_xlfn.ANCHORARRAY('Int VA Calcs'!$AA$8),_xlfn.ANCHORARRAY('Int VA Calcs'!AP8))</f>
        <v>0.12710180222633055</v>
      </c>
      <c r="BU8" s="68" cm="1">
        <f t="array" ref="BU8:BU11">_xlfn.ANCHORARRAY(BT8)+(_xlfn.ANCHORARRAY($BY8)-_xlfn.ANCHORARRAY($BT8))*(1/5)</f>
        <v>0.12710180222633055</v>
      </c>
      <c r="BV8" s="68" cm="1">
        <f t="array" ref="BV8:BV11">_xlfn.ANCHORARRAY(BU8)+(_xlfn.ANCHORARRAY($BY8)-_xlfn.ANCHORARRAY($BT8))*(1/5)</f>
        <v>0.12710180222633055</v>
      </c>
      <c r="BW8" s="68" cm="1">
        <f t="array" ref="BW8:BW11">_xlfn.ANCHORARRAY(BV8)+(_xlfn.ANCHORARRAY($BY8)-_xlfn.ANCHORARRAY($BT8))*(1/5)</f>
        <v>0.12710180222633055</v>
      </c>
      <c r="BX8" s="68" cm="1">
        <f t="array" ref="BX8:BX11">_xlfn.ANCHORARRAY(BW8)+(_xlfn.ANCHORARRAY($BY8)-_xlfn.ANCHORARRAY($BT8))*(1/5)</f>
        <v>0.12710180222633055</v>
      </c>
      <c r="BY8" s="123" cm="1">
        <f t="array" ref="BY8:BY11">_xlfn.XLOOKUP(_xlfn.ANCHORARRAY($C$8)&amp;_xlfn.ANCHORARRAY($D$8),_xlfn.ANCHORARRAY('Int VA Calcs'!$Z$8)&amp;_xlfn.ANCHORARRAY('Int VA Calcs'!$AA$8),_xlfn.ANCHORARRAY('Int VA Calcs'!AQ8))</f>
        <v>0.12710180222633055</v>
      </c>
      <c r="BZ8" s="68" cm="1">
        <f t="array" ref="BZ8:BZ11">_xlfn.ANCHORARRAY(BY8)+(_xlfn.ANCHORARRAY($CD8)-_xlfn.ANCHORARRAY($BY8))*(1/5)</f>
        <v>0.12710180222633055</v>
      </c>
      <c r="CA8" s="68" cm="1">
        <f t="array" ref="CA8:CA11">_xlfn.ANCHORARRAY(BZ8)+(_xlfn.ANCHORARRAY($CD8)-_xlfn.ANCHORARRAY($BY8))*(1/5)</f>
        <v>0.12710180222633055</v>
      </c>
      <c r="CB8" s="68" cm="1">
        <f t="array" ref="CB8:CB11">_xlfn.ANCHORARRAY(CA8)+(_xlfn.ANCHORARRAY($CD8)-_xlfn.ANCHORARRAY($BY8))*(1/5)</f>
        <v>0.12710180222633055</v>
      </c>
      <c r="CC8" s="68" cm="1">
        <f t="array" ref="CC8:CC11">_xlfn.ANCHORARRAY(CB8)+(_xlfn.ANCHORARRAY($CD8)-_xlfn.ANCHORARRAY($BY8))*(1/5)</f>
        <v>0.12710180222633055</v>
      </c>
      <c r="CD8" s="123" cm="1">
        <f t="array" ref="CD8:CD11">_xlfn.XLOOKUP(_xlfn.ANCHORARRAY($C$8)&amp;_xlfn.ANCHORARRAY($D$8),_xlfn.ANCHORARRAY('Int VA Calcs'!$Z$8)&amp;_xlfn.ANCHORARRAY('Int VA Calcs'!$AA$8),_xlfn.ANCHORARRAY('Int VA Calcs'!AR8))</f>
        <v>0.12710180222633055</v>
      </c>
      <c r="CF8" s="61" t="str" cm="1">
        <f t="array" ref="CF8:CF11">_xlfn.ANCHORARRAY(C8)</f>
        <v>Pole</v>
      </c>
      <c r="CG8" s="61" t="str" cm="1">
        <f t="array" ref="CG8:CG11">_xlfn.ANCHORARRAY(D8)</f>
        <v>Class 5</v>
      </c>
      <c r="CH8" s="101" cm="1">
        <f t="array" ref="CH8:CH11">_xlfn.ANCHORARRAY(E8)*Calibration!$R$8</f>
        <v>2.504870273125874E-2</v>
      </c>
      <c r="CI8" s="101" cm="1">
        <f t="array" ref="CI8:CI11">_xlfn.ANCHORARRAY(F8)*Calibration!$R$8</f>
        <v>2.5105637719713809E-2</v>
      </c>
      <c r="CJ8" s="101" cm="1">
        <f t="array" ref="CJ8:CJ11">_xlfn.ANCHORARRAY(G8)*Calibration!$R$8</f>
        <v>2.5162572708168875E-2</v>
      </c>
      <c r="CK8" s="101" cm="1">
        <f t="array" ref="CK8:CK11">_xlfn.ANCHORARRAY(H8)*Calibration!$R$8</f>
        <v>2.5185353853581383E-2</v>
      </c>
      <c r="CL8" s="101" cm="1">
        <f t="array" ref="CL8:CL11">_xlfn.ANCHORARRAY(I8)*Calibration!$R$8</f>
        <v>2.5208134998993891E-2</v>
      </c>
      <c r="CM8" s="101" cm="1">
        <f t="array" ref="CM8:CM11">_xlfn.ANCHORARRAY(J8)*Calibration!$R$8</f>
        <v>2.5230916144406403E-2</v>
      </c>
      <c r="CN8" s="101" cm="1">
        <f t="array" ref="CN8:CN11">_xlfn.ANCHORARRAY(K8)*Calibration!$R$8</f>
        <v>2.525369728981891E-2</v>
      </c>
      <c r="CO8" s="101" cm="1">
        <f t="array" ref="CO8:CO11">_xlfn.ANCHORARRAY(L8)*Calibration!$R$8</f>
        <v>2.5276478435231422E-2</v>
      </c>
      <c r="CP8" s="101" cm="1">
        <f t="array" ref="CP8:CP11">_xlfn.ANCHORARRAY(M8)*Calibration!$R$8</f>
        <v>2.5299266501571001E-2</v>
      </c>
      <c r="CQ8" s="101" cm="1">
        <f t="array" ref="CQ8:CQ11">_xlfn.ANCHORARRAY(N8)*Calibration!$R$8</f>
        <v>2.5322054567910583E-2</v>
      </c>
      <c r="CR8" s="101" cm="1">
        <f t="array" ref="CR8:CR11">_xlfn.ANCHORARRAY(O8)*Calibration!$R$8</f>
        <v>2.5344842634250166E-2</v>
      </c>
      <c r="CS8" s="101" cm="1">
        <f t="array" ref="CS8:CS11">_xlfn.ANCHORARRAY(P8)*Calibration!$R$8</f>
        <v>2.5367630700589745E-2</v>
      </c>
      <c r="CT8" s="101" cm="1">
        <f t="array" ref="CT8:CT11">_xlfn.ANCHORARRAY(Q8)*Calibration!$R$8</f>
        <v>2.539041876692933E-2</v>
      </c>
      <c r="CU8" s="101" cm="1">
        <f t="array" ref="CU8:CU11">_xlfn.ANCHORARRAY(R8)*Calibration!$R$8</f>
        <v>2.5397541420992566E-2</v>
      </c>
      <c r="CV8" s="101" cm="1">
        <f t="array" ref="CV8:CV11">_xlfn.ANCHORARRAY(S8)*Calibration!$R$8</f>
        <v>2.5404664075055802E-2</v>
      </c>
      <c r="CW8" s="101" cm="1">
        <f t="array" ref="CW8:CW11">_xlfn.ANCHORARRAY(T8)*Calibration!$R$8</f>
        <v>2.5411786729119042E-2</v>
      </c>
      <c r="CX8" s="101" cm="1">
        <f t="array" ref="CX8:CX11">_xlfn.ANCHORARRAY(U8)*Calibration!$R$8</f>
        <v>2.5418909383182278E-2</v>
      </c>
      <c r="CY8" s="101" cm="1">
        <f t="array" ref="CY8:CY11">_xlfn.ANCHORARRAY(V8)*Calibration!$R$8</f>
        <v>2.5426032037245517E-2</v>
      </c>
      <c r="CZ8" s="101" cm="1">
        <f t="array" ref="CZ8:CZ11">_xlfn.ANCHORARRAY(W8)*Calibration!$R$8</f>
        <v>2.5433155338050132E-2</v>
      </c>
      <c r="DA8" s="101" cm="1">
        <f t="array" ref="DA8:DA11">_xlfn.ANCHORARRAY(X8)*Calibration!$R$8</f>
        <v>2.5440278638854744E-2</v>
      </c>
      <c r="DB8" s="101" cm="1">
        <f t="array" ref="DB8:DB11">_xlfn.ANCHORARRAY(Y8)*Calibration!$R$8</f>
        <v>2.5447401939659359E-2</v>
      </c>
      <c r="DC8" s="101" cm="1">
        <f t="array" ref="DC8:DC11">_xlfn.ANCHORARRAY(Z8)*Calibration!$R$8</f>
        <v>2.5454525240463974E-2</v>
      </c>
      <c r="DD8" s="101" cm="1">
        <f t="array" ref="DD8:DD11">_xlfn.ANCHORARRAY(AA8)*Calibration!$R$8</f>
        <v>2.5461648541268582E-2</v>
      </c>
      <c r="DE8" s="101" cm="1">
        <f t="array" ref="DE8:DE11">_xlfn.ANCHORARRAY(AB8)*Calibration!$R$8</f>
        <v>2.5495136512415462E-2</v>
      </c>
      <c r="DF8" s="101" cm="1">
        <f t="array" ref="DF8:DF11">_xlfn.ANCHORARRAY(AC8)*Calibration!$R$8</f>
        <v>2.5528624483562339E-2</v>
      </c>
      <c r="DG8" s="101" cm="1">
        <f t="array" ref="DG8:DG11">_xlfn.ANCHORARRAY(AD8)*Calibration!$R$8</f>
        <v>2.5562112454709216E-2</v>
      </c>
      <c r="DH8" s="101" cm="1">
        <f t="array" ref="DH8:DH11">_xlfn.ANCHORARRAY(AE8)*Calibration!$R$8</f>
        <v>2.5595600425856097E-2</v>
      </c>
      <c r="DI8" s="101" cm="1">
        <f t="array" ref="DI8:DI11">_xlfn.ANCHORARRAY(AF8)*Calibration!$R$8</f>
        <v>2.562908839700298E-2</v>
      </c>
      <c r="DJ8" s="101" cm="1">
        <f t="array" ref="DJ8:DJ11">_xlfn.ANCHORARRAY(AG8)*Calibration!$R$8</f>
        <v>2.565546074670904E-2</v>
      </c>
      <c r="DK8" s="101" cm="1">
        <f t="array" ref="DK8:DK11">_xlfn.ANCHORARRAY(AH8)*Calibration!$R$8</f>
        <v>2.5681833096415096E-2</v>
      </c>
      <c r="DL8" s="101" cm="1">
        <f t="array" ref="DL8:DL11">_xlfn.ANCHORARRAY(AI8)*Calibration!$R$8</f>
        <v>2.5708205446121155E-2</v>
      </c>
      <c r="DM8" s="101" cm="1">
        <f t="array" ref="DM8:DM11">_xlfn.ANCHORARRAY(AJ8)*Calibration!$R$8</f>
        <v>2.5734577795827211E-2</v>
      </c>
      <c r="DN8" s="101" cm="1">
        <f t="array" ref="DN8:DN11">_xlfn.ANCHORARRAY(AK8)*Calibration!$R$8</f>
        <v>2.5760950145533271E-2</v>
      </c>
      <c r="DO8" s="101" cm="1">
        <f t="array" ref="DO8:DO11">_xlfn.ANCHORARRAY(AL8)*Calibration!$R$8</f>
        <v>2.5825845096633496E-2</v>
      </c>
      <c r="DP8" s="101" cm="1">
        <f t="array" ref="DP8:DP11">_xlfn.ANCHORARRAY(AM8)*Calibration!$R$8</f>
        <v>2.5890740047733726E-2</v>
      </c>
      <c r="DQ8" s="101" cm="1">
        <f t="array" ref="DQ8:DQ11">_xlfn.ANCHORARRAY(AN8)*Calibration!$R$8</f>
        <v>2.5955634998833951E-2</v>
      </c>
      <c r="DR8" s="101" cm="1">
        <f t="array" ref="DR8:DR11">_xlfn.ANCHORARRAY(AO8)*Calibration!$R$8</f>
        <v>2.6020529949934177E-2</v>
      </c>
      <c r="DS8" s="101" cm="1">
        <f t="array" ref="DS8:DS11">_xlfn.ANCHORARRAY(AP8)*Calibration!$R$8</f>
        <v>2.6085424901034406E-2</v>
      </c>
      <c r="DT8" s="101" cm="1">
        <f t="array" ref="DT8:DT11">_xlfn.ANCHORARRAY(AQ8)*Calibration!$R$8</f>
        <v>2.6123954742628901E-2</v>
      </c>
      <c r="DU8" s="101" cm="1">
        <f t="array" ref="DU8:DU11">_xlfn.ANCHORARRAY(AR8)*Calibration!$R$8</f>
        <v>2.6162484584223399E-2</v>
      </c>
      <c r="DV8" s="101" cm="1">
        <f t="array" ref="DV8:DV11">_xlfn.ANCHORARRAY(AS8)*Calibration!$R$8</f>
        <v>2.6201014425817893E-2</v>
      </c>
      <c r="DW8" s="101" cm="1">
        <f t="array" ref="DW8:DW11">_xlfn.ANCHORARRAY(AT8)*Calibration!$R$8</f>
        <v>2.6239544267412391E-2</v>
      </c>
      <c r="DX8" s="101" cm="1">
        <f t="array" ref="DX8:DX11">_xlfn.ANCHORARRAY(AU8)*Calibration!$R$8</f>
        <v>2.6278074109006889E-2</v>
      </c>
      <c r="DY8" s="101" cm="1">
        <f t="array" ref="DY8:DY11">_xlfn.ANCHORARRAY(AV8)*Calibration!$R$8</f>
        <v>2.6350533508828343E-2</v>
      </c>
      <c r="DZ8" s="101" cm="1">
        <f t="array" ref="DZ8:DZ11">_xlfn.ANCHORARRAY(AW8)*Calibration!$R$8</f>
        <v>2.6422992908649794E-2</v>
      </c>
      <c r="EA8" s="101" cm="1">
        <f t="array" ref="EA8:EA11">_xlfn.ANCHORARRAY(AX8)*Calibration!$R$8</f>
        <v>2.6495452308471248E-2</v>
      </c>
      <c r="EB8" s="101" cm="1">
        <f t="array" ref="EB8:EB11">_xlfn.ANCHORARRAY(AY8)*Calibration!$R$8</f>
        <v>2.6567911708292698E-2</v>
      </c>
      <c r="EC8" s="101" cm="1">
        <f t="array" ref="EC8:EC11">_xlfn.ANCHORARRAY(AZ8)*Calibration!$R$8</f>
        <v>2.6640371108114153E-2</v>
      </c>
      <c r="ED8" s="101" cm="1">
        <f t="array" ref="ED8:ED11">_xlfn.ANCHORARRAY(BA8)*Calibration!$R$8</f>
        <v>2.6674295979819997E-2</v>
      </c>
      <c r="EE8" s="101" cm="1">
        <f t="array" ref="EE8:EE11">_xlfn.ANCHORARRAY(BB8)*Calibration!$R$8</f>
        <v>2.6708220851525844E-2</v>
      </c>
      <c r="EF8" s="101" cm="1">
        <f t="array" ref="EF8:EF11">_xlfn.ANCHORARRAY(BC8)*Calibration!$R$8</f>
        <v>2.6742145723231688E-2</v>
      </c>
      <c r="EG8" s="101" cm="1">
        <f t="array" ref="EG8:EG11">_xlfn.ANCHORARRAY(BD8)*Calibration!$R$8</f>
        <v>2.6776070594937536E-2</v>
      </c>
      <c r="EH8" s="101" cm="1">
        <f t="array" ref="EH8:EH11">_xlfn.ANCHORARRAY(BE8)*Calibration!$R$8</f>
        <v>2.6809995466643373E-2</v>
      </c>
      <c r="EI8" s="101" cm="1">
        <f t="array" ref="EI8:EI11">_xlfn.ANCHORARRAY(BF8)*Calibration!$R$8</f>
        <v>2.6843929153468268E-2</v>
      </c>
      <c r="EJ8" s="101" cm="1">
        <f t="array" ref="EJ8:EJ11">_xlfn.ANCHORARRAY(BG8)*Calibration!$R$8</f>
        <v>2.687786284029316E-2</v>
      </c>
      <c r="EK8" s="101" cm="1">
        <f t="array" ref="EK8:EK11">_xlfn.ANCHORARRAY(BH8)*Calibration!$R$8</f>
        <v>2.6911796527118056E-2</v>
      </c>
      <c r="EL8" s="101" cm="1">
        <f t="array" ref="EL8:EL11">_xlfn.ANCHORARRAY(BI8)*Calibration!$R$8</f>
        <v>2.6945730213942948E-2</v>
      </c>
      <c r="EM8" s="101" cm="1">
        <f t="array" ref="EM8:EM11">_xlfn.ANCHORARRAY(BJ8)*Calibration!$R$8</f>
        <v>2.6979663900767836E-2</v>
      </c>
      <c r="EN8" s="101" cm="1">
        <f t="array" ref="EN8:EN11">_xlfn.ANCHORARRAY(BK8)*Calibration!$R$8</f>
        <v>2.7024683136044531E-2</v>
      </c>
      <c r="EO8" s="101" cm="1">
        <f t="array" ref="EO8:EO11">_xlfn.ANCHORARRAY(BL8)*Calibration!$R$8</f>
        <v>2.7069702371321228E-2</v>
      </c>
      <c r="EP8" s="101" cm="1">
        <f t="array" ref="EP8:EP11">_xlfn.ANCHORARRAY(BM8)*Calibration!$R$8</f>
        <v>2.7114721606597926E-2</v>
      </c>
      <c r="EQ8" s="101" cm="1">
        <f t="array" ref="EQ8:EQ11">_xlfn.ANCHORARRAY(BN8)*Calibration!$R$8</f>
        <v>2.7159740841874624E-2</v>
      </c>
      <c r="ER8" s="101" cm="1">
        <f t="array" ref="ER8:ER11">_xlfn.ANCHORARRAY(BO8)*Calibration!$R$8</f>
        <v>2.7204760077151325E-2</v>
      </c>
      <c r="ES8" s="101" cm="1">
        <f t="array" ref="ES8:ES11">_xlfn.ANCHORARRAY(BP8)*Calibration!$R$8</f>
        <v>2.7249792089986579E-2</v>
      </c>
      <c r="ET8" s="101" cm="1">
        <f t="array" ref="ET8:ET11">_xlfn.ANCHORARRAY(BQ8)*Calibration!$R$8</f>
        <v>2.7294824102821833E-2</v>
      </c>
      <c r="EU8" s="101" cm="1">
        <f t="array" ref="EU8:EU11">_xlfn.ANCHORARRAY(BR8)*Calibration!$R$8</f>
        <v>2.7339856115657091E-2</v>
      </c>
      <c r="EV8" s="101" cm="1">
        <f t="array" ref="EV8:EV11">_xlfn.ANCHORARRAY(BS8)*Calibration!$R$8</f>
        <v>2.7384888128492345E-2</v>
      </c>
      <c r="EW8" s="101" cm="1">
        <f t="array" ref="EW8:EW11">_xlfn.ANCHORARRAY(BT8)*Calibration!$R$8</f>
        <v>2.7429920141327592E-2</v>
      </c>
      <c r="EX8" s="101" cm="1">
        <f t="array" ref="EX8:EX11">_xlfn.ANCHORARRAY(BU8)*Calibration!$R$8</f>
        <v>2.7429920141327592E-2</v>
      </c>
      <c r="EY8" s="101" cm="1">
        <f t="array" ref="EY8:EY11">_xlfn.ANCHORARRAY(BV8)*Calibration!$R$8</f>
        <v>2.7429920141327592E-2</v>
      </c>
      <c r="EZ8" s="101" cm="1">
        <f t="array" ref="EZ8:EZ11">_xlfn.ANCHORARRAY(BW8)*Calibration!$R$8</f>
        <v>2.7429920141327592E-2</v>
      </c>
      <c r="FA8" s="101" cm="1">
        <f t="array" ref="FA8:FA11">_xlfn.ANCHORARRAY(BX8)*Calibration!$R$8</f>
        <v>2.7429920141327592E-2</v>
      </c>
      <c r="FB8" s="101" cm="1">
        <f t="array" ref="FB8:FB11">_xlfn.ANCHORARRAY(BY8)*Calibration!$R$8</f>
        <v>2.7429920141327592E-2</v>
      </c>
      <c r="FC8" s="101" cm="1">
        <f t="array" ref="FC8:FC11">_xlfn.ANCHORARRAY(BZ8)*Calibration!$R$8</f>
        <v>2.7429920141327592E-2</v>
      </c>
      <c r="FD8" s="101" cm="1">
        <f t="array" ref="FD8:FD11">_xlfn.ANCHORARRAY(CA8)*Calibration!$R$8</f>
        <v>2.7429920141327592E-2</v>
      </c>
      <c r="FE8" s="101" cm="1">
        <f t="array" ref="FE8:FE11">_xlfn.ANCHORARRAY(CB8)*Calibration!$R$8</f>
        <v>2.7429920141327592E-2</v>
      </c>
      <c r="FF8" s="101" cm="1">
        <f t="array" ref="FF8:FF11">_xlfn.ANCHORARRAY(CC8)*Calibration!$R$8</f>
        <v>2.7429920141327592E-2</v>
      </c>
      <c r="FG8" s="101" cm="1">
        <f t="array" ref="FG8:FG11">_xlfn.ANCHORARRAY(CD8)*Calibration!$R$8</f>
        <v>2.7429920141327592E-2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2.1894234433248744E-2</v>
      </c>
      <c r="CI9" s="101">
        <v>2.1947117216624373E-2</v>
      </c>
      <c r="CJ9" s="101">
        <v>2.1999999999999999E-2</v>
      </c>
      <c r="CK9" s="101">
        <v>2.2021165741032127E-2</v>
      </c>
      <c r="CL9" s="101">
        <v>2.2042331482064255E-2</v>
      </c>
      <c r="CM9" s="101">
        <v>2.206349722309638E-2</v>
      </c>
      <c r="CN9" s="101">
        <v>2.2084662964128508E-2</v>
      </c>
      <c r="CO9" s="101">
        <v>2.2105828705160636E-2</v>
      </c>
      <c r="CP9" s="101">
        <v>2.2127006841253488E-2</v>
      </c>
      <c r="CQ9" s="101">
        <v>2.2148184977346337E-2</v>
      </c>
      <c r="CR9" s="101">
        <v>2.216936311343919E-2</v>
      </c>
      <c r="CS9" s="101">
        <v>2.2190541249532039E-2</v>
      </c>
      <c r="CT9" s="101">
        <v>2.2211719385624887E-2</v>
      </c>
      <c r="CU9" s="101">
        <v>2.2218340058531228E-2</v>
      </c>
      <c r="CV9" s="101">
        <v>2.2224960731437572E-2</v>
      </c>
      <c r="CW9" s="101">
        <v>2.2231581404343913E-2</v>
      </c>
      <c r="CX9" s="101">
        <v>2.2238202077250257E-2</v>
      </c>
      <c r="CY9" s="101">
        <v>2.2244822750156604E-2</v>
      </c>
      <c r="CZ9" s="101">
        <v>2.2251444603911302E-2</v>
      </c>
      <c r="DA9" s="101">
        <v>2.2258066457665999E-2</v>
      </c>
      <c r="DB9" s="101">
        <v>2.2264688311420696E-2</v>
      </c>
      <c r="DC9" s="101">
        <v>2.2271310165175393E-2</v>
      </c>
      <c r="DD9" s="101">
        <v>2.2277932018930097E-2</v>
      </c>
      <c r="DE9" s="101">
        <v>2.2309070339723944E-2</v>
      </c>
      <c r="DF9" s="101">
        <v>2.2340208660517794E-2</v>
      </c>
      <c r="DG9" s="101">
        <v>2.2371346981311643E-2</v>
      </c>
      <c r="DH9" s="101">
        <v>2.240248530210549E-2</v>
      </c>
      <c r="DI9" s="101">
        <v>2.2433623622899336E-2</v>
      </c>
      <c r="DJ9" s="101">
        <v>2.2458154537686511E-2</v>
      </c>
      <c r="DK9" s="101">
        <v>2.2482685452473689E-2</v>
      </c>
      <c r="DL9" s="101">
        <v>2.2507216367260864E-2</v>
      </c>
      <c r="DM9" s="101">
        <v>2.2531747282048042E-2</v>
      </c>
      <c r="DN9" s="101">
        <v>2.2556278196835224E-2</v>
      </c>
      <c r="DO9" s="101">
        <v>2.2616675236871366E-2</v>
      </c>
      <c r="DP9" s="101">
        <v>2.267707227690751E-2</v>
      </c>
      <c r="DQ9" s="101">
        <v>2.2737469316943655E-2</v>
      </c>
      <c r="DR9" s="101">
        <v>2.27978663569798E-2</v>
      </c>
      <c r="DS9" s="101">
        <v>2.2858263397015945E-2</v>
      </c>
      <c r="DT9" s="101">
        <v>2.2894144969641494E-2</v>
      </c>
      <c r="DU9" s="101">
        <v>2.2930026542267039E-2</v>
      </c>
      <c r="DV9" s="101">
        <v>2.2965908114892589E-2</v>
      </c>
      <c r="DW9" s="101">
        <v>2.3001789687518134E-2</v>
      </c>
      <c r="DX9" s="101">
        <v>2.3037671260143684E-2</v>
      </c>
      <c r="DY9" s="101">
        <v>2.310519476673694E-2</v>
      </c>
      <c r="DZ9" s="101">
        <v>2.3172718273330194E-2</v>
      </c>
      <c r="EA9" s="101">
        <v>2.3240241779923447E-2</v>
      </c>
      <c r="EB9" s="101">
        <v>2.33077652865167E-2</v>
      </c>
      <c r="EC9" s="101">
        <v>2.3375288793109961E-2</v>
      </c>
      <c r="ED9" s="101">
        <v>2.340692250108067E-2</v>
      </c>
      <c r="EE9" s="101">
        <v>2.343855620905138E-2</v>
      </c>
      <c r="EF9" s="101">
        <v>2.3470189917022086E-2</v>
      </c>
      <c r="EG9" s="101">
        <v>2.3501823624992795E-2</v>
      </c>
      <c r="EH9" s="101">
        <v>2.3533457332963508E-2</v>
      </c>
      <c r="EI9" s="101">
        <v>2.3565111777108134E-2</v>
      </c>
      <c r="EJ9" s="101">
        <v>2.3596766221252761E-2</v>
      </c>
      <c r="EK9" s="101">
        <v>2.3628420665397384E-2</v>
      </c>
      <c r="EL9" s="101">
        <v>2.366007510954201E-2</v>
      </c>
      <c r="EM9" s="101">
        <v>2.3691729553686633E-2</v>
      </c>
      <c r="EN9" s="101">
        <v>2.3733744151054018E-2</v>
      </c>
      <c r="EO9" s="101">
        <v>2.3775758748421399E-2</v>
      </c>
      <c r="EP9" s="101">
        <v>2.381777334578878E-2</v>
      </c>
      <c r="EQ9" s="101">
        <v>2.3859787943156165E-2</v>
      </c>
      <c r="ER9" s="101">
        <v>2.3901802540523553E-2</v>
      </c>
      <c r="ES9" s="101">
        <v>2.3943850804940537E-2</v>
      </c>
      <c r="ET9" s="101">
        <v>2.3985899069357518E-2</v>
      </c>
      <c r="EU9" s="101">
        <v>2.4027947333774502E-2</v>
      </c>
      <c r="EV9" s="101">
        <v>2.4069995598191486E-2</v>
      </c>
      <c r="EW9" s="101">
        <v>2.4112043862608477E-2</v>
      </c>
      <c r="EX9" s="101">
        <v>2.4112043862608477E-2</v>
      </c>
      <c r="EY9" s="101">
        <v>2.4112043862608477E-2</v>
      </c>
      <c r="EZ9" s="101">
        <v>2.4112043862608477E-2</v>
      </c>
      <c r="FA9" s="101">
        <v>2.4112043862608477E-2</v>
      </c>
      <c r="FB9" s="101">
        <v>2.4112043862608477E-2</v>
      </c>
      <c r="FC9" s="101">
        <v>2.4112043862608477E-2</v>
      </c>
      <c r="FD9" s="101">
        <v>2.4112043862608477E-2</v>
      </c>
      <c r="FE9" s="101">
        <v>2.4112043862608477E-2</v>
      </c>
      <c r="FF9" s="101">
        <v>2.4112043862608477E-2</v>
      </c>
      <c r="FG9" s="101">
        <v>2.4112043862608477E-2</v>
      </c>
      <c r="FI9" s="61" t="str">
        <v>Pole</v>
      </c>
      <c r="FJ9" s="61" t="str">
        <v>Class 4</v>
      </c>
      <c r="FK9" s="101">
        <v>2.1894234433248743</v>
      </c>
      <c r="FL9" s="101">
        <v>2.1947117216624372</v>
      </c>
      <c r="FM9" s="101">
        <v>2.1999999999999997</v>
      </c>
      <c r="FN9" s="101">
        <v>2.2021165741032127</v>
      </c>
      <c r="FO9" s="101">
        <v>2.2042331482064257</v>
      </c>
      <c r="FP9" s="101">
        <v>2.2063497223096378</v>
      </c>
      <c r="FQ9" s="101">
        <v>2.2084662964128507</v>
      </c>
      <c r="FR9" s="101">
        <v>2.2105828705160637</v>
      </c>
      <c r="FS9" s="101">
        <v>2.2127006841253487</v>
      </c>
      <c r="FT9" s="101">
        <v>2.2148184977346337</v>
      </c>
      <c r="FU9" s="101">
        <v>2.2169363113439191</v>
      </c>
      <c r="FV9" s="101">
        <v>2.2190541249532036</v>
      </c>
      <c r="FW9" s="101">
        <v>2.2211719385624886</v>
      </c>
      <c r="FX9" s="101">
        <v>2.2218340058531227</v>
      </c>
      <c r="FY9" s="101">
        <v>2.2224960731437573</v>
      </c>
      <c r="FZ9" s="101">
        <v>2.2231581404343914</v>
      </c>
      <c r="GA9" s="101">
        <v>2.2238202077250255</v>
      </c>
      <c r="GB9" s="101">
        <v>2.2244822750156605</v>
      </c>
      <c r="GC9" s="101">
        <v>2.2251444603911303</v>
      </c>
      <c r="GD9" s="101">
        <v>2.2258066457665997</v>
      </c>
      <c r="GE9" s="101">
        <v>2.2264688311420695</v>
      </c>
      <c r="GF9" s="101">
        <v>2.2271310165175393</v>
      </c>
      <c r="GG9" s="101">
        <v>2.2277932018930096</v>
      </c>
      <c r="GH9" s="101">
        <v>2.2309070339723944</v>
      </c>
      <c r="GI9" s="101">
        <v>2.2340208660517793</v>
      </c>
      <c r="GJ9" s="101">
        <v>2.2371346981311642</v>
      </c>
      <c r="GK9" s="101">
        <v>2.240248530210549</v>
      </c>
      <c r="GL9" s="101">
        <v>2.2433623622899335</v>
      </c>
      <c r="GM9" s="101">
        <v>2.245815453768651</v>
      </c>
      <c r="GN9" s="101">
        <v>2.248268545247369</v>
      </c>
      <c r="GO9" s="101">
        <v>2.2507216367260865</v>
      </c>
      <c r="GP9" s="101">
        <v>2.2531747282048045</v>
      </c>
      <c r="GQ9" s="101">
        <v>2.2556278196835224</v>
      </c>
      <c r="GR9" s="101">
        <v>2.2616675236871364</v>
      </c>
      <c r="GS9" s="101">
        <v>2.2677072276907508</v>
      </c>
      <c r="GT9" s="101">
        <v>2.2737469316943657</v>
      </c>
      <c r="GU9" s="101">
        <v>2.2797866356979801</v>
      </c>
      <c r="GV9" s="101">
        <v>2.2858263397015945</v>
      </c>
      <c r="GW9" s="101">
        <v>2.2894144969641492</v>
      </c>
      <c r="GX9" s="101">
        <v>2.2930026542267039</v>
      </c>
      <c r="GY9" s="101">
        <v>2.296590811489259</v>
      </c>
      <c r="GZ9" s="101">
        <v>2.3001789687518133</v>
      </c>
      <c r="HA9" s="101">
        <v>2.3037671260143684</v>
      </c>
      <c r="HB9" s="101">
        <v>2.3105194766736941</v>
      </c>
      <c r="HC9" s="101">
        <v>2.3172718273330193</v>
      </c>
      <c r="HD9" s="101">
        <v>2.3240241779923445</v>
      </c>
      <c r="HE9" s="101">
        <v>2.3307765286516702</v>
      </c>
      <c r="HF9" s="101">
        <v>2.3375288793109963</v>
      </c>
      <c r="HG9" s="101">
        <v>2.3406922501080669</v>
      </c>
      <c r="HH9" s="101">
        <v>2.343855620905138</v>
      </c>
      <c r="HI9" s="101">
        <v>2.3470189917022086</v>
      </c>
      <c r="HJ9" s="101">
        <v>2.3501823624992797</v>
      </c>
      <c r="HK9" s="101">
        <v>2.3533457332963508</v>
      </c>
      <c r="HL9" s="101">
        <v>2.3565111777108134</v>
      </c>
      <c r="HM9" s="101">
        <v>2.3596766221252761</v>
      </c>
      <c r="HN9" s="101">
        <v>2.3628420665397383</v>
      </c>
      <c r="HO9" s="101">
        <v>2.3660075109542009</v>
      </c>
      <c r="HP9" s="101">
        <v>2.3691729553686631</v>
      </c>
      <c r="HQ9" s="101">
        <v>2.3733744151054017</v>
      </c>
      <c r="HR9" s="101">
        <v>2.3775758748421398</v>
      </c>
      <c r="HS9" s="101">
        <v>2.381777334578878</v>
      </c>
      <c r="HT9" s="101">
        <v>2.3859787943156165</v>
      </c>
      <c r="HU9" s="101">
        <v>2.3901802540523551</v>
      </c>
      <c r="HV9" s="101">
        <v>2.3943850804940539</v>
      </c>
      <c r="HW9" s="101">
        <v>2.3985899069357517</v>
      </c>
      <c r="HX9" s="101">
        <v>2.4027947333774504</v>
      </c>
      <c r="HY9" s="101">
        <v>2.4069995598191487</v>
      </c>
      <c r="HZ9" s="101">
        <v>2.4112043862608479</v>
      </c>
      <c r="IA9" s="101">
        <v>2.4112043862608479</v>
      </c>
      <c r="IB9" s="101">
        <v>2.4112043862608479</v>
      </c>
      <c r="IC9" s="101">
        <v>2.4112043862608479</v>
      </c>
      <c r="ID9" s="101">
        <v>2.4112043862608479</v>
      </c>
      <c r="IE9" s="101">
        <v>2.4112043862608479</v>
      </c>
      <c r="IF9" s="101">
        <v>2.4112043862608479</v>
      </c>
      <c r="IG9" s="101">
        <v>2.4112043862608479</v>
      </c>
      <c r="IH9" s="101">
        <v>2.4112043862608479</v>
      </c>
      <c r="II9" s="101">
        <v>2.4112043862608479</v>
      </c>
      <c r="IJ9" s="101">
        <v>2.4112043862608479</v>
      </c>
      <c r="IL9" s="61" t="str">
        <v>Pole</v>
      </c>
      <c r="IM9" s="61" t="str">
        <v>Class 4</v>
      </c>
      <c r="IN9" s="101">
        <v>0</v>
      </c>
      <c r="IO9" s="101">
        <v>0</v>
      </c>
      <c r="IP9" s="101">
        <v>0</v>
      </c>
      <c r="IQ9" s="101">
        <v>0</v>
      </c>
      <c r="IR9" s="101">
        <v>0</v>
      </c>
      <c r="IS9" s="101">
        <v>0</v>
      </c>
      <c r="IT9" s="101">
        <v>0</v>
      </c>
      <c r="IU9" s="101">
        <v>0</v>
      </c>
      <c r="IV9" s="101">
        <v>0</v>
      </c>
      <c r="IW9" s="101">
        <v>0</v>
      </c>
      <c r="IX9" s="101">
        <v>0</v>
      </c>
      <c r="IY9" s="101">
        <v>0</v>
      </c>
      <c r="IZ9" s="101">
        <v>0</v>
      </c>
      <c r="JA9" s="101">
        <v>0</v>
      </c>
      <c r="JB9" s="101">
        <v>0</v>
      </c>
      <c r="JC9" s="101">
        <v>0</v>
      </c>
      <c r="JD9" s="101">
        <v>0</v>
      </c>
      <c r="JE9" s="101">
        <v>0</v>
      </c>
      <c r="JF9" s="101">
        <v>0</v>
      </c>
      <c r="JG9" s="101">
        <v>0</v>
      </c>
      <c r="JH9" s="101">
        <v>0</v>
      </c>
      <c r="JI9" s="101">
        <v>0</v>
      </c>
      <c r="JJ9" s="101">
        <v>0</v>
      </c>
      <c r="JK9" s="101">
        <v>0</v>
      </c>
      <c r="JL9" s="101">
        <v>0</v>
      </c>
      <c r="JM9" s="101">
        <v>0</v>
      </c>
      <c r="JN9" s="101">
        <v>0</v>
      </c>
      <c r="JO9" s="101">
        <v>0</v>
      </c>
      <c r="JP9" s="101">
        <v>0</v>
      </c>
      <c r="JQ9" s="101">
        <v>0</v>
      </c>
      <c r="JR9" s="101">
        <v>0</v>
      </c>
      <c r="JS9" s="101">
        <v>0</v>
      </c>
      <c r="JT9" s="101">
        <v>0</v>
      </c>
      <c r="JU9" s="101">
        <v>0</v>
      </c>
      <c r="JV9" s="101">
        <v>0</v>
      </c>
      <c r="JW9" s="101">
        <v>0</v>
      </c>
      <c r="JX9" s="101">
        <v>0</v>
      </c>
      <c r="JY9" s="101">
        <v>0</v>
      </c>
      <c r="JZ9" s="101">
        <v>0</v>
      </c>
      <c r="KA9" s="101">
        <v>0</v>
      </c>
      <c r="KB9" s="101">
        <v>0</v>
      </c>
      <c r="KC9" s="101">
        <v>0</v>
      </c>
      <c r="KD9" s="101">
        <v>0</v>
      </c>
      <c r="KE9" s="101">
        <v>0</v>
      </c>
      <c r="KF9" s="101">
        <v>0</v>
      </c>
      <c r="KG9" s="101">
        <v>0</v>
      </c>
      <c r="KH9" s="101">
        <v>0</v>
      </c>
      <c r="KI9" s="101">
        <v>0</v>
      </c>
      <c r="KJ9" s="101">
        <v>0</v>
      </c>
      <c r="KK9" s="101">
        <v>0</v>
      </c>
      <c r="KL9" s="101">
        <v>0</v>
      </c>
      <c r="KM9" s="101">
        <v>0</v>
      </c>
      <c r="KN9" s="101">
        <v>0</v>
      </c>
      <c r="KO9" s="101">
        <v>0</v>
      </c>
      <c r="KP9" s="101">
        <v>0</v>
      </c>
      <c r="KQ9" s="101">
        <v>0</v>
      </c>
      <c r="KR9" s="101">
        <v>0</v>
      </c>
      <c r="KS9" s="101">
        <v>0</v>
      </c>
      <c r="KT9" s="101">
        <v>0</v>
      </c>
      <c r="KU9" s="101">
        <v>0</v>
      </c>
      <c r="KV9" s="101">
        <v>0</v>
      </c>
      <c r="KW9" s="101">
        <v>0</v>
      </c>
      <c r="KX9" s="101">
        <v>0</v>
      </c>
      <c r="KY9" s="101">
        <v>0</v>
      </c>
      <c r="KZ9" s="101">
        <v>0</v>
      </c>
      <c r="LA9" s="101">
        <v>0</v>
      </c>
      <c r="LB9" s="101">
        <v>0</v>
      </c>
      <c r="LC9" s="101">
        <v>0</v>
      </c>
      <c r="LD9" s="101">
        <v>0</v>
      </c>
      <c r="LE9" s="101">
        <v>0</v>
      </c>
      <c r="LF9" s="101">
        <v>0</v>
      </c>
      <c r="LG9" s="101">
        <v>0</v>
      </c>
      <c r="LH9" s="101">
        <v>0</v>
      </c>
      <c r="LI9" s="101">
        <v>0</v>
      </c>
      <c r="LJ9" s="101">
        <v>0</v>
      </c>
      <c r="LK9" s="101">
        <v>0</v>
      </c>
      <c r="LL9" s="101">
        <v>0</v>
      </c>
      <c r="LM9" s="101">
        <v>0</v>
      </c>
      <c r="LO9" s="61" t="str">
        <v>Pole</v>
      </c>
      <c r="LP9" s="61" t="str">
        <v>Class 4</v>
      </c>
      <c r="LQ9" s="101">
        <v>0</v>
      </c>
      <c r="LR9" s="101">
        <v>0</v>
      </c>
      <c r="LS9" s="101">
        <v>0</v>
      </c>
      <c r="LT9" s="101">
        <v>0</v>
      </c>
      <c r="LU9" s="101">
        <v>0</v>
      </c>
      <c r="LV9" s="101">
        <v>0</v>
      </c>
      <c r="LW9" s="101">
        <v>0</v>
      </c>
      <c r="LX9" s="101">
        <v>0</v>
      </c>
      <c r="LY9" s="101">
        <v>0</v>
      </c>
      <c r="LZ9" s="101">
        <v>0</v>
      </c>
      <c r="MA9" s="101">
        <v>0</v>
      </c>
      <c r="MB9" s="101">
        <v>0</v>
      </c>
      <c r="MC9" s="101">
        <v>0</v>
      </c>
      <c r="MD9" s="101">
        <v>0</v>
      </c>
      <c r="ME9" s="101">
        <v>0</v>
      </c>
      <c r="MF9" s="101">
        <v>0</v>
      </c>
      <c r="MG9" s="101">
        <v>0</v>
      </c>
      <c r="MH9" s="101">
        <v>0</v>
      </c>
      <c r="MI9" s="101">
        <v>0</v>
      </c>
      <c r="MJ9" s="101">
        <v>0</v>
      </c>
      <c r="MK9" s="101">
        <v>0</v>
      </c>
      <c r="ML9" s="101">
        <v>0</v>
      </c>
      <c r="MM9" s="101">
        <v>0</v>
      </c>
      <c r="MN9" s="101">
        <v>0</v>
      </c>
      <c r="MO9" s="101">
        <v>0</v>
      </c>
      <c r="MP9" s="101">
        <v>0</v>
      </c>
      <c r="MQ9" s="101">
        <v>0</v>
      </c>
      <c r="MR9" s="101">
        <v>0</v>
      </c>
      <c r="MS9" s="101">
        <v>0</v>
      </c>
      <c r="MT9" s="101">
        <v>0</v>
      </c>
      <c r="MU9" s="101">
        <v>0</v>
      </c>
      <c r="MV9" s="101">
        <v>0</v>
      </c>
      <c r="MW9" s="101">
        <v>0</v>
      </c>
      <c r="MX9" s="101">
        <v>0</v>
      </c>
      <c r="MY9" s="101">
        <v>0</v>
      </c>
      <c r="MZ9" s="101">
        <v>0</v>
      </c>
      <c r="NA9" s="101">
        <v>0</v>
      </c>
      <c r="NB9" s="101">
        <v>0</v>
      </c>
      <c r="NC9" s="101">
        <v>0</v>
      </c>
      <c r="ND9" s="101">
        <v>0</v>
      </c>
      <c r="NE9" s="101">
        <v>0</v>
      </c>
      <c r="NF9" s="101">
        <v>0</v>
      </c>
      <c r="NG9" s="101">
        <v>0</v>
      </c>
      <c r="NH9" s="101">
        <v>0</v>
      </c>
      <c r="NI9" s="101">
        <v>0</v>
      </c>
      <c r="NJ9" s="101">
        <v>0</v>
      </c>
      <c r="NK9" s="101">
        <v>0</v>
      </c>
      <c r="NL9" s="101">
        <v>0</v>
      </c>
      <c r="NM9" s="101">
        <v>0</v>
      </c>
      <c r="NN9" s="101">
        <v>0</v>
      </c>
      <c r="NO9" s="101">
        <v>0</v>
      </c>
      <c r="NP9" s="101">
        <v>0</v>
      </c>
      <c r="NQ9" s="101">
        <v>0</v>
      </c>
      <c r="NR9" s="101">
        <v>0</v>
      </c>
      <c r="NS9" s="101">
        <v>0</v>
      </c>
      <c r="NT9" s="101">
        <v>0</v>
      </c>
      <c r="NU9" s="101">
        <v>0</v>
      </c>
      <c r="NV9" s="101">
        <v>0</v>
      </c>
      <c r="NW9" s="101">
        <v>0</v>
      </c>
      <c r="NX9" s="101">
        <v>0</v>
      </c>
      <c r="NY9" s="101">
        <v>0</v>
      </c>
      <c r="NZ9" s="101">
        <v>0</v>
      </c>
      <c r="OA9" s="101">
        <v>0</v>
      </c>
      <c r="OB9" s="101">
        <v>0</v>
      </c>
      <c r="OC9" s="101">
        <v>0</v>
      </c>
      <c r="OD9" s="101">
        <v>0</v>
      </c>
      <c r="OE9" s="101">
        <v>0</v>
      </c>
      <c r="OF9" s="101">
        <v>0</v>
      </c>
      <c r="OG9" s="101">
        <v>0</v>
      </c>
      <c r="OH9" s="101">
        <v>0</v>
      </c>
      <c r="OI9" s="101">
        <v>0</v>
      </c>
      <c r="OJ9" s="101">
        <v>0</v>
      </c>
      <c r="OK9" s="101">
        <v>0</v>
      </c>
      <c r="OL9" s="101">
        <v>0</v>
      </c>
      <c r="OM9" s="101">
        <v>0</v>
      </c>
      <c r="ON9" s="101">
        <v>0</v>
      </c>
      <c r="OO9" s="101">
        <v>0</v>
      </c>
      <c r="OP9" s="101">
        <v>0</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4.0952344460598138E-3</v>
      </c>
      <c r="CI10" s="101">
        <v>4.1584625945710781E-3</v>
      </c>
      <c r="CJ10" s="101">
        <v>4.2216907430823406E-3</v>
      </c>
      <c r="CK10" s="101">
        <v>4.2493904750720932E-3</v>
      </c>
      <c r="CL10" s="101">
        <v>4.2770902070618467E-3</v>
      </c>
      <c r="CM10" s="101">
        <v>4.3047899390515993E-3</v>
      </c>
      <c r="CN10" s="101">
        <v>4.332489671041352E-3</v>
      </c>
      <c r="CO10" s="101">
        <v>4.3601894030311037E-3</v>
      </c>
      <c r="CP10" s="101">
        <v>4.3943405427909711E-3</v>
      </c>
      <c r="CQ10" s="101">
        <v>4.4284916825508376E-3</v>
      </c>
      <c r="CR10" s="101">
        <v>4.4626428223107049E-3</v>
      </c>
      <c r="CS10" s="101">
        <v>4.4967939620705714E-3</v>
      </c>
      <c r="CT10" s="101">
        <v>4.5309451018304388E-3</v>
      </c>
      <c r="CU10" s="101">
        <v>4.5407843133042931E-3</v>
      </c>
      <c r="CV10" s="101">
        <v>4.5506235247781482E-3</v>
      </c>
      <c r="CW10" s="101">
        <v>4.5604627362520024E-3</v>
      </c>
      <c r="CX10" s="101">
        <v>4.5703019477258567E-3</v>
      </c>
      <c r="CY10" s="101">
        <v>4.580141159199711E-3</v>
      </c>
      <c r="CZ10" s="101">
        <v>4.5900378051876769E-3</v>
      </c>
      <c r="DA10" s="101">
        <v>4.5999344511756428E-3</v>
      </c>
      <c r="DB10" s="101">
        <v>4.6098310971636088E-3</v>
      </c>
      <c r="DC10" s="101">
        <v>4.6197277431515738E-3</v>
      </c>
      <c r="DD10" s="101">
        <v>4.6296243891395398E-3</v>
      </c>
      <c r="DE10" s="101">
        <v>4.6813123625116448E-3</v>
      </c>
      <c r="DF10" s="101">
        <v>4.7330003358837507E-3</v>
      </c>
      <c r="DG10" s="101">
        <v>4.7846883092558558E-3</v>
      </c>
      <c r="DH10" s="101">
        <v>4.8363762826279608E-3</v>
      </c>
      <c r="DI10" s="101">
        <v>4.8880642560000676E-3</v>
      </c>
      <c r="DJ10" s="101">
        <v>4.9306485334065725E-3</v>
      </c>
      <c r="DK10" s="101">
        <v>4.9732328108130766E-3</v>
      </c>
      <c r="DL10" s="101">
        <v>5.0158170882195815E-3</v>
      </c>
      <c r="DM10" s="101">
        <v>5.0584013656260855E-3</v>
      </c>
      <c r="DN10" s="101">
        <v>5.1009856430325913E-3</v>
      </c>
      <c r="DO10" s="101">
        <v>5.1982435226166782E-3</v>
      </c>
      <c r="DP10" s="101">
        <v>5.2955014022007651E-3</v>
      </c>
      <c r="DQ10" s="101">
        <v>5.392759281784852E-3</v>
      </c>
      <c r="DR10" s="101">
        <v>5.490017161368938E-3</v>
      </c>
      <c r="DS10" s="101">
        <v>5.5872750409530249E-3</v>
      </c>
      <c r="DT10" s="101">
        <v>5.6428032469838778E-3</v>
      </c>
      <c r="DU10" s="101">
        <v>5.6983314530147317E-3</v>
      </c>
      <c r="DV10" s="101">
        <v>5.7538596590455855E-3</v>
      </c>
      <c r="DW10" s="101">
        <v>5.8093878650764394E-3</v>
      </c>
      <c r="DX10" s="101">
        <v>5.8649160711072949E-3</v>
      </c>
      <c r="DY10" s="101">
        <v>5.9827487101190143E-3</v>
      </c>
      <c r="DZ10" s="101">
        <v>6.1005813491307346E-3</v>
      </c>
      <c r="EA10" s="101">
        <v>6.218413988142454E-3</v>
      </c>
      <c r="EB10" s="101">
        <v>6.3362466271541735E-3</v>
      </c>
      <c r="EC10" s="101">
        <v>6.454079266165892E-3</v>
      </c>
      <c r="ED10" s="101">
        <v>6.5158804058883107E-3</v>
      </c>
      <c r="EE10" s="101">
        <v>6.5776815456107286E-3</v>
      </c>
      <c r="EF10" s="101">
        <v>6.6394826853331474E-3</v>
      </c>
      <c r="EG10" s="101">
        <v>6.7012838250555661E-3</v>
      </c>
      <c r="EH10" s="101">
        <v>6.7630849647779857E-3</v>
      </c>
      <c r="EI10" s="101">
        <v>6.8260531043665574E-3</v>
      </c>
      <c r="EJ10" s="101">
        <v>6.889021243955129E-3</v>
      </c>
      <c r="EK10" s="101">
        <v>6.9519893835437016E-3</v>
      </c>
      <c r="EL10" s="101">
        <v>7.0149575231322732E-3</v>
      </c>
      <c r="EM10" s="101">
        <v>7.0779256627208431E-3</v>
      </c>
      <c r="EN10" s="101">
        <v>7.1588430880843001E-3</v>
      </c>
      <c r="EO10" s="101">
        <v>7.239760513447757E-3</v>
      </c>
      <c r="EP10" s="101">
        <v>7.3206779388112139E-3</v>
      </c>
      <c r="EQ10" s="101">
        <v>7.4015953641746709E-3</v>
      </c>
      <c r="ER10" s="101">
        <v>7.4825127895381295E-3</v>
      </c>
      <c r="ES10" s="101">
        <v>7.5655255444389185E-3</v>
      </c>
      <c r="ET10" s="101">
        <v>7.6485382993397083E-3</v>
      </c>
      <c r="EU10" s="101">
        <v>7.7315510542404972E-3</v>
      </c>
      <c r="EV10" s="101">
        <v>7.814563809141287E-3</v>
      </c>
      <c r="EW10" s="101">
        <v>7.8975765640420768E-3</v>
      </c>
      <c r="EX10" s="101">
        <v>7.8975765640420768E-3</v>
      </c>
      <c r="EY10" s="101">
        <v>7.8975765640420768E-3</v>
      </c>
      <c r="EZ10" s="101">
        <v>7.8975765640420768E-3</v>
      </c>
      <c r="FA10" s="101">
        <v>7.8975765640420768E-3</v>
      </c>
      <c r="FB10" s="101">
        <v>7.8975765640420768E-3</v>
      </c>
      <c r="FC10" s="101">
        <v>7.8975765640420768E-3</v>
      </c>
      <c r="FD10" s="101">
        <v>7.8975765640420768E-3</v>
      </c>
      <c r="FE10" s="101">
        <v>7.8975765640420768E-3</v>
      </c>
      <c r="FF10" s="101">
        <v>7.8975765640420768E-3</v>
      </c>
      <c r="FG10" s="101">
        <v>7.8975765640420768E-3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0.40952344460598139</v>
      </c>
      <c r="LR10" s="101">
        <v>0.41584625945710779</v>
      </c>
      <c r="LS10" s="101">
        <v>0.42216907430823408</v>
      </c>
      <c r="LT10" s="101">
        <v>0.42493904750720934</v>
      </c>
      <c r="LU10" s="101">
        <v>0.42770902070618466</v>
      </c>
      <c r="LV10" s="101">
        <v>0.43047899390515992</v>
      </c>
      <c r="LW10" s="101">
        <v>0.43324896710413519</v>
      </c>
      <c r="LX10" s="101">
        <v>0.43601894030311039</v>
      </c>
      <c r="LY10" s="101">
        <v>0.4394340542790971</v>
      </c>
      <c r="LZ10" s="101">
        <v>0.44284916825508375</v>
      </c>
      <c r="MA10" s="101">
        <v>0.44626428223107051</v>
      </c>
      <c r="MB10" s="101">
        <v>0.44967939620705716</v>
      </c>
      <c r="MC10" s="101">
        <v>0.45309451018304386</v>
      </c>
      <c r="MD10" s="101">
        <v>0.4540784313304293</v>
      </c>
      <c r="ME10" s="101">
        <v>0.45506235247781479</v>
      </c>
      <c r="MF10" s="101">
        <v>0.45604627362520023</v>
      </c>
      <c r="MG10" s="101">
        <v>0.45703019477258566</v>
      </c>
      <c r="MH10" s="101">
        <v>0.4580141159199711</v>
      </c>
      <c r="MI10" s="101">
        <v>0.45900378051876767</v>
      </c>
      <c r="MJ10" s="101">
        <v>0.45999344511756429</v>
      </c>
      <c r="MK10" s="101">
        <v>0.46098310971636086</v>
      </c>
      <c r="ML10" s="101">
        <v>0.46197277431515738</v>
      </c>
      <c r="MM10" s="101">
        <v>0.462962438913954</v>
      </c>
      <c r="MN10" s="101">
        <v>0.46813123625116448</v>
      </c>
      <c r="MO10" s="101">
        <v>0.47330003358837508</v>
      </c>
      <c r="MP10" s="101">
        <v>0.47846883092558556</v>
      </c>
      <c r="MQ10" s="101">
        <v>0.4836376282627961</v>
      </c>
      <c r="MR10" s="101">
        <v>0.48880642560000676</v>
      </c>
      <c r="MS10" s="101">
        <v>0.49306485334065725</v>
      </c>
      <c r="MT10" s="101">
        <v>0.49732328108130763</v>
      </c>
      <c r="MU10" s="101">
        <v>0.50158170882195818</v>
      </c>
      <c r="MV10" s="101">
        <v>0.50584013656260851</v>
      </c>
      <c r="MW10" s="101">
        <v>0.51009856430325917</v>
      </c>
      <c r="MX10" s="101">
        <v>0.51982435226166779</v>
      </c>
      <c r="MY10" s="101">
        <v>0.52955014022007652</v>
      </c>
      <c r="MZ10" s="101">
        <v>0.53927592817848524</v>
      </c>
      <c r="NA10" s="101">
        <v>0.54900171613689375</v>
      </c>
      <c r="NB10" s="101">
        <v>0.55872750409530247</v>
      </c>
      <c r="NC10" s="101">
        <v>0.56428032469838774</v>
      </c>
      <c r="ND10" s="101">
        <v>0.56983314530147322</v>
      </c>
      <c r="NE10" s="101">
        <v>0.57538596590455859</v>
      </c>
      <c r="NF10" s="101">
        <v>0.58093878650764397</v>
      </c>
      <c r="NG10" s="101">
        <v>0.58649160711072945</v>
      </c>
      <c r="NH10" s="101">
        <v>0.59827487101190147</v>
      </c>
      <c r="NI10" s="101">
        <v>0.61005813491307348</v>
      </c>
      <c r="NJ10" s="101">
        <v>0.62184139881424538</v>
      </c>
      <c r="NK10" s="101">
        <v>0.6336246627154174</v>
      </c>
      <c r="NL10" s="101">
        <v>0.64540792661658919</v>
      </c>
      <c r="NM10" s="101">
        <v>0.65158804058883102</v>
      </c>
      <c r="NN10" s="101">
        <v>0.65776815456107285</v>
      </c>
      <c r="NO10" s="101">
        <v>0.66394826853331479</v>
      </c>
      <c r="NP10" s="101">
        <v>0.67012838250555662</v>
      </c>
      <c r="NQ10" s="101">
        <v>0.67630849647779856</v>
      </c>
      <c r="NR10" s="101">
        <v>0.68260531043665573</v>
      </c>
      <c r="NS10" s="101">
        <v>0.6889021243955129</v>
      </c>
      <c r="NT10" s="101">
        <v>0.69519893835437019</v>
      </c>
      <c r="NU10" s="101">
        <v>0.70149575231322736</v>
      </c>
      <c r="NV10" s="101">
        <v>0.70779256627208431</v>
      </c>
      <c r="NW10" s="101">
        <v>0.71588430880843001</v>
      </c>
      <c r="NX10" s="101">
        <v>0.72397605134477572</v>
      </c>
      <c r="NY10" s="101">
        <v>0.73206779388112142</v>
      </c>
      <c r="NZ10" s="101">
        <v>0.74015953641746712</v>
      </c>
      <c r="OA10" s="101">
        <v>0.74825127895381294</v>
      </c>
      <c r="OB10" s="101">
        <v>0.7565525544438918</v>
      </c>
      <c r="OC10" s="101">
        <v>0.76485382993397077</v>
      </c>
      <c r="OD10" s="101">
        <v>0.77315510542404975</v>
      </c>
      <c r="OE10" s="101">
        <v>0.78145638091412872</v>
      </c>
      <c r="OF10" s="101">
        <v>0.7897576564042077</v>
      </c>
      <c r="OG10" s="101">
        <v>0.7897576564042077</v>
      </c>
      <c r="OH10" s="101">
        <v>0.7897576564042077</v>
      </c>
      <c r="OI10" s="101">
        <v>0.7897576564042077</v>
      </c>
      <c r="OJ10" s="101">
        <v>0.7897576564042077</v>
      </c>
      <c r="OK10" s="101">
        <v>0.7897576564042077</v>
      </c>
      <c r="OL10" s="101">
        <v>0.7897576564042077</v>
      </c>
      <c r="OM10" s="101">
        <v>0.7897576564042077</v>
      </c>
      <c r="ON10" s="101">
        <v>0.7897576564042077</v>
      </c>
      <c r="OO10" s="101">
        <v>0.7897576564042077</v>
      </c>
      <c r="OP10" s="101">
        <v>0.7897576564042077</v>
      </c>
    </row>
    <row r="11" spans="3:406" x14ac:dyDescent="0.2">
      <c r="C11" s="61" t="str">
        <v>Pole</v>
      </c>
      <c r="D11" s="61" t="str">
        <v>Class 2</v>
      </c>
      <c r="E11" s="67">
        <v>7.1708790020852224E-3</v>
      </c>
      <c r="F11" s="68">
        <v>7.3136901481663406E-3</v>
      </c>
      <c r="G11" s="67">
        <v>7.4565012942474588E-3</v>
      </c>
      <c r="H11" s="68">
        <v>7.5148096833076326E-3</v>
      </c>
      <c r="I11" s="68">
        <v>7.5731180723678064E-3</v>
      </c>
      <c r="J11" s="68">
        <v>7.6314264614279802E-3</v>
      </c>
      <c r="K11" s="68">
        <v>7.689734850488154E-3</v>
      </c>
      <c r="L11" s="67">
        <v>7.748043239548327E-3</v>
      </c>
      <c r="M11" s="68">
        <v>7.8075285277502847E-3</v>
      </c>
      <c r="N11" s="68">
        <v>7.8670138159522424E-3</v>
      </c>
      <c r="O11" s="68">
        <v>7.9264991041541992E-3</v>
      </c>
      <c r="P11" s="68">
        <v>7.985984392356156E-3</v>
      </c>
      <c r="Q11" s="67">
        <v>8.0454696805581146E-3</v>
      </c>
      <c r="R11" s="68">
        <v>8.0614545915409248E-3</v>
      </c>
      <c r="S11" s="68">
        <v>8.0774395025237349E-3</v>
      </c>
      <c r="T11" s="68">
        <v>8.0934244135065451E-3</v>
      </c>
      <c r="U11" s="68">
        <v>8.1094093244893552E-3</v>
      </c>
      <c r="V11" s="67">
        <v>8.1253942354721619E-3</v>
      </c>
      <c r="W11" s="68">
        <v>8.1414922029119079E-3</v>
      </c>
      <c r="X11" s="68">
        <v>8.1575901703516539E-3</v>
      </c>
      <c r="Y11" s="68">
        <v>8.1736881377914E-3</v>
      </c>
      <c r="Z11" s="68">
        <v>8.189786105231146E-3</v>
      </c>
      <c r="AA11" s="67">
        <v>8.205884072670892E-3</v>
      </c>
      <c r="AB11" s="68">
        <v>8.2950759440032929E-3</v>
      </c>
      <c r="AC11" s="68">
        <v>8.3842678153356939E-3</v>
      </c>
      <c r="AD11" s="68">
        <v>8.4734596866680948E-3</v>
      </c>
      <c r="AE11" s="68">
        <v>8.5626515580004958E-3</v>
      </c>
      <c r="AF11" s="67">
        <v>8.6518434293328984E-3</v>
      </c>
      <c r="AG11" s="68">
        <v>8.7263618526649527E-3</v>
      </c>
      <c r="AH11" s="68">
        <v>8.800880275997007E-3</v>
      </c>
      <c r="AI11" s="68">
        <v>8.8753986993290613E-3</v>
      </c>
      <c r="AJ11" s="68">
        <v>8.9499171226611156E-3</v>
      </c>
      <c r="AK11" s="123">
        <v>9.0244355459931733E-3</v>
      </c>
      <c r="AL11" s="68">
        <v>9.1884660433684297E-3</v>
      </c>
      <c r="AM11" s="68">
        <v>9.352496540743686E-3</v>
      </c>
      <c r="AN11" s="68">
        <v>9.5165270381189423E-3</v>
      </c>
      <c r="AO11" s="68">
        <v>9.6805575354941987E-3</v>
      </c>
      <c r="AP11" s="123">
        <v>9.8445880328694533E-3</v>
      </c>
      <c r="AQ11" s="68">
        <v>9.9353282655867837E-3</v>
      </c>
      <c r="AR11" s="68">
        <v>1.0026068498304114E-2</v>
      </c>
      <c r="AS11" s="68">
        <v>1.0116808731021444E-2</v>
      </c>
      <c r="AT11" s="68">
        <v>1.0207548963738775E-2</v>
      </c>
      <c r="AU11" s="123">
        <v>1.0298289196456107E-2</v>
      </c>
      <c r="AV11" s="68">
        <v>1.0497282045287713E-2</v>
      </c>
      <c r="AW11" s="68">
        <v>1.0696274894119319E-2</v>
      </c>
      <c r="AX11" s="68">
        <v>1.0895267742950925E-2</v>
      </c>
      <c r="AY11" s="68">
        <v>1.1094260591782531E-2</v>
      </c>
      <c r="AZ11" s="123">
        <v>1.1293253440614133E-2</v>
      </c>
      <c r="BA11" s="68">
        <v>1.1401515844607508E-2</v>
      </c>
      <c r="BB11" s="68">
        <v>1.1509778248600883E-2</v>
      </c>
      <c r="BC11" s="68">
        <v>1.1618040652594258E-2</v>
      </c>
      <c r="BD11" s="68">
        <v>1.1726303056587633E-2</v>
      </c>
      <c r="BE11" s="123">
        <v>1.1834565460581009E-2</v>
      </c>
      <c r="BF11" s="68">
        <v>1.1945463286009686E-2</v>
      </c>
      <c r="BG11" s="68">
        <v>1.2056361111438364E-2</v>
      </c>
      <c r="BH11" s="68">
        <v>1.2167258936867041E-2</v>
      </c>
      <c r="BI11" s="68">
        <v>1.2278156762295718E-2</v>
      </c>
      <c r="BJ11" s="123">
        <v>1.2389054587724393E-2</v>
      </c>
      <c r="BK11" s="68">
        <v>1.2529590962726272E-2</v>
      </c>
      <c r="BL11" s="68">
        <v>1.2670127337728151E-2</v>
      </c>
      <c r="BM11" s="68">
        <v>1.2810663712730029E-2</v>
      </c>
      <c r="BN11" s="68">
        <v>1.2951200087731908E-2</v>
      </c>
      <c r="BO11" s="123">
        <v>1.3091736462733787E-2</v>
      </c>
      <c r="BP11" s="68">
        <v>1.3236240242387237E-2</v>
      </c>
      <c r="BQ11" s="68">
        <v>1.3380744022040687E-2</v>
      </c>
      <c r="BR11" s="68">
        <v>1.3525247801694137E-2</v>
      </c>
      <c r="BS11" s="68">
        <v>1.3669751581347587E-2</v>
      </c>
      <c r="BT11" s="123">
        <v>1.3814255361001036E-2</v>
      </c>
      <c r="BU11" s="68">
        <v>1.3814255361001036E-2</v>
      </c>
      <c r="BV11" s="68">
        <v>1.3814255361001036E-2</v>
      </c>
      <c r="BW11" s="68">
        <v>1.3814255361001036E-2</v>
      </c>
      <c r="BX11" s="68">
        <v>1.3814255361001036E-2</v>
      </c>
      <c r="BY11" s="123">
        <v>1.3814255361001036E-2</v>
      </c>
      <c r="BZ11" s="68">
        <v>1.3814255361001036E-2</v>
      </c>
      <c r="CA11" s="68">
        <v>1.3814255361001036E-2</v>
      </c>
      <c r="CB11" s="68">
        <v>1.3814255361001036E-2</v>
      </c>
      <c r="CC11" s="68">
        <v>1.3814255361001036E-2</v>
      </c>
      <c r="CD11" s="123">
        <v>1.3814255361001036E-2</v>
      </c>
      <c r="CF11" s="61" t="str">
        <v>Pole</v>
      </c>
      <c r="CG11" s="61" t="str">
        <v>Class 2</v>
      </c>
      <c r="CH11" s="101">
        <v>1.5475519223563979E-3</v>
      </c>
      <c r="CI11" s="101">
        <v>1.5783720859078242E-3</v>
      </c>
      <c r="CJ11" s="101">
        <v>1.6091922494592505E-3</v>
      </c>
      <c r="CK11" s="101">
        <v>1.6217758196956659E-3</v>
      </c>
      <c r="CL11" s="101">
        <v>1.6343593899320816E-3</v>
      </c>
      <c r="CM11" s="101">
        <v>1.646942960168497E-3</v>
      </c>
      <c r="CN11" s="101">
        <v>1.6595265304049126E-3</v>
      </c>
      <c r="CO11" s="101">
        <v>1.672110100641328E-3</v>
      </c>
      <c r="CP11" s="101">
        <v>1.6849476582241703E-3</v>
      </c>
      <c r="CQ11" s="101">
        <v>1.6977852158070127E-3</v>
      </c>
      <c r="CR11" s="101">
        <v>1.7106227733898547E-3</v>
      </c>
      <c r="CS11" s="101">
        <v>1.723460330972697E-3</v>
      </c>
      <c r="CT11" s="101">
        <v>1.7362978885555394E-3</v>
      </c>
      <c r="CU11" s="101">
        <v>1.7397476022814231E-3</v>
      </c>
      <c r="CV11" s="101">
        <v>1.7431973160073066E-3</v>
      </c>
      <c r="CW11" s="101">
        <v>1.7466470297331901E-3</v>
      </c>
      <c r="CX11" s="101">
        <v>1.7500967434590738E-3</v>
      </c>
      <c r="CY11" s="101">
        <v>1.7535464571849567E-3</v>
      </c>
      <c r="CZ11" s="101">
        <v>1.7570205696961516E-3</v>
      </c>
      <c r="DA11" s="101">
        <v>1.7604946822073466E-3</v>
      </c>
      <c r="DB11" s="101">
        <v>1.7639687947185415E-3</v>
      </c>
      <c r="DC11" s="101">
        <v>1.7674429072297366E-3</v>
      </c>
      <c r="DD11" s="101">
        <v>1.7709170197409314E-3</v>
      </c>
      <c r="DE11" s="101">
        <v>1.7901655737743887E-3</v>
      </c>
      <c r="DF11" s="101">
        <v>1.809414127807846E-3</v>
      </c>
      <c r="DG11" s="101">
        <v>1.8286626818413032E-3</v>
      </c>
      <c r="DH11" s="101">
        <v>1.8479112358747605E-3</v>
      </c>
      <c r="DI11" s="101">
        <v>1.8671597899082182E-3</v>
      </c>
      <c r="DJ11" s="101">
        <v>1.8832416578695873E-3</v>
      </c>
      <c r="DK11" s="101">
        <v>1.8993235258309563E-3</v>
      </c>
      <c r="DL11" s="101">
        <v>1.9154053937923254E-3</v>
      </c>
      <c r="DM11" s="101">
        <v>1.9314872617536944E-3</v>
      </c>
      <c r="DN11" s="101">
        <v>1.9475691297150643E-3</v>
      </c>
      <c r="DO11" s="101">
        <v>1.9829686548589608E-3</v>
      </c>
      <c r="DP11" s="101">
        <v>2.0183681800028568E-3</v>
      </c>
      <c r="DQ11" s="101">
        <v>2.0537677051467532E-3</v>
      </c>
      <c r="DR11" s="101">
        <v>2.0891672302906497E-3</v>
      </c>
      <c r="DS11" s="101">
        <v>2.1245667554345457E-3</v>
      </c>
      <c r="DT11" s="101">
        <v>2.1441494623155202E-3</v>
      </c>
      <c r="DU11" s="101">
        <v>2.1637321691964952E-3</v>
      </c>
      <c r="DV11" s="101">
        <v>2.1833148760774697E-3</v>
      </c>
      <c r="DW11" s="101">
        <v>2.2028975829584446E-3</v>
      </c>
      <c r="DX11" s="101">
        <v>2.2224802898394196E-3</v>
      </c>
      <c r="DY11" s="101">
        <v>2.2654250621128016E-3</v>
      </c>
      <c r="DZ11" s="101">
        <v>2.3083698343861841E-3</v>
      </c>
      <c r="EA11" s="101">
        <v>2.3513146066595661E-3</v>
      </c>
      <c r="EB11" s="101">
        <v>2.3942593789329485E-3</v>
      </c>
      <c r="EC11" s="101">
        <v>2.4372041512063297E-3</v>
      </c>
      <c r="ED11" s="101">
        <v>2.4605683289271019E-3</v>
      </c>
      <c r="EE11" s="101">
        <v>2.4839325066478742E-3</v>
      </c>
      <c r="EF11" s="101">
        <v>2.507296684368646E-3</v>
      </c>
      <c r="EG11" s="101">
        <v>2.5306608620894182E-3</v>
      </c>
      <c r="EH11" s="101">
        <v>2.5540250398101909E-3</v>
      </c>
      <c r="EI11" s="101">
        <v>2.5779579694939002E-3</v>
      </c>
      <c r="EJ11" s="101">
        <v>2.6018908991776095E-3</v>
      </c>
      <c r="EK11" s="101">
        <v>2.6258238288613188E-3</v>
      </c>
      <c r="EL11" s="101">
        <v>2.6497567585450281E-3</v>
      </c>
      <c r="EM11" s="101">
        <v>2.6736896882287374E-3</v>
      </c>
      <c r="EN11" s="101">
        <v>2.704018931998143E-3</v>
      </c>
      <c r="EO11" s="101">
        <v>2.7343481757675491E-3</v>
      </c>
      <c r="EP11" s="101">
        <v>2.7646774195369548E-3</v>
      </c>
      <c r="EQ11" s="101">
        <v>2.7950066633063608E-3</v>
      </c>
      <c r="ER11" s="101">
        <v>2.8253359070757669E-3</v>
      </c>
      <c r="ES11" s="101">
        <v>2.8565213589465113E-3</v>
      </c>
      <c r="ET11" s="101">
        <v>2.8877068108172561E-3</v>
      </c>
      <c r="EU11" s="101">
        <v>2.9188922626880009E-3</v>
      </c>
      <c r="EV11" s="101">
        <v>2.9500777145587452E-3</v>
      </c>
      <c r="EW11" s="101">
        <v>2.9812631664294896E-3</v>
      </c>
      <c r="EX11" s="101">
        <v>2.9812631664294896E-3</v>
      </c>
      <c r="EY11" s="101">
        <v>2.9812631664294896E-3</v>
      </c>
      <c r="EZ11" s="101">
        <v>2.9812631664294896E-3</v>
      </c>
      <c r="FA11" s="101">
        <v>2.9812631664294896E-3</v>
      </c>
      <c r="FB11" s="101">
        <v>2.9812631664294896E-3</v>
      </c>
      <c r="FC11" s="101">
        <v>2.9812631664294896E-3</v>
      </c>
      <c r="FD11" s="101">
        <v>2.9812631664294896E-3</v>
      </c>
      <c r="FE11" s="101">
        <v>2.9812631664294896E-3</v>
      </c>
      <c r="FF11" s="101">
        <v>2.9812631664294896E-3</v>
      </c>
      <c r="FG11" s="101">
        <v>2.9812631664294896E-3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0.1547551922356398</v>
      </c>
      <c r="IO11" s="101">
        <v>0.15783720859078243</v>
      </c>
      <c r="IP11" s="101">
        <v>0.16091922494592506</v>
      </c>
      <c r="IQ11" s="101">
        <v>0.16217758196956658</v>
      </c>
      <c r="IR11" s="101">
        <v>0.16343593899320816</v>
      </c>
      <c r="IS11" s="101">
        <v>0.16469429601684971</v>
      </c>
      <c r="IT11" s="101">
        <v>0.16595265304049125</v>
      </c>
      <c r="IU11" s="101">
        <v>0.1672110100641328</v>
      </c>
      <c r="IV11" s="101">
        <v>0.16849476582241701</v>
      </c>
      <c r="IW11" s="101">
        <v>0.16977852158070128</v>
      </c>
      <c r="IX11" s="101">
        <v>0.17106227733898546</v>
      </c>
      <c r="IY11" s="101">
        <v>0.1723460330972697</v>
      </c>
      <c r="IZ11" s="101">
        <v>0.17362978885555394</v>
      </c>
      <c r="JA11" s="101">
        <v>0.17397476022814232</v>
      </c>
      <c r="JB11" s="101">
        <v>0.17431973160073067</v>
      </c>
      <c r="JC11" s="101">
        <v>0.17466470297331901</v>
      </c>
      <c r="JD11" s="101">
        <v>0.17500967434590739</v>
      </c>
      <c r="JE11" s="101">
        <v>0.17535464571849568</v>
      </c>
      <c r="JF11" s="101">
        <v>0.17570205696961516</v>
      </c>
      <c r="JG11" s="101">
        <v>0.17604946822073467</v>
      </c>
      <c r="JH11" s="101">
        <v>0.17639687947185415</v>
      </c>
      <c r="JI11" s="101">
        <v>0.17674429072297365</v>
      </c>
      <c r="JJ11" s="101">
        <v>0.17709170197409313</v>
      </c>
      <c r="JK11" s="101">
        <v>0.17901655737743888</v>
      </c>
      <c r="JL11" s="101">
        <v>0.1809414127807846</v>
      </c>
      <c r="JM11" s="101">
        <v>0.18286626818413032</v>
      </c>
      <c r="JN11" s="101">
        <v>0.18479112358747604</v>
      </c>
      <c r="JO11" s="101">
        <v>0.18671597899082182</v>
      </c>
      <c r="JP11" s="101">
        <v>0.18832416578695874</v>
      </c>
      <c r="JQ11" s="101">
        <v>0.18993235258309563</v>
      </c>
      <c r="JR11" s="101">
        <v>0.19154053937923254</v>
      </c>
      <c r="JS11" s="101">
        <v>0.19314872617536943</v>
      </c>
      <c r="JT11" s="101">
        <v>0.19475691297150644</v>
      </c>
      <c r="JU11" s="101">
        <v>0.19829686548589609</v>
      </c>
      <c r="JV11" s="101">
        <v>0.20183681800028569</v>
      </c>
      <c r="JW11" s="101">
        <v>0.20537677051467532</v>
      </c>
      <c r="JX11" s="101">
        <v>0.20891672302906497</v>
      </c>
      <c r="JY11" s="101">
        <v>0.21245667554345457</v>
      </c>
      <c r="JZ11" s="101">
        <v>0.21441494623155202</v>
      </c>
      <c r="KA11" s="101">
        <v>0.2163732169196495</v>
      </c>
      <c r="KB11" s="101">
        <v>0.21833148760774695</v>
      </c>
      <c r="KC11" s="101">
        <v>0.22028975829584446</v>
      </c>
      <c r="KD11" s="101">
        <v>0.22224802898394197</v>
      </c>
      <c r="KE11" s="101">
        <v>0.22654250621128016</v>
      </c>
      <c r="KF11" s="101">
        <v>0.23083698343861841</v>
      </c>
      <c r="KG11" s="101">
        <v>0.23513146066595661</v>
      </c>
      <c r="KH11" s="101">
        <v>0.23942593789329486</v>
      </c>
      <c r="KI11" s="101">
        <v>0.24372041512063297</v>
      </c>
      <c r="KJ11" s="101">
        <v>0.24605683289271019</v>
      </c>
      <c r="KK11" s="101">
        <v>0.2483932506647874</v>
      </c>
      <c r="KL11" s="101">
        <v>0.25072966843686462</v>
      </c>
      <c r="KM11" s="101">
        <v>0.25306608620894183</v>
      </c>
      <c r="KN11" s="101">
        <v>0.2554025039810191</v>
      </c>
      <c r="KO11" s="101">
        <v>0.25779579694939003</v>
      </c>
      <c r="KP11" s="101">
        <v>0.26018908991776096</v>
      </c>
      <c r="KQ11" s="101">
        <v>0.26258238288613189</v>
      </c>
      <c r="KR11" s="101">
        <v>0.26497567585450282</v>
      </c>
      <c r="KS11" s="101">
        <v>0.26736896882287375</v>
      </c>
      <c r="KT11" s="101">
        <v>0.27040189319981428</v>
      </c>
      <c r="KU11" s="101">
        <v>0.27343481757675492</v>
      </c>
      <c r="KV11" s="101">
        <v>0.2764677419536955</v>
      </c>
      <c r="KW11" s="101">
        <v>0.27950066633063608</v>
      </c>
      <c r="KX11" s="101">
        <v>0.28253359070757667</v>
      </c>
      <c r="KY11" s="101">
        <v>0.2856521358946511</v>
      </c>
      <c r="KZ11" s="101">
        <v>0.2887706810817256</v>
      </c>
      <c r="LA11" s="101">
        <v>0.29188922626880009</v>
      </c>
      <c r="LB11" s="101">
        <v>0.29500777145587453</v>
      </c>
      <c r="LC11" s="101">
        <v>0.29812631664294897</v>
      </c>
      <c r="LD11" s="101">
        <v>0.29812631664294897</v>
      </c>
      <c r="LE11" s="101">
        <v>0.29812631664294897</v>
      </c>
      <c r="LF11" s="101">
        <v>0.29812631664294897</v>
      </c>
      <c r="LG11" s="101">
        <v>0.29812631664294897</v>
      </c>
      <c r="LH11" s="101">
        <v>0.29812631664294897</v>
      </c>
      <c r="LI11" s="101">
        <v>0.29812631664294897</v>
      </c>
      <c r="LJ11" s="101">
        <v>0.29812631664294897</v>
      </c>
      <c r="LK11" s="101">
        <v>0.29812631664294897</v>
      </c>
      <c r="LL11" s="101">
        <v>0.29812631664294897</v>
      </c>
      <c r="LM11" s="101">
        <v>0.29812631664294897</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election activeCell="A5" sqref="A5"/>
    </sheetView>
  </sheetViews>
  <sheetFormatPr defaultRowHeight="10" x14ac:dyDescent="0.2"/>
  <cols>
    <col min="3" max="3" width="31.6640625" customWidth="1"/>
    <col min="4" max="4" width="10.6640625" bestFit="1" customWidth="1"/>
    <col min="5" max="5" width="6.4414062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ht="10.5" x14ac:dyDescent="0.2">
      <c r="C6" s="58" t="s">
        <v>144</v>
      </c>
      <c r="J6" s="66"/>
    </row>
    <row r="7" spans="3:83" ht="21.5"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election activeCell="BO1" sqref="BO1"/>
    </sheetView>
  </sheetViews>
  <sheetFormatPr defaultRowHeight="10" x14ac:dyDescent="0.2"/>
  <cols>
    <col min="3" max="3" width="21.44140625" customWidth="1"/>
    <col min="4" max="4" width="16.6640625" customWidth="1"/>
    <col min="5" max="5" width="20.109375" bestFit="1" customWidth="1"/>
    <col min="9" max="9" width="9.44140625" bestFit="1" customWidth="1"/>
    <col min="83" max="83" width="24.33203125" customWidth="1"/>
    <col min="84" max="84" width="16.6640625" customWidth="1"/>
    <col min="85" max="85" width="13.33203125" customWidth="1"/>
    <col min="86" max="161" width="10.6640625" customWidth="1"/>
    <col min="163" max="163" width="24.109375" customWidth="1"/>
    <col min="164" max="164" width="17.44140625" customWidth="1"/>
    <col min="165" max="165" width="12.109375" customWidth="1"/>
    <col min="166" max="241" width="10.6640625" customWidth="1"/>
  </cols>
  <sheetData>
    <row r="3" spans="3:241" x14ac:dyDescent="0.2">
      <c r="C3" s="47"/>
      <c r="T3" s="47"/>
    </row>
    <row r="6" spans="3:241" ht="10.5" x14ac:dyDescent="0.2">
      <c r="C6" s="58" t="s">
        <v>145</v>
      </c>
      <c r="F6" s="47"/>
      <c r="CE6" s="58" t="s">
        <v>205</v>
      </c>
      <c r="CH6" s="47"/>
      <c r="FG6" s="58" t="s">
        <v>493</v>
      </c>
      <c r="FJ6" s="47"/>
    </row>
    <row r="7" spans="3:241" ht="11"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3908.8426583438568</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201756.71690393685</v>
      </c>
      <c r="CH10" s="70">
        <v>12778.626516159495</v>
      </c>
      <c r="CI10" s="70">
        <v>12886.446033688273</v>
      </c>
      <c r="CJ10" s="70">
        <v>12995.076784623885</v>
      </c>
      <c r="CK10" s="70">
        <v>13104.538233370766</v>
      </c>
      <c r="CL10" s="70">
        <v>13214.850298416153</v>
      </c>
      <c r="CM10" s="70">
        <v>13345.626308777066</v>
      </c>
      <c r="CN10" s="70">
        <v>13477.375851427729</v>
      </c>
      <c r="CO10" s="70">
        <v>13610.122720558951</v>
      </c>
      <c r="CP10" s="70">
        <v>13743.891272716231</v>
      </c>
      <c r="CQ10" s="70">
        <v>13878.706439776317</v>
      </c>
      <c r="CR10" s="70">
        <v>13939.957462939781</v>
      </c>
      <c r="CS10" s="70">
        <v>14001.966919355154</v>
      </c>
      <c r="CT10" s="70">
        <v>14064.751352982703</v>
      </c>
      <c r="CU10" s="70">
        <v>14128.327666167794</v>
      </c>
      <c r="CV10" s="70">
        <v>14192.713127358733</v>
      </c>
      <c r="CW10" s="70">
        <v>14258.103788688933</v>
      </c>
      <c r="CX10" s="70">
        <v>14324.340151290558</v>
      </c>
      <c r="CY10" s="70">
        <v>14391.440656489669</v>
      </c>
      <c r="CZ10" s="70">
        <v>14459.424144984876</v>
      </c>
      <c r="DA10" s="70">
        <v>14528.309865445684</v>
      </c>
      <c r="DB10" s="70">
        <v>14729.612674785185</v>
      </c>
      <c r="DC10" s="70">
        <v>14932.569544027996</v>
      </c>
      <c r="DD10" s="70">
        <v>15137.222361349177</v>
      </c>
      <c r="DE10" s="70">
        <v>15343.614028826834</v>
      </c>
      <c r="DF10" s="70">
        <v>15551.788486242967</v>
      </c>
      <c r="DG10" s="70">
        <v>15732.742608304974</v>
      </c>
      <c r="DH10" s="70">
        <v>15915.399350920552</v>
      </c>
      <c r="DI10" s="70">
        <v>16099.800777514914</v>
      </c>
      <c r="DJ10" s="70">
        <v>16285.989953002078</v>
      </c>
      <c r="DK10" s="70">
        <v>16474.010967019014</v>
      </c>
      <c r="DL10" s="70">
        <v>16841.0380612429</v>
      </c>
      <c r="DM10" s="70">
        <v>17211.123920491827</v>
      </c>
      <c r="DN10" s="70">
        <v>17584.349920647845</v>
      </c>
      <c r="DO10" s="70">
        <v>17960.799469122248</v>
      </c>
      <c r="DP10" s="70">
        <v>18340.558053566441</v>
      </c>
      <c r="DQ10" s="70">
        <v>18586.264102085934</v>
      </c>
      <c r="DR10" s="70">
        <v>18834.499662677426</v>
      </c>
      <c r="DS10" s="70">
        <v>19085.328059251955</v>
      </c>
      <c r="DT10" s="70">
        <v>19338.814136872159</v>
      </c>
      <c r="DU10" s="70">
        <v>19595.02429726881</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346.08869867871311</v>
      </c>
      <c r="F11" s="70">
        <v>21.920699846208365</v>
      </c>
      <c r="G11" s="70">
        <v>22.129408319265966</v>
      </c>
      <c r="H11" s="70">
        <v>22.339489943391051</v>
      </c>
      <c r="I11" s="70">
        <v>22.550978248009759</v>
      </c>
      <c r="J11" s="70">
        <v>22.763907554464858</v>
      </c>
      <c r="K11" s="70">
        <v>22.98177724469225</v>
      </c>
      <c r="L11" s="70">
        <v>23.201172282460671</v>
      </c>
      <c r="M11" s="70">
        <v>23.422129873730558</v>
      </c>
      <c r="N11" s="70">
        <v>23.644688102561737</v>
      </c>
      <c r="O11" s="70">
        <v>23.868885951355036</v>
      </c>
      <c r="P11" s="70">
        <v>23.965443504534964</v>
      </c>
      <c r="Q11" s="70">
        <v>24.063180548255957</v>
      </c>
      <c r="R11" s="70">
        <v>24.162122659851597</v>
      </c>
      <c r="S11" s="70">
        <v>24.2622959679526</v>
      </c>
      <c r="T11" s="70">
        <v>24.36372716430774</v>
      </c>
      <c r="U11" s="70">
        <v>24.466783272717535</v>
      </c>
      <c r="V11" s="70">
        <v>24.571153942806948</v>
      </c>
      <c r="W11" s="70">
        <v>24.676867675715524</v>
      </c>
      <c r="X11" s="70">
        <v>24.783953586803722</v>
      </c>
      <c r="Y11" s="70">
        <v>24.892441418821303</v>
      </c>
      <c r="Z11" s="70">
        <v>25.224634020037534</v>
      </c>
      <c r="AA11" s="70">
        <v>25.559397823635987</v>
      </c>
      <c r="AB11" s="70">
        <v>25.896797772176065</v>
      </c>
      <c r="AC11" s="70">
        <v>26.236900377438584</v>
      </c>
      <c r="AD11" s="70">
        <v>26.579773757217634</v>
      </c>
      <c r="AE11" s="70">
        <v>26.880288250958472</v>
      </c>
      <c r="AF11" s="70">
        <v>27.183469176113213</v>
      </c>
      <c r="AG11" s="70">
        <v>27.48938233135808</v>
      </c>
      <c r="AH11" s="70">
        <v>27.798095080743781</v>
      </c>
      <c r="AI11" s="70">
        <v>28.10967638999103</v>
      </c>
      <c r="AJ11" s="70">
        <v>28.703823381434667</v>
      </c>
      <c r="AK11" s="70">
        <v>29.30263563358891</v>
      </c>
      <c r="AL11" s="70">
        <v>29.906236757759206</v>
      </c>
      <c r="AM11" s="70">
        <v>30.514753443598952</v>
      </c>
      <c r="AN11" s="70">
        <v>31.128315532798847</v>
      </c>
      <c r="AO11" s="70">
        <v>31.514581439149861</v>
      </c>
      <c r="AP11" s="70">
        <v>31.904667152899457</v>
      </c>
      <c r="AQ11" s="70">
        <v>32.298667580180833</v>
      </c>
      <c r="AR11" s="70">
        <v>32.696679895449549</v>
      </c>
      <c r="AS11" s="70">
        <v>33.098803594254008</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83964.170746505682</v>
      </c>
      <c r="FJ11" s="70">
        <v>5318.1551197619265</v>
      </c>
      <c r="FK11" s="70">
        <v>5368.7896361011008</v>
      </c>
      <c r="FL11" s="70">
        <v>5419.75729100022</v>
      </c>
      <c r="FM11" s="70">
        <v>5471.0662189937893</v>
      </c>
      <c r="FN11" s="70">
        <v>5522.7247467422731</v>
      </c>
      <c r="FO11" s="70">
        <v>5575.581855167311</v>
      </c>
      <c r="FP11" s="70">
        <v>5628.8090263591239</v>
      </c>
      <c r="FQ11" s="70">
        <v>5682.4152868118663</v>
      </c>
      <c r="FR11" s="70">
        <v>5736.4098760543438</v>
      </c>
      <c r="FS11" s="70">
        <v>5790.8022515608191</v>
      </c>
      <c r="FT11" s="70">
        <v>5814.2279655844677</v>
      </c>
      <c r="FU11" s="70">
        <v>5837.9398344162973</v>
      </c>
      <c r="FV11" s="70">
        <v>5861.9440633430222</v>
      </c>
      <c r="FW11" s="70">
        <v>5886.2469914009043</v>
      </c>
      <c r="FX11" s="70">
        <v>5910.8550942436141</v>
      </c>
      <c r="FY11" s="70">
        <v>5935.8574150822487</v>
      </c>
      <c r="FZ11" s="70">
        <v>5961.1786601785807</v>
      </c>
      <c r="GA11" s="70">
        <v>5986.8257441604428</v>
      </c>
      <c r="GB11" s="70">
        <v>6012.8057306710734</v>
      </c>
      <c r="GC11" s="70">
        <v>6039.1258355638902</v>
      </c>
      <c r="GD11" s="70">
        <v>6119.7186905046383</v>
      </c>
      <c r="GE11" s="70">
        <v>6200.9353418209066</v>
      </c>
      <c r="GF11" s="70">
        <v>6282.7915451503904</v>
      </c>
      <c r="GG11" s="70">
        <v>6365.3034368377394</v>
      </c>
      <c r="GH11" s="70">
        <v>6448.4875428605874</v>
      </c>
      <c r="GI11" s="70">
        <v>6521.395009531956</v>
      </c>
      <c r="GJ11" s="70">
        <v>6594.949375981837</v>
      </c>
      <c r="GK11" s="70">
        <v>6669.1666055494143</v>
      </c>
      <c r="GL11" s="70">
        <v>6744.0630413475319</v>
      </c>
      <c r="GM11" s="70">
        <v>6819.6554150682996</v>
      </c>
      <c r="GN11" s="70">
        <v>6963.8007154741017</v>
      </c>
      <c r="GO11" s="70">
        <v>7109.0778492751524</v>
      </c>
      <c r="GP11" s="70">
        <v>7255.5168056643824</v>
      </c>
      <c r="GQ11" s="70">
        <v>7403.1483206690909</v>
      </c>
      <c r="GR11" s="70">
        <v>7552.0038950286216</v>
      </c>
      <c r="GS11" s="70">
        <v>7645.7154107129827</v>
      </c>
      <c r="GT11" s="70">
        <v>7740.3536453623301</v>
      </c>
      <c r="GU11" s="70">
        <v>7835.9416240416376</v>
      </c>
      <c r="GV11" s="70">
        <v>7932.5029221308841</v>
      </c>
      <c r="GW11" s="70">
        <v>8030.0616781276476</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election activeCell="A5" sqref="A5"/>
    </sheetView>
  </sheetViews>
  <sheetFormatPr defaultRowHeight="10" x14ac:dyDescent="0.2"/>
  <cols>
    <col min="3" max="3" width="19.6640625" customWidth="1"/>
    <col min="4" max="4" width="18.6640625" customWidth="1"/>
    <col min="5" max="5" width="12.6640625" bestFit="1" customWidth="1"/>
    <col min="6" max="81" width="11.6640625" customWidth="1"/>
    <col min="85" max="161" width="11" customWidth="1"/>
    <col min="163" max="163" width="21.33203125" customWidth="1"/>
    <col min="164" max="164" width="17" customWidth="1"/>
    <col min="165" max="241" width="12.6640625" customWidth="1"/>
  </cols>
  <sheetData>
    <row r="4" spans="3:241" x14ac:dyDescent="0.2">
      <c r="C4" s="47"/>
      <c r="R4" s="47"/>
    </row>
    <row r="6" spans="3:241" ht="10.5" x14ac:dyDescent="0.2">
      <c r="C6" s="58" t="s">
        <v>494</v>
      </c>
      <c r="F6" s="47"/>
      <c r="H6" s="66"/>
      <c r="K6" s="47"/>
      <c r="CE6" s="58" t="s">
        <v>495</v>
      </c>
      <c r="CH6" s="47"/>
      <c r="CJ6" s="66"/>
      <c r="CM6" s="47"/>
      <c r="FG6" s="58" t="s">
        <v>496</v>
      </c>
      <c r="FJ6" s="47"/>
      <c r="FL6" s="66"/>
      <c r="FO6" s="47"/>
    </row>
    <row r="7" spans="3:241" ht="3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Characteristics'!$G$18-'7. Project Characteristics'!$G$17,_xlpm.array)))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Characteristics'!$G$18,_xlpm.array)))</f>
        <v>0</v>
      </c>
      <c r="CH8" s="70" cm="1">
        <f t="array" ref="CH8:CH11">IF(CH$7&gt;(SUM($F$7,'7. Project Characteristics'!$G$28)-1),ROW(_xlfn.ANCHORARRAY($CE8))*0,
_xlfn.XLOOKUP(CH$7,'Int BCA Ann Fail Prob'!$IN$7:$LM$7,_xlfn.ANCHORARRAY('Int BCA Ann Fail Prob'!$IN$8):_xlfn.ANCHORARRAY('Int BCA Ann Fail Prob'!$LM$8)))
*('7. Project Characteristics'!$G$39)</f>
        <v>0</v>
      </c>
      <c r="CI8" s="70" cm="1">
        <f t="array" ref="CI8:CI11">IF(CI$7&gt;(SUM($F$7,'7. Project Characteristics'!$G$28)-1),ROW(_xlfn.ANCHORARRAY($CE8))*0,
_xlfn.XLOOKUP(CI$7,'Int BCA Ann Fail Prob'!$IN$7:$LM$7,_xlfn.ANCHORARRAY('Int BCA Ann Fail Prob'!$IN$8):_xlfn.ANCHORARRAY('Int BCA Ann Fail Prob'!$LM$8)))
*('7. Project Characteristics'!$G$39)</f>
        <v>0</v>
      </c>
      <c r="CJ8" s="70" cm="1">
        <f t="array" ref="CJ8:CJ11">IF(CJ$7&gt;(SUM($F$7,'7. Project Characteristics'!$G$28)-1),ROW(_xlfn.ANCHORARRAY($CE8))*0,
_xlfn.XLOOKUP(CJ$7,'Int BCA Ann Fail Prob'!$IN$7:$LM$7,_xlfn.ANCHORARRAY('Int BCA Ann Fail Prob'!$IN$8):_xlfn.ANCHORARRAY('Int BCA Ann Fail Prob'!$LM$8)))
*('7. Project Characteristics'!$G$39)</f>
        <v>0</v>
      </c>
      <c r="CK8" s="70" cm="1">
        <f t="array" ref="CK8:CK11">IF(CK$7&gt;(SUM($F$7,'7. Project Characteristics'!$G$28)-1),ROW(_xlfn.ANCHORARRAY($CE8))*0,
_xlfn.XLOOKUP(CK$7,'Int BCA Ann Fail Prob'!$IN$7:$LM$7,_xlfn.ANCHORARRAY('Int BCA Ann Fail Prob'!$IN$8):_xlfn.ANCHORARRAY('Int BCA Ann Fail Prob'!$LM$8)))
*('7. Project Characteristics'!$G$39)</f>
        <v>0</v>
      </c>
      <c r="CL8" s="70" cm="1">
        <f t="array" ref="CL8:CL11">IF(CL$7&gt;(SUM($F$7,'7. Project Characteristics'!$G$28)-1),ROW(_xlfn.ANCHORARRAY($CE8))*0,
_xlfn.XLOOKUP(CL$7,'Int BCA Ann Fail Prob'!$IN$7:$LM$7,_xlfn.ANCHORARRAY('Int BCA Ann Fail Prob'!$IN$8):_xlfn.ANCHORARRAY('Int BCA Ann Fail Prob'!$LM$8)))
*('7. Project Characteristics'!$G$39)</f>
        <v>0</v>
      </c>
      <c r="CM8" s="70" cm="1">
        <f t="array" ref="CM8:CM11">IF(CM$7&gt;(SUM($F$7,'7. Project Characteristics'!$G$28)-1),ROW(_xlfn.ANCHORARRAY($CE8))*0,
_xlfn.XLOOKUP(CM$7,'Int BCA Ann Fail Prob'!$IN$7:$LM$7,_xlfn.ANCHORARRAY('Int BCA Ann Fail Prob'!$IN$8):_xlfn.ANCHORARRAY('Int BCA Ann Fail Prob'!$LM$8)))
*('7. Project Characteristics'!$G$39)</f>
        <v>0</v>
      </c>
      <c r="CN8" s="70" cm="1">
        <f t="array" ref="CN8:CN11">IF(CN$7&gt;(SUM($F$7,'7. Project Characteristics'!$G$28)-1),ROW(_xlfn.ANCHORARRAY($CE8))*0,
_xlfn.XLOOKUP(CN$7,'Int BCA Ann Fail Prob'!$IN$7:$LM$7,_xlfn.ANCHORARRAY('Int BCA Ann Fail Prob'!$IN$8):_xlfn.ANCHORARRAY('Int BCA Ann Fail Prob'!$LM$8)))
*('7. Project Characteristics'!$G$39)</f>
        <v>0</v>
      </c>
      <c r="CO8" s="70" cm="1">
        <f t="array" ref="CO8:CO11">IF(CO$7&gt;(SUM($F$7,'7. Project Characteristics'!$G$28)-1),ROW(_xlfn.ANCHORARRAY($CE8))*0,
_xlfn.XLOOKUP(CO$7,'Int BCA Ann Fail Prob'!$IN$7:$LM$7,_xlfn.ANCHORARRAY('Int BCA Ann Fail Prob'!$IN$8):_xlfn.ANCHORARRAY('Int BCA Ann Fail Prob'!$LM$8)))
*('7. Project Characteristics'!$G$39)</f>
        <v>0</v>
      </c>
      <c r="CP8" s="70" cm="1">
        <f t="array" ref="CP8:CP11">IF(CP$7&gt;(SUM($F$7,'7. Project Characteristics'!$G$28)-1),ROW(_xlfn.ANCHORARRAY($CE8))*0,
_xlfn.XLOOKUP(CP$7,'Int BCA Ann Fail Prob'!$IN$7:$LM$7,_xlfn.ANCHORARRAY('Int BCA Ann Fail Prob'!$IN$8):_xlfn.ANCHORARRAY('Int BCA Ann Fail Prob'!$LM$8)))
*('7. Project Characteristics'!$G$39)</f>
        <v>0</v>
      </c>
      <c r="CQ8" s="70" cm="1">
        <f t="array" ref="CQ8:CQ11">IF(CQ$7&gt;(SUM($F$7,'7. Project Characteristics'!$G$28)-1),ROW(_xlfn.ANCHORARRAY($CE8))*0,
_xlfn.XLOOKUP(CQ$7,'Int BCA Ann Fail Prob'!$IN$7:$LM$7,_xlfn.ANCHORARRAY('Int BCA Ann Fail Prob'!$IN$8):_xlfn.ANCHORARRAY('Int BCA Ann Fail Prob'!$LM$8)))
*('7. Project Characteristics'!$G$39)</f>
        <v>0</v>
      </c>
      <c r="CR8" s="70" cm="1">
        <f t="array" ref="CR8:CR11">IF(CR$7&gt;(SUM($F$7,'7. Project Characteristics'!$G$28)-1),ROW(_xlfn.ANCHORARRAY($CE8))*0,
_xlfn.XLOOKUP(CR$7,'Int BCA Ann Fail Prob'!$IN$7:$LM$7,_xlfn.ANCHORARRAY('Int BCA Ann Fail Prob'!$IN$8):_xlfn.ANCHORARRAY('Int BCA Ann Fail Prob'!$LM$8)))
*('7. Project Characteristics'!$G$39)</f>
        <v>0</v>
      </c>
      <c r="CS8" s="70" cm="1">
        <f t="array" ref="CS8:CS11">IF(CS$7&gt;(SUM($F$7,'7. Project Characteristics'!$G$28)-1),ROW(_xlfn.ANCHORARRAY($CE8))*0,
_xlfn.XLOOKUP(CS$7,'Int BCA Ann Fail Prob'!$IN$7:$LM$7,_xlfn.ANCHORARRAY('Int BCA Ann Fail Prob'!$IN$8):_xlfn.ANCHORARRAY('Int BCA Ann Fail Prob'!$LM$8)))
*('7. Project Characteristics'!$G$39)</f>
        <v>0</v>
      </c>
      <c r="CT8" s="70" cm="1">
        <f t="array" ref="CT8:CT11">IF(CT$7&gt;(SUM($F$7,'7. Project Characteristics'!$G$28)-1),ROW(_xlfn.ANCHORARRAY($CE8))*0,
_xlfn.XLOOKUP(CT$7,'Int BCA Ann Fail Prob'!$IN$7:$LM$7,_xlfn.ANCHORARRAY('Int BCA Ann Fail Prob'!$IN$8):_xlfn.ANCHORARRAY('Int BCA Ann Fail Prob'!$LM$8)))
*('7. Project Characteristics'!$G$39)</f>
        <v>0</v>
      </c>
      <c r="CU8" s="70" cm="1">
        <f t="array" ref="CU8:CU11">IF(CU$7&gt;(SUM($F$7,'7. Project Characteristics'!$G$28)-1),ROW(_xlfn.ANCHORARRAY($CE8))*0,
_xlfn.XLOOKUP(CU$7,'Int BCA Ann Fail Prob'!$IN$7:$LM$7,_xlfn.ANCHORARRAY('Int BCA Ann Fail Prob'!$IN$8):_xlfn.ANCHORARRAY('Int BCA Ann Fail Prob'!$LM$8)))
*('7. Project Characteristics'!$G$39)</f>
        <v>0</v>
      </c>
      <c r="CV8" s="70" cm="1">
        <f t="array" ref="CV8:CV11">IF(CV$7&gt;(SUM($F$7,'7. Project Characteristics'!$G$28)-1),ROW(_xlfn.ANCHORARRAY($CE8))*0,
_xlfn.XLOOKUP(CV$7,'Int BCA Ann Fail Prob'!$IN$7:$LM$7,_xlfn.ANCHORARRAY('Int BCA Ann Fail Prob'!$IN$8):_xlfn.ANCHORARRAY('Int BCA Ann Fail Prob'!$LM$8)))
*('7. Project Characteristics'!$G$39)</f>
        <v>0</v>
      </c>
      <c r="CW8" s="70" cm="1">
        <f t="array" ref="CW8:CW11">IF(CW$7&gt;(SUM($F$7,'7. Project Characteristics'!$G$28)-1),ROW(_xlfn.ANCHORARRAY($CE8))*0,
_xlfn.XLOOKUP(CW$7,'Int BCA Ann Fail Prob'!$IN$7:$LM$7,_xlfn.ANCHORARRAY('Int BCA Ann Fail Prob'!$IN$8):_xlfn.ANCHORARRAY('Int BCA Ann Fail Prob'!$LM$8)))
*('7. Project Characteristics'!$G$39)</f>
        <v>0</v>
      </c>
      <c r="CX8" s="70" cm="1">
        <f t="array" ref="CX8:CX11">IF(CX$7&gt;(SUM($F$7,'7. Project Characteristics'!$G$28)-1),ROW(_xlfn.ANCHORARRAY($CE8))*0,
_xlfn.XLOOKUP(CX$7,'Int BCA Ann Fail Prob'!$IN$7:$LM$7,_xlfn.ANCHORARRAY('Int BCA Ann Fail Prob'!$IN$8):_xlfn.ANCHORARRAY('Int BCA Ann Fail Prob'!$LM$8)))
*('7. Project Characteristics'!$G$39)</f>
        <v>0</v>
      </c>
      <c r="CY8" s="70" cm="1">
        <f t="array" ref="CY8:CY11">IF(CY$7&gt;(SUM($F$7,'7. Project Characteristics'!$G$28)-1),ROW(_xlfn.ANCHORARRAY($CE8))*0,
_xlfn.XLOOKUP(CY$7,'Int BCA Ann Fail Prob'!$IN$7:$LM$7,_xlfn.ANCHORARRAY('Int BCA Ann Fail Prob'!$IN$8):_xlfn.ANCHORARRAY('Int BCA Ann Fail Prob'!$LM$8)))
*('7. Project Characteristics'!$G$39)</f>
        <v>0</v>
      </c>
      <c r="CZ8" s="70" cm="1">
        <f t="array" ref="CZ8:CZ11">IF(CZ$7&gt;(SUM($F$7,'7. Project Characteristics'!$G$28)-1),ROW(_xlfn.ANCHORARRAY($CE8))*0,
_xlfn.XLOOKUP(CZ$7,'Int BCA Ann Fail Prob'!$IN$7:$LM$7,_xlfn.ANCHORARRAY('Int BCA Ann Fail Prob'!$IN$8):_xlfn.ANCHORARRAY('Int BCA Ann Fail Prob'!$LM$8)))
*('7. Project Characteristics'!$G$39)</f>
        <v>0</v>
      </c>
      <c r="DA8" s="70" cm="1">
        <f t="array" ref="DA8:DA11">IF(DA$7&gt;(SUM($F$7,'7. Project Characteristics'!$G$28)-1),ROW(_xlfn.ANCHORARRAY($CE8))*0,
_xlfn.XLOOKUP(DA$7,'Int BCA Ann Fail Prob'!$IN$7:$LM$7,_xlfn.ANCHORARRAY('Int BCA Ann Fail Prob'!$IN$8):_xlfn.ANCHORARRAY('Int BCA Ann Fail Prob'!$LM$8)))
*('7. Project Characteristics'!$G$39)</f>
        <v>0</v>
      </c>
      <c r="DB8" s="70" cm="1">
        <f t="array" ref="DB8:DB11">IF(DB$7&gt;(SUM($F$7,'7. Project Characteristics'!$G$28)-1),ROW(_xlfn.ANCHORARRAY($CE8))*0,
_xlfn.XLOOKUP(DB$7,'Int BCA Ann Fail Prob'!$IN$7:$LM$7,_xlfn.ANCHORARRAY('Int BCA Ann Fail Prob'!$IN$8):_xlfn.ANCHORARRAY('Int BCA Ann Fail Prob'!$LM$8)))
*('7. Project Characteristics'!$G$39)</f>
        <v>0</v>
      </c>
      <c r="DC8" s="70" cm="1">
        <f t="array" ref="DC8:DC11">IF(DC$7&gt;(SUM($F$7,'7. Project Characteristics'!$G$28)-1),ROW(_xlfn.ANCHORARRAY($CE8))*0,
_xlfn.XLOOKUP(DC$7,'Int BCA Ann Fail Prob'!$IN$7:$LM$7,_xlfn.ANCHORARRAY('Int BCA Ann Fail Prob'!$IN$8):_xlfn.ANCHORARRAY('Int BCA Ann Fail Prob'!$LM$8)))
*('7. Project Characteristics'!$G$39)</f>
        <v>0</v>
      </c>
      <c r="DD8" s="70" cm="1">
        <f t="array" ref="DD8:DD11">IF(DD$7&gt;(SUM($F$7,'7. Project Characteristics'!$G$28)-1),ROW(_xlfn.ANCHORARRAY($CE8))*0,
_xlfn.XLOOKUP(DD$7,'Int BCA Ann Fail Prob'!$IN$7:$LM$7,_xlfn.ANCHORARRAY('Int BCA Ann Fail Prob'!$IN$8):_xlfn.ANCHORARRAY('Int BCA Ann Fail Prob'!$LM$8)))
*('7. Project Characteristics'!$G$39)</f>
        <v>0</v>
      </c>
      <c r="DE8" s="70" cm="1">
        <f t="array" ref="DE8:DE11">IF(DE$7&gt;(SUM($F$7,'7. Project Characteristics'!$G$28)-1),ROW(_xlfn.ANCHORARRAY($CE8))*0,
_xlfn.XLOOKUP(DE$7,'Int BCA Ann Fail Prob'!$IN$7:$LM$7,_xlfn.ANCHORARRAY('Int BCA Ann Fail Prob'!$IN$8):_xlfn.ANCHORARRAY('Int BCA Ann Fail Prob'!$LM$8)))
*('7. Project Characteristics'!$G$39)</f>
        <v>0</v>
      </c>
      <c r="DF8" s="70" cm="1">
        <f t="array" ref="DF8:DF11">IF(DF$7&gt;(SUM($F$7,'7. Project Characteristics'!$G$28)-1),ROW(_xlfn.ANCHORARRAY($CE8))*0,
_xlfn.XLOOKUP(DF$7,'Int BCA Ann Fail Prob'!$IN$7:$LM$7,_xlfn.ANCHORARRAY('Int BCA Ann Fail Prob'!$IN$8):_xlfn.ANCHORARRAY('Int BCA Ann Fail Prob'!$LM$8)))
*('7. Project Characteristics'!$G$39)</f>
        <v>0</v>
      </c>
      <c r="DG8" s="70" cm="1">
        <f t="array" ref="DG8:DG11">IF(DG$7&gt;(SUM($F$7,'7. Project Characteristics'!$G$28)-1),ROW(_xlfn.ANCHORARRAY($CE8))*0,
_xlfn.XLOOKUP(DG$7,'Int BCA Ann Fail Prob'!$IN$7:$LM$7,_xlfn.ANCHORARRAY('Int BCA Ann Fail Prob'!$IN$8):_xlfn.ANCHORARRAY('Int BCA Ann Fail Prob'!$LM$8)))
*('7. Project Characteristics'!$G$39)</f>
        <v>0</v>
      </c>
      <c r="DH8" s="70" cm="1">
        <f t="array" ref="DH8:DH11">IF(DH$7&gt;(SUM($F$7,'7. Project Characteristics'!$G$28)-1),ROW(_xlfn.ANCHORARRAY($CE8))*0,
_xlfn.XLOOKUP(DH$7,'Int BCA Ann Fail Prob'!$IN$7:$LM$7,_xlfn.ANCHORARRAY('Int BCA Ann Fail Prob'!$IN$8):_xlfn.ANCHORARRAY('Int BCA Ann Fail Prob'!$LM$8)))
*('7. Project Characteristics'!$G$39)</f>
        <v>0</v>
      </c>
      <c r="DI8" s="70" cm="1">
        <f t="array" ref="DI8:DI11">IF(DI$7&gt;(SUM($F$7,'7. Project Characteristics'!$G$28)-1),ROW(_xlfn.ANCHORARRAY($CE8))*0,
_xlfn.XLOOKUP(DI$7,'Int BCA Ann Fail Prob'!$IN$7:$LM$7,_xlfn.ANCHORARRAY('Int BCA Ann Fail Prob'!$IN$8):_xlfn.ANCHORARRAY('Int BCA Ann Fail Prob'!$LM$8)))
*('7. Project Characteristics'!$G$39)</f>
        <v>0</v>
      </c>
      <c r="DJ8" s="70" cm="1">
        <f t="array" ref="DJ8:DJ11">IF(DJ$7&gt;(SUM($F$7,'7. Project Characteristics'!$G$28)-1),ROW(_xlfn.ANCHORARRAY($CE8))*0,
_xlfn.XLOOKUP(DJ$7,'Int BCA Ann Fail Prob'!$IN$7:$LM$7,_xlfn.ANCHORARRAY('Int BCA Ann Fail Prob'!$IN$8):_xlfn.ANCHORARRAY('Int BCA Ann Fail Prob'!$LM$8)))
*('7. Project Characteristics'!$G$39)</f>
        <v>0</v>
      </c>
      <c r="DK8" s="70" cm="1">
        <f t="array" ref="DK8:DK11">IF(DK$7&gt;(SUM($F$7,'7. Project Characteristics'!$G$28)-1),ROW(_xlfn.ANCHORARRAY($CE8))*0,
_xlfn.XLOOKUP(DK$7,'Int BCA Ann Fail Prob'!$IN$7:$LM$7,_xlfn.ANCHORARRAY('Int BCA Ann Fail Prob'!$IN$8):_xlfn.ANCHORARRAY('Int BCA Ann Fail Prob'!$LM$8)))
*('7. Project Characteristics'!$G$39)</f>
        <v>0</v>
      </c>
      <c r="DL8" s="70" cm="1">
        <f t="array" ref="DL8:DL11">IF(DL$7&gt;(SUM($F$7,'7. Project Characteristics'!$G$28)-1),ROW(_xlfn.ANCHORARRAY($CE8))*0,
_xlfn.XLOOKUP(DL$7,'Int BCA Ann Fail Prob'!$IN$7:$LM$7,_xlfn.ANCHORARRAY('Int BCA Ann Fail Prob'!$IN$8):_xlfn.ANCHORARRAY('Int BCA Ann Fail Prob'!$LM$8)))
*('7. Project Characteristics'!$G$39)</f>
        <v>0</v>
      </c>
      <c r="DM8" s="70" cm="1">
        <f t="array" ref="DM8:DM11">IF(DM$7&gt;(SUM($F$7,'7. Project Characteristics'!$G$28)-1),ROW(_xlfn.ANCHORARRAY($CE8))*0,
_xlfn.XLOOKUP(DM$7,'Int BCA Ann Fail Prob'!$IN$7:$LM$7,_xlfn.ANCHORARRAY('Int BCA Ann Fail Prob'!$IN$8):_xlfn.ANCHORARRAY('Int BCA Ann Fail Prob'!$LM$8)))
*('7. Project Characteristics'!$G$39)</f>
        <v>0</v>
      </c>
      <c r="DN8" s="70" cm="1">
        <f t="array" ref="DN8:DN11">IF(DN$7&gt;(SUM($F$7,'7. Project Characteristics'!$G$28)-1),ROW(_xlfn.ANCHORARRAY($CE8))*0,
_xlfn.XLOOKUP(DN$7,'Int BCA Ann Fail Prob'!$IN$7:$LM$7,_xlfn.ANCHORARRAY('Int BCA Ann Fail Prob'!$IN$8):_xlfn.ANCHORARRAY('Int BCA Ann Fail Prob'!$LM$8)))
*('7. Project Characteristics'!$G$39)</f>
        <v>0</v>
      </c>
      <c r="DO8" s="70" cm="1">
        <f t="array" ref="DO8:DO11">IF(DO$7&gt;(SUM($F$7,'7. Project Characteristics'!$G$28)-1),ROW(_xlfn.ANCHORARRAY($CE8))*0,
_xlfn.XLOOKUP(DO$7,'Int BCA Ann Fail Prob'!$IN$7:$LM$7,_xlfn.ANCHORARRAY('Int BCA Ann Fail Prob'!$IN$8):_xlfn.ANCHORARRAY('Int BCA Ann Fail Prob'!$LM$8)))
*('7. Project Characteristics'!$G$39)</f>
        <v>0</v>
      </c>
      <c r="DP8" s="70" cm="1">
        <f t="array" ref="DP8:DP11">IF(DP$7&gt;(SUM($F$7,'7. Project Characteristics'!$G$28)-1),ROW(_xlfn.ANCHORARRAY($CE8))*0,
_xlfn.XLOOKUP(DP$7,'Int BCA Ann Fail Prob'!$IN$7:$LM$7,_xlfn.ANCHORARRAY('Int BCA Ann Fail Prob'!$IN$8):_xlfn.ANCHORARRAY('Int BCA Ann Fail Prob'!$LM$8)))
*('7. Project Characteristics'!$G$39)</f>
        <v>0</v>
      </c>
      <c r="DQ8" s="70" cm="1">
        <f t="array" ref="DQ8:DQ11">IF(DQ$7&gt;(SUM($F$7,'7. Project Characteristics'!$G$28)-1),ROW(_xlfn.ANCHORARRAY($CE8))*0,
_xlfn.XLOOKUP(DQ$7,'Int BCA Ann Fail Prob'!$IN$7:$LM$7,_xlfn.ANCHORARRAY('Int BCA Ann Fail Prob'!$IN$8):_xlfn.ANCHORARRAY('Int BCA Ann Fail Prob'!$LM$8)))
*('7. Project Characteristics'!$G$39)</f>
        <v>0</v>
      </c>
      <c r="DR8" s="70" cm="1">
        <f t="array" ref="DR8:DR11">IF(DR$7&gt;(SUM($F$7,'7. Project Characteristics'!$G$28)-1),ROW(_xlfn.ANCHORARRAY($CE8))*0,
_xlfn.XLOOKUP(DR$7,'Int BCA Ann Fail Prob'!$IN$7:$LM$7,_xlfn.ANCHORARRAY('Int BCA Ann Fail Prob'!$IN$8):_xlfn.ANCHORARRAY('Int BCA Ann Fail Prob'!$LM$8)))
*('7. Project Characteristics'!$G$39)</f>
        <v>0</v>
      </c>
      <c r="DS8" s="70" cm="1">
        <f t="array" ref="DS8:DS11">IF(DS$7&gt;(SUM($F$7,'7. Project Characteristics'!$G$28)-1),ROW(_xlfn.ANCHORARRAY($CE8))*0,
_xlfn.XLOOKUP(DS$7,'Int BCA Ann Fail Prob'!$IN$7:$LM$7,_xlfn.ANCHORARRAY('Int BCA Ann Fail Prob'!$IN$8):_xlfn.ANCHORARRAY('Int BCA Ann Fail Prob'!$LM$8)))
*('7. Project Characteristics'!$G$39)</f>
        <v>0</v>
      </c>
      <c r="DT8" s="70" cm="1">
        <f t="array" ref="DT8:DT11">IF(DT$7&gt;(SUM($F$7,'7. Project Characteristics'!$G$28)-1),ROW(_xlfn.ANCHORARRAY($CE8))*0,
_xlfn.XLOOKUP(DT$7,'Int BCA Ann Fail Prob'!$IN$7:$LM$7,_xlfn.ANCHORARRAY('Int BCA Ann Fail Prob'!$IN$8):_xlfn.ANCHORARRAY('Int BCA Ann Fail Prob'!$LM$8)))
*('7. Project Characteristics'!$G$39)</f>
        <v>0</v>
      </c>
      <c r="DU8" s="70" cm="1">
        <f t="array" ref="DU8:DU11">IF(DU$7&gt;(SUM($F$7,'7. Project Characteristics'!$G$28)-1),ROW(_xlfn.ANCHORARRAY($CE8))*0,
_xlfn.XLOOKUP(DU$7,'Int BCA Ann Fail Prob'!$IN$7:$LM$7,_xlfn.ANCHORARRAY('Int BCA Ann Fail Prob'!$IN$8):_xlfn.ANCHORARRAY('Int BCA Ann Fail Prob'!$LM$8)))
*('7. Project Characteristics'!$G$39)</f>
        <v>0</v>
      </c>
      <c r="DV8" s="70" cm="1">
        <f t="array" ref="DV8:DV11">IF(DV$7&gt;(SUM($F$7,'7. Project Characteristics'!$G$28)-1),ROW(_xlfn.ANCHORARRAY($CE8))*0,
_xlfn.XLOOKUP(DV$7,'Int BCA Ann Fail Prob'!$IN$7:$LM$7,_xlfn.ANCHORARRAY('Int BCA Ann Fail Prob'!$IN$8):_xlfn.ANCHORARRAY('Int BCA Ann Fail Prob'!$LM$8)))
*('7. Project Characteristics'!$G$39)</f>
        <v>0</v>
      </c>
      <c r="DW8" s="70" cm="1">
        <f t="array" ref="DW8:DW11">IF(DW$7&gt;(SUM($F$7,'7. Project Characteristics'!$G$28)-1),ROW(_xlfn.ANCHORARRAY($CE8))*0,
_xlfn.XLOOKUP(DW$7,'Int BCA Ann Fail Prob'!$IN$7:$LM$7,_xlfn.ANCHORARRAY('Int BCA Ann Fail Prob'!$IN$8):_xlfn.ANCHORARRAY('Int BCA Ann Fail Prob'!$LM$8)))
*('7. Project Characteristics'!$G$39)</f>
        <v>0</v>
      </c>
      <c r="DX8" s="70" cm="1">
        <f t="array" ref="DX8:DX11">IF(DX$7&gt;(SUM($F$7,'7. Project Characteristics'!$G$28)-1),ROW(_xlfn.ANCHORARRAY($CE8))*0,
_xlfn.XLOOKUP(DX$7,'Int BCA Ann Fail Prob'!$IN$7:$LM$7,_xlfn.ANCHORARRAY('Int BCA Ann Fail Prob'!$IN$8):_xlfn.ANCHORARRAY('Int BCA Ann Fail Prob'!$LM$8)))
*('7. Project Characteristics'!$G$39)</f>
        <v>0</v>
      </c>
      <c r="DY8" s="70" cm="1">
        <f t="array" ref="DY8:DY11">IF(DY$7&gt;(SUM($F$7,'7. Project Characteristics'!$G$28)-1),ROW(_xlfn.ANCHORARRAY($CE8))*0,
_xlfn.XLOOKUP(DY$7,'Int BCA Ann Fail Prob'!$IN$7:$LM$7,_xlfn.ANCHORARRAY('Int BCA Ann Fail Prob'!$IN$8):_xlfn.ANCHORARRAY('Int BCA Ann Fail Prob'!$LM$8)))
*('7. Project Characteristics'!$G$39)</f>
        <v>0</v>
      </c>
      <c r="DZ8" s="70" cm="1">
        <f t="array" ref="DZ8:DZ11">IF(DZ$7&gt;(SUM($F$7,'7. Project Characteristics'!$G$28)-1),ROW(_xlfn.ANCHORARRAY($CE8))*0,
_xlfn.XLOOKUP(DZ$7,'Int BCA Ann Fail Prob'!$IN$7:$LM$7,_xlfn.ANCHORARRAY('Int BCA Ann Fail Prob'!$IN$8):_xlfn.ANCHORARRAY('Int BCA Ann Fail Prob'!$LM$8)))
*('7. Project Characteristics'!$G$39)</f>
        <v>0</v>
      </c>
      <c r="EA8" s="70" cm="1">
        <f t="array" ref="EA8:EA11">IF(EA$7&gt;(SUM($F$7,'7. Project Characteristics'!$G$28)-1),ROW(_xlfn.ANCHORARRAY($CE8))*0,
_xlfn.XLOOKUP(EA$7,'Int BCA Ann Fail Prob'!$IN$7:$LM$7,_xlfn.ANCHORARRAY('Int BCA Ann Fail Prob'!$IN$8):_xlfn.ANCHORARRAY('Int BCA Ann Fail Prob'!$LM$8)))
*('7. Project Characteristics'!$G$39)</f>
        <v>0</v>
      </c>
      <c r="EB8" s="70" cm="1">
        <f t="array" ref="EB8:EB11">IF(EB$7&gt;(SUM($F$7,'7. Project Characteristics'!$G$28)-1),ROW(_xlfn.ANCHORARRAY($CE8))*0,
_xlfn.XLOOKUP(EB$7,'Int BCA Ann Fail Prob'!$IN$7:$LM$7,_xlfn.ANCHORARRAY('Int BCA Ann Fail Prob'!$IN$8):_xlfn.ANCHORARRAY('Int BCA Ann Fail Prob'!$LM$8)))
*('7. Project Characteristics'!$G$39)</f>
        <v>0</v>
      </c>
      <c r="EC8" s="70" cm="1">
        <f t="array" ref="EC8:EC11">IF(EC$7&gt;(SUM($F$7,'7. Project Characteristics'!$G$28)-1),ROW(_xlfn.ANCHORARRAY($CE8))*0,
_xlfn.XLOOKUP(EC$7,'Int BCA Ann Fail Prob'!$IN$7:$LM$7,_xlfn.ANCHORARRAY('Int BCA Ann Fail Prob'!$IN$8):_xlfn.ANCHORARRAY('Int BCA Ann Fail Prob'!$LM$8)))
*('7. Project Characteristics'!$G$39)</f>
        <v>0</v>
      </c>
      <c r="ED8" s="70" cm="1">
        <f t="array" ref="ED8:ED11">IF(ED$7&gt;(SUM($F$7,'7. Project Characteristics'!$G$28)-1),ROW(_xlfn.ANCHORARRAY($CE8))*0,
_xlfn.XLOOKUP(ED$7,'Int BCA Ann Fail Prob'!$IN$7:$LM$7,_xlfn.ANCHORARRAY('Int BCA Ann Fail Prob'!$IN$8):_xlfn.ANCHORARRAY('Int BCA Ann Fail Prob'!$LM$8)))
*('7. Project Characteristics'!$G$39)</f>
        <v>0</v>
      </c>
      <c r="EE8" s="70" cm="1">
        <f t="array" ref="EE8:EE11">IF(EE$7&gt;(SUM($F$7,'7. Project Characteristics'!$G$28)-1),ROW(_xlfn.ANCHORARRAY($CE8))*0,
_xlfn.XLOOKUP(EE$7,'Int BCA Ann Fail Prob'!$IN$7:$LM$7,_xlfn.ANCHORARRAY('Int BCA Ann Fail Prob'!$IN$8):_xlfn.ANCHORARRAY('Int BCA Ann Fail Prob'!$LM$8)))
*('7. Project Characteristics'!$G$39)</f>
        <v>0</v>
      </c>
      <c r="EF8" s="70" cm="1">
        <f t="array" ref="EF8:EF11">IF(EF$7&gt;(SUM($F$7,'7. Project Characteristics'!$G$28)-1),ROW(_xlfn.ANCHORARRAY($CE8))*0,
_xlfn.XLOOKUP(EF$7,'Int BCA Ann Fail Prob'!$IN$7:$LM$7,_xlfn.ANCHORARRAY('Int BCA Ann Fail Prob'!$IN$8):_xlfn.ANCHORARRAY('Int BCA Ann Fail Prob'!$LM$8)))
*('7. Project Characteristics'!$G$39)</f>
        <v>0</v>
      </c>
      <c r="EG8" s="70" cm="1">
        <f t="array" ref="EG8:EG11">IF(EG$7&gt;(SUM($F$7,'7. Project Characteristics'!$G$28)-1),ROW(_xlfn.ANCHORARRAY($CE8))*0,
_xlfn.XLOOKUP(EG$7,'Int BCA Ann Fail Prob'!$IN$7:$LM$7,_xlfn.ANCHORARRAY('Int BCA Ann Fail Prob'!$IN$8):_xlfn.ANCHORARRAY('Int BCA Ann Fail Prob'!$LM$8)))
*('7. Project Characteristics'!$G$39)</f>
        <v>0</v>
      </c>
      <c r="EH8" s="70" cm="1">
        <f t="array" ref="EH8:EH11">IF(EH$7&gt;(SUM($F$7,'7. Project Characteristics'!$G$28)-1),ROW(_xlfn.ANCHORARRAY($CE8))*0,
_xlfn.XLOOKUP(EH$7,'Int BCA Ann Fail Prob'!$IN$7:$LM$7,_xlfn.ANCHORARRAY('Int BCA Ann Fail Prob'!$IN$8):_xlfn.ANCHORARRAY('Int BCA Ann Fail Prob'!$LM$8)))
*('7. Project Characteristics'!$G$39)</f>
        <v>0</v>
      </c>
      <c r="EI8" s="70" cm="1">
        <f t="array" ref="EI8:EI11">IF(EI$7&gt;(SUM($F$7,'7. Project Characteristics'!$G$28)-1),ROW(_xlfn.ANCHORARRAY($CE8))*0,
_xlfn.XLOOKUP(EI$7,'Int BCA Ann Fail Prob'!$IN$7:$LM$7,_xlfn.ANCHORARRAY('Int BCA Ann Fail Prob'!$IN$8):_xlfn.ANCHORARRAY('Int BCA Ann Fail Prob'!$LM$8)))
*('7. Project Characteristics'!$G$39)</f>
        <v>0</v>
      </c>
      <c r="EJ8" s="70" cm="1">
        <f t="array" ref="EJ8:EJ11">IF(EJ$7&gt;(SUM($F$7,'7. Project Characteristics'!$G$28)-1),ROW(_xlfn.ANCHORARRAY($CE8))*0,
_xlfn.XLOOKUP(EJ$7,'Int BCA Ann Fail Prob'!$IN$7:$LM$7,_xlfn.ANCHORARRAY('Int BCA Ann Fail Prob'!$IN$8):_xlfn.ANCHORARRAY('Int BCA Ann Fail Prob'!$LM$8)))
*('7. Project Characteristics'!$G$39)</f>
        <v>0</v>
      </c>
      <c r="EK8" s="70" cm="1">
        <f t="array" ref="EK8:EK11">IF(EK$7&gt;(SUM($F$7,'7. Project Characteristics'!$G$28)-1),ROW(_xlfn.ANCHORARRAY($CE8))*0,
_xlfn.XLOOKUP(EK$7,'Int BCA Ann Fail Prob'!$IN$7:$LM$7,_xlfn.ANCHORARRAY('Int BCA Ann Fail Prob'!$IN$8):_xlfn.ANCHORARRAY('Int BCA Ann Fail Prob'!$LM$8)))
*('7. Project Characteristics'!$G$39)</f>
        <v>0</v>
      </c>
      <c r="EL8" s="70" cm="1">
        <f t="array" ref="EL8:EL11">IF(EL$7&gt;(SUM($F$7,'7. Project Characteristics'!$G$28)-1),ROW(_xlfn.ANCHORARRAY($CE8))*0,
_xlfn.XLOOKUP(EL$7,'Int BCA Ann Fail Prob'!$IN$7:$LM$7,_xlfn.ANCHORARRAY('Int BCA Ann Fail Prob'!$IN$8):_xlfn.ANCHORARRAY('Int BCA Ann Fail Prob'!$LM$8)))
*('7. Project Characteristics'!$G$39)</f>
        <v>0</v>
      </c>
      <c r="EM8" s="70" cm="1">
        <f t="array" ref="EM8:EM11">IF(EM$7&gt;(SUM($F$7,'7. Project Characteristics'!$G$28)-1),ROW(_xlfn.ANCHORARRAY($CE8))*0,
_xlfn.XLOOKUP(EM$7,'Int BCA Ann Fail Prob'!$IN$7:$LM$7,_xlfn.ANCHORARRAY('Int BCA Ann Fail Prob'!$IN$8):_xlfn.ANCHORARRAY('Int BCA Ann Fail Prob'!$LM$8)))
*('7. Project Characteristics'!$G$39)</f>
        <v>0</v>
      </c>
      <c r="EN8" s="70" cm="1">
        <f t="array" ref="EN8:EN11">IF(EN$7&gt;(SUM($F$7,'7. Project Characteristics'!$G$28)-1),ROW(_xlfn.ANCHORARRAY($CE8))*0,
_xlfn.XLOOKUP(EN$7,'Int BCA Ann Fail Prob'!$IN$7:$LM$7,_xlfn.ANCHORARRAY('Int BCA Ann Fail Prob'!$IN$8):_xlfn.ANCHORARRAY('Int BCA Ann Fail Prob'!$LM$8)))
*('7. Project Characteristics'!$G$39)</f>
        <v>0</v>
      </c>
      <c r="EO8" s="70" cm="1">
        <f t="array" ref="EO8:EO11">IF(EO$7&gt;(SUM($F$7,'7. Project Characteristics'!$G$28)-1),ROW(_xlfn.ANCHORARRAY($CE8))*0,
_xlfn.XLOOKUP(EO$7,'Int BCA Ann Fail Prob'!$IN$7:$LM$7,_xlfn.ANCHORARRAY('Int BCA Ann Fail Prob'!$IN$8):_xlfn.ANCHORARRAY('Int BCA Ann Fail Prob'!$LM$8)))
*('7. Project Characteristics'!$G$39)</f>
        <v>0</v>
      </c>
      <c r="EP8" s="70" cm="1">
        <f t="array" ref="EP8:EP11">IF(EP$7&gt;(SUM($F$7,'7. Project Characteristics'!$G$28)-1),ROW(_xlfn.ANCHORARRAY($CE8))*0,
_xlfn.XLOOKUP(EP$7,'Int BCA Ann Fail Prob'!$IN$7:$LM$7,_xlfn.ANCHORARRAY('Int BCA Ann Fail Prob'!$IN$8):_xlfn.ANCHORARRAY('Int BCA Ann Fail Prob'!$LM$8)))
*('7. Project Characteristics'!$G$39)</f>
        <v>0</v>
      </c>
      <c r="EQ8" s="70" cm="1">
        <f t="array" ref="EQ8:EQ11">IF(EQ$7&gt;(SUM($F$7,'7. Project Characteristics'!$G$28)-1),ROW(_xlfn.ANCHORARRAY($CE8))*0,
_xlfn.XLOOKUP(EQ$7,'Int BCA Ann Fail Prob'!$IN$7:$LM$7,_xlfn.ANCHORARRAY('Int BCA Ann Fail Prob'!$IN$8):_xlfn.ANCHORARRAY('Int BCA Ann Fail Prob'!$LM$8)))
*('7. Project Characteristics'!$G$39)</f>
        <v>0</v>
      </c>
      <c r="ER8" s="70" cm="1">
        <f t="array" ref="ER8:ER11">IF(ER$7&gt;(SUM($F$7,'7. Project Characteristics'!$G$28)-1),ROW(_xlfn.ANCHORARRAY($CE8))*0,
_xlfn.XLOOKUP(ER$7,'Int BCA Ann Fail Prob'!$IN$7:$LM$7,_xlfn.ANCHORARRAY('Int BCA Ann Fail Prob'!$IN$8):_xlfn.ANCHORARRAY('Int BCA Ann Fail Prob'!$LM$8)))
*('7. Project Characteristics'!$G$39)</f>
        <v>0</v>
      </c>
      <c r="ES8" s="70" cm="1">
        <f t="array" ref="ES8:ES11">IF(ES$7&gt;(SUM($F$7,'7. Project Characteristics'!$G$28)-1),ROW(_xlfn.ANCHORARRAY($CE8))*0,
_xlfn.XLOOKUP(ES$7,'Int BCA Ann Fail Prob'!$IN$7:$LM$7,_xlfn.ANCHORARRAY('Int BCA Ann Fail Prob'!$IN$8):_xlfn.ANCHORARRAY('Int BCA Ann Fail Prob'!$LM$8)))
*('7. Project Characteristics'!$G$39)</f>
        <v>0</v>
      </c>
      <c r="ET8" s="70" cm="1">
        <f t="array" ref="ET8:ET11">IF(ET$7&gt;(SUM($F$7,'7. Project Characteristics'!$G$28)-1),ROW(_xlfn.ANCHORARRAY($CE8))*0,
_xlfn.XLOOKUP(ET$7,'Int BCA Ann Fail Prob'!$IN$7:$LM$7,_xlfn.ANCHORARRAY('Int BCA Ann Fail Prob'!$IN$8):_xlfn.ANCHORARRAY('Int BCA Ann Fail Prob'!$LM$8)))
*('7. Project Characteristics'!$G$39)</f>
        <v>0</v>
      </c>
      <c r="EU8" s="70" cm="1">
        <f t="array" ref="EU8:EU11">IF(EU$7&gt;(SUM($F$7,'7. Project Characteristics'!$G$28)-1),ROW(_xlfn.ANCHORARRAY($CE8))*0,
_xlfn.XLOOKUP(EU$7,'Int BCA Ann Fail Prob'!$IN$7:$LM$7,_xlfn.ANCHORARRAY('Int BCA Ann Fail Prob'!$IN$8):_xlfn.ANCHORARRAY('Int BCA Ann Fail Prob'!$LM$8)))
*('7. Project Characteristics'!$G$39)</f>
        <v>0</v>
      </c>
      <c r="EV8" s="70" cm="1">
        <f t="array" ref="EV8:EV11">IF(EV$7&gt;(SUM($F$7,'7. Project Characteristics'!$G$28)-1),ROW(_xlfn.ANCHORARRAY($CE8))*0,
_xlfn.XLOOKUP(EV$7,'Int BCA Ann Fail Prob'!$IN$7:$LM$7,_xlfn.ANCHORARRAY('Int BCA Ann Fail Prob'!$IN$8):_xlfn.ANCHORARRAY('Int BCA Ann Fail Prob'!$LM$8)))
*('7. Project Characteristics'!$G$39)</f>
        <v>0</v>
      </c>
      <c r="EW8" s="70" cm="1">
        <f t="array" ref="EW8:EW11">IF(EW$7&gt;(SUM($F$7,'7. Project Characteristics'!$G$28)-1),ROW(_xlfn.ANCHORARRAY($CE8))*0,
_xlfn.XLOOKUP(EW$7,'Int BCA Ann Fail Prob'!$IN$7:$LM$7,_xlfn.ANCHORARRAY('Int BCA Ann Fail Prob'!$IN$8):_xlfn.ANCHORARRAY('Int BCA Ann Fail Prob'!$LM$8)))
*('7. Project Characteristics'!$G$39)</f>
        <v>0</v>
      </c>
      <c r="EX8" s="70" cm="1">
        <f t="array" ref="EX8:EX11">IF(EX$7&gt;(SUM($F$7,'7. Project Characteristics'!$G$28)-1),ROW(_xlfn.ANCHORARRAY($CE8))*0,
_xlfn.XLOOKUP(EX$7,'Int BCA Ann Fail Prob'!$IN$7:$LM$7,_xlfn.ANCHORARRAY('Int BCA Ann Fail Prob'!$IN$8):_xlfn.ANCHORARRAY('Int BCA Ann Fail Prob'!$LM$8)))
*('7. Project Characteristics'!$G$39)</f>
        <v>0</v>
      </c>
      <c r="EY8" s="70" cm="1">
        <f t="array" ref="EY8:EY11">IF(EY$7&gt;(SUM($F$7,'7. Project Characteristics'!$G$28)-1),ROW(_xlfn.ANCHORARRAY($CE8))*0,
_xlfn.XLOOKUP(EY$7,'Int BCA Ann Fail Prob'!$IN$7:$LM$7,_xlfn.ANCHORARRAY('Int BCA Ann Fail Prob'!$IN$8):_xlfn.ANCHORARRAY('Int BCA Ann Fail Prob'!$LM$8)))
*('7. Project Characteristics'!$G$39)</f>
        <v>0</v>
      </c>
      <c r="EZ8" s="70" cm="1">
        <f t="array" ref="EZ8:EZ11">IF(EZ$7&gt;(SUM($F$7,'7. Project Characteristics'!$G$28)-1),ROW(_xlfn.ANCHORARRAY($CE8))*0,
_xlfn.XLOOKUP(EZ$7,'Int BCA Ann Fail Prob'!$IN$7:$LM$7,_xlfn.ANCHORARRAY('Int BCA Ann Fail Prob'!$IN$8):_xlfn.ANCHORARRAY('Int BCA Ann Fail Prob'!$LM$8)))
*('7. Project Characteristics'!$G$39)</f>
        <v>0</v>
      </c>
      <c r="FA8" s="70" cm="1">
        <f t="array" ref="FA8:FA11">IF(FA$7&gt;(SUM($F$7,'7. Project Characteristics'!$G$28)-1),ROW(_xlfn.ANCHORARRAY($CE8))*0,
_xlfn.XLOOKUP(FA$7,'Int BCA Ann Fail Prob'!$IN$7:$LM$7,_xlfn.ANCHORARRAY('Int BCA Ann Fail Prob'!$IN$8):_xlfn.ANCHORARRAY('Int BCA Ann Fail Prob'!$LM$8)))
*('7. Project Characteristics'!$G$39)</f>
        <v>0</v>
      </c>
      <c r="FB8" s="70" cm="1">
        <f t="array" ref="FB8:FB11">IF(FB$7&gt;(SUM($F$7,'7. Project Characteristics'!$G$28)-1),ROW(_xlfn.ANCHORARRAY($CE8))*0,
_xlfn.XLOOKUP(FB$7,'Int BCA Ann Fail Prob'!$IN$7:$LM$7,_xlfn.ANCHORARRAY('Int BCA Ann Fail Prob'!$IN$8):_xlfn.ANCHORARRAY('Int BCA Ann Fail Prob'!$LM$8)))
*('7. Project Characteristics'!$G$39)</f>
        <v>0</v>
      </c>
      <c r="FC8" s="70" cm="1">
        <f t="array" ref="FC8:FC11">IF(FC$7&gt;(SUM($F$7,'7. Project Characteristics'!$G$28)-1),ROW(_xlfn.ANCHORARRAY($CE8))*0,
_xlfn.XLOOKUP(FC$7,'Int BCA Ann Fail Prob'!$IN$7:$LM$7,_xlfn.ANCHORARRAY('Int BCA Ann Fail Prob'!$IN$8):_xlfn.ANCHORARRAY('Int BCA Ann Fail Prob'!$LM$8)))
*('7. Project Characteristics'!$G$39)</f>
        <v>0</v>
      </c>
      <c r="FD8" s="70" cm="1">
        <f t="array" ref="FD8:FD11">IF(FD$7&gt;(SUM($F$7,'7. Project Characteristics'!$G$28)-1),ROW(_xlfn.ANCHORARRAY($CE8))*0,
_xlfn.XLOOKUP(FD$7,'Int BCA Ann Fail Prob'!$IN$7:$LM$7,_xlfn.ANCHORARRAY('Int BCA Ann Fail Prob'!$IN$8):_xlfn.ANCHORARRAY('Int BCA Ann Fail Prob'!$LM$8)))
*('7. Project Characteristics'!$G$39)</f>
        <v>0</v>
      </c>
      <c r="FE8" s="70" cm="1">
        <f t="array" ref="FE8:FE11">IF(FE$7&gt;(SUM($F$7,'7.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Characteristics'!$G$18,_xlpm.array)))</f>
        <v>0</v>
      </c>
      <c r="FJ8" s="70" cm="1">
        <f t="array" ref="FJ8:FJ11">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IF(FK$7&gt;(SUM($F$7,'7. Project Characteristics'!$G$28)-1),ROW(_xlfn.ANCHORARRAY(FH8))*0,
_xlfn.XLOOKUP(FK$7,'Int BCA Ann Fail Prob'!$IN$7:$LM$7,_xlfn.ANCHORARRAY('Int BCA Ann Fail Prob'!$IN$8):_xlfn.ANCHORARRAY('Int BCA Ann Fail Prob'!$LM$8)))
*(IF('7. Project Characteristics'!$G$13="Frequency",'7. Project Characteristics'!$G$39,'7. Project Characteristics'!$H$39))</f>
        <v>0</v>
      </c>
      <c r="FL8" s="70" cm="1">
        <f t="array" ref="FL8:FL11">IF(FL$7&gt;(SUM($F$7,'7. Project Characteristics'!$G$28)-1),ROW(_xlfn.ANCHORARRAY(FI8))*0,
_xlfn.XLOOKUP(FL$7,'Int BCA Ann Fail Prob'!$IN$7:$LM$7,_xlfn.ANCHORARRAY('Int BCA Ann Fail Prob'!$IN$8):_xlfn.ANCHORARRAY('Int BCA Ann Fail Prob'!$LM$8)))
*(IF('7. Project Characteristics'!$G$13="Frequency",'7. Project Characteristics'!$G$39,'7. Project Characteristics'!$H$39))</f>
        <v>0</v>
      </c>
      <c r="FM8" s="70" cm="1">
        <f t="array" ref="FM8:FM11">IF(FM$7&gt;(SUM($F$7,'7. Project Characteristics'!$G$28)-1),ROW(_xlfn.ANCHORARRAY(FJ8))*0,
_xlfn.XLOOKUP(FM$7,'Int BCA Ann Fail Prob'!$IN$7:$LM$7,_xlfn.ANCHORARRAY('Int BCA Ann Fail Prob'!$IN$8):_xlfn.ANCHORARRAY('Int BCA Ann Fail Prob'!$LM$8)))
*(IF('7. Project Characteristics'!$G$13="Frequency",'7. Project Characteristics'!$G$39,'7. Project Characteristics'!$H$39))</f>
        <v>0</v>
      </c>
      <c r="FN8" s="70" cm="1">
        <f t="array" ref="FN8:FN11">IF(FN$7&gt;(SUM($F$7,'7. Project Characteristics'!$G$28)-1),ROW(_xlfn.ANCHORARRAY(FK8))*0,
_xlfn.XLOOKUP(FN$7,'Int BCA Ann Fail Prob'!$IN$7:$LM$7,_xlfn.ANCHORARRAY('Int BCA Ann Fail Prob'!$IN$8):_xlfn.ANCHORARRAY('Int BCA Ann Fail Prob'!$LM$8)))
*(IF('7. Project Characteristics'!$G$13="Frequency",'7. Project Characteristics'!$G$39,'7. Project Characteristics'!$H$39))</f>
        <v>0</v>
      </c>
      <c r="FO8" s="70" cm="1">
        <f t="array" ref="FO8:FO11">IF(FO$7&gt;(SUM($F$7,'7. Project Characteristics'!$G$28)-1),ROW(_xlfn.ANCHORARRAY(FL8))*0,
_xlfn.XLOOKUP(FO$7,'Int BCA Ann Fail Prob'!$IN$7:$LM$7,_xlfn.ANCHORARRAY('Int BCA Ann Fail Prob'!$IN$8):_xlfn.ANCHORARRAY('Int BCA Ann Fail Prob'!$LM$8)))
*(IF('7. Project Characteristics'!$G$13="Frequency",'7. Project Characteristics'!$G$39,'7. Project Characteristics'!$H$39))</f>
        <v>0</v>
      </c>
      <c r="FP8" s="70" cm="1">
        <f t="array" ref="FP8:FP11">IF(FP$7&gt;(SUM($F$7,'7. Project Characteristics'!$G$28)-1),ROW(_xlfn.ANCHORARRAY(FM8))*0,
_xlfn.XLOOKUP(FP$7,'Int BCA Ann Fail Prob'!$IN$7:$LM$7,_xlfn.ANCHORARRAY('Int BCA Ann Fail Prob'!$IN$8):_xlfn.ANCHORARRAY('Int BCA Ann Fail Prob'!$LM$8)))
*(IF('7. Project Characteristics'!$G$13="Frequency",'7. Project Characteristics'!$G$39,'7. Project Characteristics'!$H$39))</f>
        <v>0</v>
      </c>
      <c r="FQ8" s="70" cm="1">
        <f t="array" ref="FQ8:FQ11">IF(FQ$7&gt;(SUM($F$7,'7. Project Characteristics'!$G$28)-1),ROW(_xlfn.ANCHORARRAY(FN8))*0,
_xlfn.XLOOKUP(FQ$7,'Int BCA Ann Fail Prob'!$IN$7:$LM$7,_xlfn.ANCHORARRAY('Int BCA Ann Fail Prob'!$IN$8):_xlfn.ANCHORARRAY('Int BCA Ann Fail Prob'!$LM$8)))
*(IF('7. Project Characteristics'!$G$13="Frequency",'7. Project Characteristics'!$G$39,'7. Project Characteristics'!$H$39))</f>
        <v>0</v>
      </c>
      <c r="FR8" s="70" cm="1">
        <f t="array" ref="FR8:FR11">IF(FR$7&gt;(SUM($F$7,'7. Project Characteristics'!$G$28)-1),ROW(_xlfn.ANCHORARRAY(FO8))*0,
_xlfn.XLOOKUP(FR$7,'Int BCA Ann Fail Prob'!$IN$7:$LM$7,_xlfn.ANCHORARRAY('Int BCA Ann Fail Prob'!$IN$8):_xlfn.ANCHORARRAY('Int BCA Ann Fail Prob'!$LM$8)))
*(IF('7. Project Characteristics'!$G$13="Frequency",'7. Project Characteristics'!$G$39,'7. Project Characteristics'!$H$39))</f>
        <v>0</v>
      </c>
      <c r="FS8" s="70" cm="1">
        <f t="array" ref="FS8:FS11">IF(FS$7&gt;(SUM($F$7,'7. Project Characteristics'!$G$28)-1),ROW(_xlfn.ANCHORARRAY(FP8))*0,
_xlfn.XLOOKUP(FS$7,'Int BCA Ann Fail Prob'!$IN$7:$LM$7,_xlfn.ANCHORARRAY('Int BCA Ann Fail Prob'!$IN$8):_xlfn.ANCHORARRAY('Int BCA Ann Fail Prob'!$LM$8)))
*(IF('7. Project Characteristics'!$G$13="Frequency",'7. Project Characteristics'!$G$39,'7. Project Characteristics'!$H$39))</f>
        <v>0</v>
      </c>
      <c r="FT8" s="70" cm="1">
        <f t="array" ref="FT8:FT11">IF(FT$7&gt;(SUM($F$7,'7. Project Characteristics'!$G$28)-1),ROW(_xlfn.ANCHORARRAY(FQ8))*0,
_xlfn.XLOOKUP(FT$7,'Int BCA Ann Fail Prob'!$IN$7:$LM$7,_xlfn.ANCHORARRAY('Int BCA Ann Fail Prob'!$IN$8):_xlfn.ANCHORARRAY('Int BCA Ann Fail Prob'!$LM$8)))
*(IF('7. Project Characteristics'!$G$13="Frequency",'7. Project Characteristics'!$G$39,'7. Project Characteristics'!$H$39))</f>
        <v>0</v>
      </c>
      <c r="FU8" s="70" cm="1">
        <f t="array" ref="FU8:FU11">IF(FU$7&gt;(SUM($F$7,'7. Project Characteristics'!$G$28)-1),ROW(_xlfn.ANCHORARRAY(FR8))*0,
_xlfn.XLOOKUP(FU$7,'Int BCA Ann Fail Prob'!$IN$7:$LM$7,_xlfn.ANCHORARRAY('Int BCA Ann Fail Prob'!$IN$8):_xlfn.ANCHORARRAY('Int BCA Ann Fail Prob'!$LM$8)))
*(IF('7. Project Characteristics'!$G$13="Frequency",'7. Project Characteristics'!$G$39,'7. Project Characteristics'!$H$39))</f>
        <v>0</v>
      </c>
      <c r="FV8" s="70" cm="1">
        <f t="array" ref="FV8:FV11">IF(FV$7&gt;(SUM($F$7,'7. Project Characteristics'!$G$28)-1),ROW(_xlfn.ANCHORARRAY(FS8))*0,
_xlfn.XLOOKUP(FV$7,'Int BCA Ann Fail Prob'!$IN$7:$LM$7,_xlfn.ANCHORARRAY('Int BCA Ann Fail Prob'!$IN$8):_xlfn.ANCHORARRAY('Int BCA Ann Fail Prob'!$LM$8)))
*(IF('7. Project Characteristics'!$G$13="Frequency",'7. Project Characteristics'!$G$39,'7. Project Characteristics'!$H$39))</f>
        <v>0</v>
      </c>
      <c r="FW8" s="70" cm="1">
        <f t="array" ref="FW8:FW11">IF(FW$7&gt;(SUM($F$7,'7. Project Characteristics'!$G$28)-1),ROW(_xlfn.ANCHORARRAY(FT8))*0,
_xlfn.XLOOKUP(FW$7,'Int BCA Ann Fail Prob'!$IN$7:$LM$7,_xlfn.ANCHORARRAY('Int BCA Ann Fail Prob'!$IN$8):_xlfn.ANCHORARRAY('Int BCA Ann Fail Prob'!$LM$8)))
*(IF('7. Project Characteristics'!$G$13="Frequency",'7. Project Characteristics'!$G$39,'7. Project Characteristics'!$H$39))</f>
        <v>0</v>
      </c>
      <c r="FX8" s="70" cm="1">
        <f t="array" ref="FX8:FX11">IF(FX$7&gt;(SUM($F$7,'7. Project Characteristics'!$G$28)-1),ROW(_xlfn.ANCHORARRAY(FU8))*0,
_xlfn.XLOOKUP(FX$7,'Int BCA Ann Fail Prob'!$IN$7:$LM$7,_xlfn.ANCHORARRAY('Int BCA Ann Fail Prob'!$IN$8):_xlfn.ANCHORARRAY('Int BCA Ann Fail Prob'!$LM$8)))
*(IF('7. Project Characteristics'!$G$13="Frequency",'7. Project Characteristics'!$G$39,'7. Project Characteristics'!$H$39))</f>
        <v>0</v>
      </c>
      <c r="FY8" s="70" cm="1">
        <f t="array" ref="FY8:FY11">IF(FY$7&gt;(SUM($F$7,'7. Project Characteristics'!$G$28)-1),ROW(_xlfn.ANCHORARRAY(FV8))*0,
_xlfn.XLOOKUP(FY$7,'Int BCA Ann Fail Prob'!$IN$7:$LM$7,_xlfn.ANCHORARRAY('Int BCA Ann Fail Prob'!$IN$8):_xlfn.ANCHORARRAY('Int BCA Ann Fail Prob'!$LM$8)))
*(IF('7. Project Characteristics'!$G$13="Frequency",'7. Project Characteristics'!$G$39,'7. Project Characteristics'!$H$39))</f>
        <v>0</v>
      </c>
      <c r="FZ8" s="70" cm="1">
        <f t="array" ref="FZ8:FZ11">IF(FZ$7&gt;(SUM($F$7,'7. Project Characteristics'!$G$28)-1),ROW(_xlfn.ANCHORARRAY(FW8))*0,
_xlfn.XLOOKUP(FZ$7,'Int BCA Ann Fail Prob'!$IN$7:$LM$7,_xlfn.ANCHORARRAY('Int BCA Ann Fail Prob'!$IN$8):_xlfn.ANCHORARRAY('Int BCA Ann Fail Prob'!$LM$8)))
*(IF('7. Project Characteristics'!$G$13="Frequency",'7. Project Characteristics'!$G$39,'7. Project Characteristics'!$H$39))</f>
        <v>0</v>
      </c>
      <c r="GA8" s="70" cm="1">
        <f t="array" ref="GA8:GA11">IF(GA$7&gt;(SUM($F$7,'7. Project Characteristics'!$G$28)-1),ROW(_xlfn.ANCHORARRAY(FX8))*0,
_xlfn.XLOOKUP(GA$7,'Int BCA Ann Fail Prob'!$IN$7:$LM$7,_xlfn.ANCHORARRAY('Int BCA Ann Fail Prob'!$IN$8):_xlfn.ANCHORARRAY('Int BCA Ann Fail Prob'!$LM$8)))
*(IF('7. Project Characteristics'!$G$13="Frequency",'7. Project Characteristics'!$G$39,'7. Project Characteristics'!$H$39))</f>
        <v>0</v>
      </c>
      <c r="GB8" s="70" cm="1">
        <f t="array" ref="GB8:GB11">IF(GB$7&gt;(SUM($F$7,'7. Project Characteristics'!$G$28)-1),ROW(_xlfn.ANCHORARRAY(FY8))*0,
_xlfn.XLOOKUP(GB$7,'Int BCA Ann Fail Prob'!$IN$7:$LM$7,_xlfn.ANCHORARRAY('Int BCA Ann Fail Prob'!$IN$8):_xlfn.ANCHORARRAY('Int BCA Ann Fail Prob'!$LM$8)))
*(IF('7. Project Characteristics'!$G$13="Frequency",'7. Project Characteristics'!$G$39,'7. Project Characteristics'!$H$39))</f>
        <v>0</v>
      </c>
      <c r="GC8" s="70" cm="1">
        <f t="array" ref="GC8:GC11">IF(GC$7&gt;(SUM($F$7,'7. Project Characteristics'!$G$28)-1),ROW(_xlfn.ANCHORARRAY(FZ8))*0,
_xlfn.XLOOKUP(GC$7,'Int BCA Ann Fail Prob'!$IN$7:$LM$7,_xlfn.ANCHORARRAY('Int BCA Ann Fail Prob'!$IN$8):_xlfn.ANCHORARRAY('Int BCA Ann Fail Prob'!$LM$8)))
*(IF('7. Project Characteristics'!$G$13="Frequency",'7. Project Characteristics'!$G$39,'7. Project Characteristics'!$H$39))</f>
        <v>0</v>
      </c>
      <c r="GD8" s="70" cm="1">
        <f t="array" ref="GD8:GD11">IF(GD$7&gt;(SUM($F$7,'7. Project Characteristics'!$G$28)-1),ROW(_xlfn.ANCHORARRAY(GA8))*0,
_xlfn.XLOOKUP(GD$7,'Int BCA Ann Fail Prob'!$IN$7:$LM$7,_xlfn.ANCHORARRAY('Int BCA Ann Fail Prob'!$IN$8):_xlfn.ANCHORARRAY('Int BCA Ann Fail Prob'!$LM$8)))
*(IF('7. Project Characteristics'!$G$13="Frequency",'7. Project Characteristics'!$G$39,'7. Project Characteristics'!$H$39))</f>
        <v>0</v>
      </c>
      <c r="GE8" s="70" cm="1">
        <f t="array" ref="GE8:GE11">IF(GE$7&gt;(SUM($F$7,'7. Project Characteristics'!$G$28)-1),ROW(_xlfn.ANCHORARRAY(GB8))*0,
_xlfn.XLOOKUP(GE$7,'Int BCA Ann Fail Prob'!$IN$7:$LM$7,_xlfn.ANCHORARRAY('Int BCA Ann Fail Prob'!$IN$8):_xlfn.ANCHORARRAY('Int BCA Ann Fail Prob'!$LM$8)))
*(IF('7. Project Characteristics'!$G$13="Frequency",'7. Project Characteristics'!$G$39,'7. Project Characteristics'!$H$39))</f>
        <v>0</v>
      </c>
      <c r="GF8" s="70" cm="1">
        <f t="array" ref="GF8:GF11">IF(GF$7&gt;(SUM($F$7,'7. Project Characteristics'!$G$28)-1),ROW(_xlfn.ANCHORARRAY(GC8))*0,
_xlfn.XLOOKUP(GF$7,'Int BCA Ann Fail Prob'!$IN$7:$LM$7,_xlfn.ANCHORARRAY('Int BCA Ann Fail Prob'!$IN$8):_xlfn.ANCHORARRAY('Int BCA Ann Fail Prob'!$LM$8)))
*(IF('7. Project Characteristics'!$G$13="Frequency",'7. Project Characteristics'!$G$39,'7. Project Characteristics'!$H$39))</f>
        <v>0</v>
      </c>
      <c r="GG8" s="70" cm="1">
        <f t="array" ref="GG8:GG11">IF(GG$7&gt;(SUM($F$7,'7. Project Characteristics'!$G$28)-1),ROW(_xlfn.ANCHORARRAY(GD8))*0,
_xlfn.XLOOKUP(GG$7,'Int BCA Ann Fail Prob'!$IN$7:$LM$7,_xlfn.ANCHORARRAY('Int BCA Ann Fail Prob'!$IN$8):_xlfn.ANCHORARRAY('Int BCA Ann Fail Prob'!$LM$8)))
*(IF('7. Project Characteristics'!$G$13="Frequency",'7. Project Characteristics'!$G$39,'7. Project Characteristics'!$H$39))</f>
        <v>0</v>
      </c>
      <c r="GH8" s="70" cm="1">
        <f t="array" ref="GH8:GH11">IF(GH$7&gt;(SUM($F$7,'7. Project Characteristics'!$G$28)-1),ROW(_xlfn.ANCHORARRAY(GE8))*0,
_xlfn.XLOOKUP(GH$7,'Int BCA Ann Fail Prob'!$IN$7:$LM$7,_xlfn.ANCHORARRAY('Int BCA Ann Fail Prob'!$IN$8):_xlfn.ANCHORARRAY('Int BCA Ann Fail Prob'!$LM$8)))
*(IF('7. Project Characteristics'!$G$13="Frequency",'7. Project Characteristics'!$G$39,'7. Project Characteristics'!$H$39))</f>
        <v>0</v>
      </c>
      <c r="GI8" s="70" cm="1">
        <f t="array" ref="GI8:GI11">IF(GI$7&gt;(SUM($F$7,'7. Project Characteristics'!$G$28)-1),ROW(_xlfn.ANCHORARRAY(GF8))*0,
_xlfn.XLOOKUP(GI$7,'Int BCA Ann Fail Prob'!$IN$7:$LM$7,_xlfn.ANCHORARRAY('Int BCA Ann Fail Prob'!$IN$8):_xlfn.ANCHORARRAY('Int BCA Ann Fail Prob'!$LM$8)))
*(IF('7. Project Characteristics'!$G$13="Frequency",'7. Project Characteristics'!$G$39,'7. Project Characteristics'!$H$39))</f>
        <v>0</v>
      </c>
      <c r="GJ8" s="70" cm="1">
        <f t="array" ref="GJ8:GJ11">IF(GJ$7&gt;(SUM($F$7,'7. Project Characteristics'!$G$28)-1),ROW(_xlfn.ANCHORARRAY(GG8))*0,
_xlfn.XLOOKUP(GJ$7,'Int BCA Ann Fail Prob'!$IN$7:$LM$7,_xlfn.ANCHORARRAY('Int BCA Ann Fail Prob'!$IN$8):_xlfn.ANCHORARRAY('Int BCA Ann Fail Prob'!$LM$8)))
*(IF('7. Project Characteristics'!$G$13="Frequency",'7. Project Characteristics'!$G$39,'7. Project Characteristics'!$H$39))</f>
        <v>0</v>
      </c>
      <c r="GK8" s="70" cm="1">
        <f t="array" ref="GK8:GK11">IF(GK$7&gt;(SUM($F$7,'7. Project Characteristics'!$G$28)-1),ROW(_xlfn.ANCHORARRAY(GH8))*0,
_xlfn.XLOOKUP(GK$7,'Int BCA Ann Fail Prob'!$IN$7:$LM$7,_xlfn.ANCHORARRAY('Int BCA Ann Fail Prob'!$IN$8):_xlfn.ANCHORARRAY('Int BCA Ann Fail Prob'!$LM$8)))
*(IF('7. Project Characteristics'!$G$13="Frequency",'7. Project Characteristics'!$G$39,'7. Project Characteristics'!$H$39))</f>
        <v>0</v>
      </c>
      <c r="GL8" s="70" cm="1">
        <f t="array" ref="GL8:GL11">IF(GL$7&gt;(SUM($F$7,'7. Project Characteristics'!$G$28)-1),ROW(_xlfn.ANCHORARRAY(GI8))*0,
_xlfn.XLOOKUP(GL$7,'Int BCA Ann Fail Prob'!$IN$7:$LM$7,_xlfn.ANCHORARRAY('Int BCA Ann Fail Prob'!$IN$8):_xlfn.ANCHORARRAY('Int BCA Ann Fail Prob'!$LM$8)))
*(IF('7. Project Characteristics'!$G$13="Frequency",'7. Project Characteristics'!$G$39,'7. Project Characteristics'!$H$39))</f>
        <v>0</v>
      </c>
      <c r="GM8" s="70" cm="1">
        <f t="array" ref="GM8:GM11">IF(GM$7&gt;(SUM($F$7,'7. Project Characteristics'!$G$28)-1),ROW(_xlfn.ANCHORARRAY(GJ8))*0,
_xlfn.XLOOKUP(GM$7,'Int BCA Ann Fail Prob'!$IN$7:$LM$7,_xlfn.ANCHORARRAY('Int BCA Ann Fail Prob'!$IN$8):_xlfn.ANCHORARRAY('Int BCA Ann Fail Prob'!$LM$8)))
*(IF('7. Project Characteristics'!$G$13="Frequency",'7. Project Characteristics'!$G$39,'7. Project Characteristics'!$H$39))</f>
        <v>0</v>
      </c>
      <c r="GN8" s="70" cm="1">
        <f t="array" ref="GN8:GN11">IF(GN$7&gt;(SUM($F$7,'7. Project Characteristics'!$G$28)-1),ROW(_xlfn.ANCHORARRAY(GK8))*0,
_xlfn.XLOOKUP(GN$7,'Int BCA Ann Fail Prob'!$IN$7:$LM$7,_xlfn.ANCHORARRAY('Int BCA Ann Fail Prob'!$IN$8):_xlfn.ANCHORARRAY('Int BCA Ann Fail Prob'!$LM$8)))
*(IF('7. Project Characteristics'!$G$13="Frequency",'7. Project Characteristics'!$G$39,'7. Project Characteristics'!$H$39))</f>
        <v>0</v>
      </c>
      <c r="GO8" s="70" cm="1">
        <f t="array" ref="GO8:GO11">IF(GO$7&gt;(SUM($F$7,'7. Project Characteristics'!$G$28)-1),ROW(_xlfn.ANCHORARRAY(GL8))*0,
_xlfn.XLOOKUP(GO$7,'Int BCA Ann Fail Prob'!$IN$7:$LM$7,_xlfn.ANCHORARRAY('Int BCA Ann Fail Prob'!$IN$8):_xlfn.ANCHORARRAY('Int BCA Ann Fail Prob'!$LM$8)))
*(IF('7. Project Characteristics'!$G$13="Frequency",'7. Project Characteristics'!$G$39,'7. Project Characteristics'!$H$39))</f>
        <v>0</v>
      </c>
      <c r="GP8" s="70" cm="1">
        <f t="array" ref="GP8:GP11">IF(GP$7&gt;(SUM($F$7,'7. Project Characteristics'!$G$28)-1),ROW(_xlfn.ANCHORARRAY(GM8))*0,
_xlfn.XLOOKUP(GP$7,'Int BCA Ann Fail Prob'!$IN$7:$LM$7,_xlfn.ANCHORARRAY('Int BCA Ann Fail Prob'!$IN$8):_xlfn.ANCHORARRAY('Int BCA Ann Fail Prob'!$LM$8)))
*(IF('7. Project Characteristics'!$G$13="Frequency",'7. Project Characteristics'!$G$39,'7. Project Characteristics'!$H$39))</f>
        <v>0</v>
      </c>
      <c r="GQ8" s="70" cm="1">
        <f t="array" ref="GQ8:GQ11">IF(GQ$7&gt;(SUM($F$7,'7. Project Characteristics'!$G$28)-1),ROW(_xlfn.ANCHORARRAY(GN8))*0,
_xlfn.XLOOKUP(GQ$7,'Int BCA Ann Fail Prob'!$IN$7:$LM$7,_xlfn.ANCHORARRAY('Int BCA Ann Fail Prob'!$IN$8):_xlfn.ANCHORARRAY('Int BCA Ann Fail Prob'!$LM$8)))
*(IF('7. Project Characteristics'!$G$13="Frequency",'7. Project Characteristics'!$G$39,'7. Project Characteristics'!$H$39))</f>
        <v>0</v>
      </c>
      <c r="GR8" s="70" cm="1">
        <f t="array" ref="GR8:GR11">IF(GR$7&gt;(SUM($F$7,'7. Project Characteristics'!$G$28)-1),ROW(_xlfn.ANCHORARRAY(GO8))*0,
_xlfn.XLOOKUP(GR$7,'Int BCA Ann Fail Prob'!$IN$7:$LM$7,_xlfn.ANCHORARRAY('Int BCA Ann Fail Prob'!$IN$8):_xlfn.ANCHORARRAY('Int BCA Ann Fail Prob'!$LM$8)))
*(IF('7. Project Characteristics'!$G$13="Frequency",'7. Project Characteristics'!$G$39,'7. Project Characteristics'!$H$39))</f>
        <v>0</v>
      </c>
      <c r="GS8" s="70" cm="1">
        <f t="array" ref="GS8:GS11">IF(GS$7&gt;(SUM($F$7,'7. Project Characteristics'!$G$28)-1),ROW(_xlfn.ANCHORARRAY(GP8))*0,
_xlfn.XLOOKUP(GS$7,'Int BCA Ann Fail Prob'!$IN$7:$LM$7,_xlfn.ANCHORARRAY('Int BCA Ann Fail Prob'!$IN$8):_xlfn.ANCHORARRAY('Int BCA Ann Fail Prob'!$LM$8)))
*(IF('7. Project Characteristics'!$G$13="Frequency",'7. Project Characteristics'!$G$39,'7. Project Characteristics'!$H$39))</f>
        <v>0</v>
      </c>
      <c r="GT8" s="70" cm="1">
        <f t="array" ref="GT8:GT11">IF(GT$7&gt;(SUM($F$7,'7. Project Characteristics'!$G$28)-1),ROW(_xlfn.ANCHORARRAY(GQ8))*0,
_xlfn.XLOOKUP(GT$7,'Int BCA Ann Fail Prob'!$IN$7:$LM$7,_xlfn.ANCHORARRAY('Int BCA Ann Fail Prob'!$IN$8):_xlfn.ANCHORARRAY('Int BCA Ann Fail Prob'!$LM$8)))
*(IF('7. Project Characteristics'!$G$13="Frequency",'7. Project Characteristics'!$G$39,'7. Project Characteristics'!$H$39))</f>
        <v>0</v>
      </c>
      <c r="GU8" s="70" cm="1">
        <f t="array" ref="GU8:GU11">IF(GU$7&gt;(SUM($F$7,'7. Project Characteristics'!$G$28)-1),ROW(_xlfn.ANCHORARRAY(GR8))*0,
_xlfn.XLOOKUP(GU$7,'Int BCA Ann Fail Prob'!$IN$7:$LM$7,_xlfn.ANCHORARRAY('Int BCA Ann Fail Prob'!$IN$8):_xlfn.ANCHORARRAY('Int BCA Ann Fail Prob'!$LM$8)))
*(IF('7. Project Characteristics'!$G$13="Frequency",'7. Project Characteristics'!$G$39,'7. Project Characteristics'!$H$39))</f>
        <v>0</v>
      </c>
      <c r="GV8" s="70" cm="1">
        <f t="array" ref="GV8:GV11">IF(GV$7&gt;(SUM($F$7,'7. Project Characteristics'!$G$28)-1),ROW(_xlfn.ANCHORARRAY(GS8))*0,
_xlfn.XLOOKUP(GV$7,'Int BCA Ann Fail Prob'!$IN$7:$LM$7,_xlfn.ANCHORARRAY('Int BCA Ann Fail Prob'!$IN$8):_xlfn.ANCHORARRAY('Int BCA Ann Fail Prob'!$LM$8)))
*(IF('7. Project Characteristics'!$G$13="Frequency",'7. Project Characteristics'!$G$39,'7. Project Characteristics'!$H$39))</f>
        <v>0</v>
      </c>
      <c r="GW8" s="70" cm="1">
        <f t="array" ref="GW8:GW11">IF(GW$7&gt;(SUM($F$7,'7. Project Characteristics'!$G$28)-1),ROW(_xlfn.ANCHORARRAY(GT8))*0,
_xlfn.XLOOKUP(GW$7,'Int BCA Ann Fail Prob'!$IN$7:$LM$7,_xlfn.ANCHORARRAY('Int BCA Ann Fail Prob'!$IN$8):_xlfn.ANCHORARRAY('Int BCA Ann Fail Prob'!$LM$8)))
*(IF('7. Project Characteristics'!$G$13="Frequency",'7. Project Characteristics'!$G$39,'7. Project Characteristics'!$H$39))</f>
        <v>0</v>
      </c>
      <c r="GX8" s="70" cm="1">
        <f t="array" ref="GX8:GX11">IF(GX$7&gt;(SUM($F$7,'7. Project Characteristics'!$G$28)-1),ROW(_xlfn.ANCHORARRAY(GU8))*0,
_xlfn.XLOOKUP(GX$7,'Int BCA Ann Fail Prob'!$IN$7:$LM$7,_xlfn.ANCHORARRAY('Int BCA Ann Fail Prob'!$IN$8):_xlfn.ANCHORARRAY('Int BCA Ann Fail Prob'!$LM$8)))
*(IF('7. Project Characteristics'!$G$13="Frequency",'7. Project Characteristics'!$G$39,'7. Project Characteristics'!$H$39))</f>
        <v>0</v>
      </c>
      <c r="GY8" s="70" cm="1">
        <f t="array" ref="GY8:GY11">IF(GY$7&gt;(SUM($F$7,'7. Project Characteristics'!$G$28)-1),ROW(_xlfn.ANCHORARRAY(GV8))*0,
_xlfn.XLOOKUP(GY$7,'Int BCA Ann Fail Prob'!$IN$7:$LM$7,_xlfn.ANCHORARRAY('Int BCA Ann Fail Prob'!$IN$8):_xlfn.ANCHORARRAY('Int BCA Ann Fail Prob'!$LM$8)))
*(IF('7. Project Characteristics'!$G$13="Frequency",'7. Project Characteristics'!$G$39,'7. Project Characteristics'!$H$39))</f>
        <v>0</v>
      </c>
      <c r="GZ8" s="70" cm="1">
        <f t="array" ref="GZ8:GZ11">IF(GZ$7&gt;(SUM($F$7,'7. Project Characteristics'!$G$28)-1),ROW(_xlfn.ANCHORARRAY(GW8))*0,
_xlfn.XLOOKUP(GZ$7,'Int BCA Ann Fail Prob'!$IN$7:$LM$7,_xlfn.ANCHORARRAY('Int BCA Ann Fail Prob'!$IN$8):_xlfn.ANCHORARRAY('Int BCA Ann Fail Prob'!$LM$8)))
*(IF('7. Project Characteristics'!$G$13="Frequency",'7. Project Characteristics'!$G$39,'7. Project Characteristics'!$H$39))</f>
        <v>0</v>
      </c>
      <c r="HA8" s="70" cm="1">
        <f t="array" ref="HA8:HA11">IF(HA$7&gt;(SUM($F$7,'7. Project Characteristics'!$G$28)-1),ROW(_xlfn.ANCHORARRAY(GX8))*0,
_xlfn.XLOOKUP(HA$7,'Int BCA Ann Fail Prob'!$IN$7:$LM$7,_xlfn.ANCHORARRAY('Int BCA Ann Fail Prob'!$IN$8):_xlfn.ANCHORARRAY('Int BCA Ann Fail Prob'!$LM$8)))
*(IF('7. Project Characteristics'!$G$13="Frequency",'7. Project Characteristics'!$G$39,'7. Project Characteristics'!$H$39))</f>
        <v>0</v>
      </c>
      <c r="HB8" s="70" cm="1">
        <f t="array" ref="HB8:HB11">IF(HB$7&gt;(SUM($F$7,'7. Project Characteristics'!$G$28)-1),ROW(_xlfn.ANCHORARRAY(GY8))*0,
_xlfn.XLOOKUP(HB$7,'Int BCA Ann Fail Prob'!$IN$7:$LM$7,_xlfn.ANCHORARRAY('Int BCA Ann Fail Prob'!$IN$8):_xlfn.ANCHORARRAY('Int BCA Ann Fail Prob'!$LM$8)))
*(IF('7. Project Characteristics'!$G$13="Frequency",'7. Project Characteristics'!$G$39,'7. Project Characteristics'!$H$39))</f>
        <v>0</v>
      </c>
      <c r="HC8" s="70" cm="1">
        <f t="array" ref="HC8:HC11">IF(HC$7&gt;(SUM($F$7,'7. Project Characteristics'!$G$28)-1),ROW(_xlfn.ANCHORARRAY(GZ8))*0,
_xlfn.XLOOKUP(HC$7,'Int BCA Ann Fail Prob'!$IN$7:$LM$7,_xlfn.ANCHORARRAY('Int BCA Ann Fail Prob'!$IN$8):_xlfn.ANCHORARRAY('Int BCA Ann Fail Prob'!$LM$8)))
*(IF('7. Project Characteristics'!$G$13="Frequency",'7. Project Characteristics'!$G$39,'7. Project Characteristics'!$H$39))</f>
        <v>0</v>
      </c>
      <c r="HD8" s="70" cm="1">
        <f t="array" ref="HD8:HD11">IF(HD$7&gt;(SUM($F$7,'7. Project Characteristics'!$G$28)-1),ROW(_xlfn.ANCHORARRAY(HA8))*0,
_xlfn.XLOOKUP(HD$7,'Int BCA Ann Fail Prob'!$IN$7:$LM$7,_xlfn.ANCHORARRAY('Int BCA Ann Fail Prob'!$IN$8):_xlfn.ANCHORARRAY('Int BCA Ann Fail Prob'!$LM$8)))
*(IF('7. Project Characteristics'!$G$13="Frequency",'7. Project Characteristics'!$G$39,'7. Project Characteristics'!$H$39))</f>
        <v>0</v>
      </c>
      <c r="HE8" s="70" cm="1">
        <f t="array" ref="HE8:HE11">IF(HE$7&gt;(SUM($F$7,'7. Project Characteristics'!$G$28)-1),ROW(_xlfn.ANCHORARRAY(HB8))*0,
_xlfn.XLOOKUP(HE$7,'Int BCA Ann Fail Prob'!$IN$7:$LM$7,_xlfn.ANCHORARRAY('Int BCA Ann Fail Prob'!$IN$8):_xlfn.ANCHORARRAY('Int BCA Ann Fail Prob'!$LM$8)))
*(IF('7. Project Characteristics'!$G$13="Frequency",'7. Project Characteristics'!$G$39,'7. Project Characteristics'!$H$39))</f>
        <v>0</v>
      </c>
      <c r="HF8" s="70" cm="1">
        <f t="array" ref="HF8:HF11">IF(HF$7&gt;(SUM($F$7,'7. Project Characteristics'!$G$28)-1),ROW(_xlfn.ANCHORARRAY(HC8))*0,
_xlfn.XLOOKUP(HF$7,'Int BCA Ann Fail Prob'!$IN$7:$LM$7,_xlfn.ANCHORARRAY('Int BCA Ann Fail Prob'!$IN$8):_xlfn.ANCHORARRAY('Int BCA Ann Fail Prob'!$LM$8)))
*(IF('7. Project Characteristics'!$G$13="Frequency",'7. Project Characteristics'!$G$39,'7. Project Characteristics'!$H$39))</f>
        <v>0</v>
      </c>
      <c r="HG8" s="70" cm="1">
        <f t="array" ref="HG8:HG11">IF(HG$7&gt;(SUM($F$7,'7. Project Characteristics'!$G$28)-1),ROW(_xlfn.ANCHORARRAY(HD8))*0,
_xlfn.XLOOKUP(HG$7,'Int BCA Ann Fail Prob'!$IN$7:$LM$7,_xlfn.ANCHORARRAY('Int BCA Ann Fail Prob'!$IN$8):_xlfn.ANCHORARRAY('Int BCA Ann Fail Prob'!$LM$8)))
*(IF('7. Project Characteristics'!$G$13="Frequency",'7. Project Characteristics'!$G$39,'7. Project Characteristics'!$H$39))</f>
        <v>0</v>
      </c>
      <c r="HH8" s="70" cm="1">
        <f t="array" ref="HH8:HH11">IF(HH$7&gt;(SUM($F$7,'7. Project Characteristics'!$G$28)-1),ROW(_xlfn.ANCHORARRAY(HE8))*0,
_xlfn.XLOOKUP(HH$7,'Int BCA Ann Fail Prob'!$IN$7:$LM$7,_xlfn.ANCHORARRAY('Int BCA Ann Fail Prob'!$IN$8):_xlfn.ANCHORARRAY('Int BCA Ann Fail Prob'!$LM$8)))
*(IF('7. Project Characteristics'!$G$13="Frequency",'7. Project Characteristics'!$G$39,'7. Project Characteristics'!$H$39))</f>
        <v>0</v>
      </c>
      <c r="HI8" s="70" cm="1">
        <f t="array" ref="HI8:HI11">IF(HI$7&gt;(SUM($F$7,'7. Project Characteristics'!$G$28)-1),ROW(_xlfn.ANCHORARRAY(HF8))*0,
_xlfn.XLOOKUP(HI$7,'Int BCA Ann Fail Prob'!$IN$7:$LM$7,_xlfn.ANCHORARRAY('Int BCA Ann Fail Prob'!$IN$8):_xlfn.ANCHORARRAY('Int BCA Ann Fail Prob'!$LM$8)))
*(IF('7. Project Characteristics'!$G$13="Frequency",'7. Project Characteristics'!$G$39,'7. Project Characteristics'!$H$39))</f>
        <v>0</v>
      </c>
      <c r="HJ8" s="70" cm="1">
        <f t="array" ref="HJ8:HJ11">IF(HJ$7&gt;(SUM($F$7,'7. Project Characteristics'!$G$28)-1),ROW(_xlfn.ANCHORARRAY(HG8))*0,
_xlfn.XLOOKUP(HJ$7,'Int BCA Ann Fail Prob'!$IN$7:$LM$7,_xlfn.ANCHORARRAY('Int BCA Ann Fail Prob'!$IN$8):_xlfn.ANCHORARRAY('Int BCA Ann Fail Prob'!$LM$8)))
*(IF('7. Project Characteristics'!$G$13="Frequency",'7. Project Characteristics'!$G$39,'7. Project Characteristics'!$H$39))</f>
        <v>0</v>
      </c>
      <c r="HK8" s="70" cm="1">
        <f t="array" ref="HK8:HK11">IF(HK$7&gt;(SUM($F$7,'7. Project Characteristics'!$G$28)-1),ROW(_xlfn.ANCHORARRAY(HH8))*0,
_xlfn.XLOOKUP(HK$7,'Int BCA Ann Fail Prob'!$IN$7:$LM$7,_xlfn.ANCHORARRAY('Int BCA Ann Fail Prob'!$IN$8):_xlfn.ANCHORARRAY('Int BCA Ann Fail Prob'!$LM$8)))
*(IF('7. Project Characteristics'!$G$13="Frequency",'7. Project Characteristics'!$G$39,'7. Project Characteristics'!$H$39))</f>
        <v>0</v>
      </c>
      <c r="HL8" s="70" cm="1">
        <f t="array" ref="HL8:HL11">IF(HL$7&gt;(SUM($F$7,'7. Project Characteristics'!$G$28)-1),ROW(_xlfn.ANCHORARRAY(HI8))*0,
_xlfn.XLOOKUP(HL$7,'Int BCA Ann Fail Prob'!$IN$7:$LM$7,_xlfn.ANCHORARRAY('Int BCA Ann Fail Prob'!$IN$8):_xlfn.ANCHORARRAY('Int BCA Ann Fail Prob'!$LM$8)))
*(IF('7. Project Characteristics'!$G$13="Frequency",'7. Project Characteristics'!$G$39,'7. Project Characteristics'!$H$39))</f>
        <v>0</v>
      </c>
      <c r="HM8" s="70" cm="1">
        <f t="array" ref="HM8:HM11">IF(HM$7&gt;(SUM($F$7,'7. Project Characteristics'!$G$28)-1),ROW(_xlfn.ANCHORARRAY(HJ8))*0,
_xlfn.XLOOKUP(HM$7,'Int BCA Ann Fail Prob'!$IN$7:$LM$7,_xlfn.ANCHORARRAY('Int BCA Ann Fail Prob'!$IN$8):_xlfn.ANCHORARRAY('Int BCA Ann Fail Prob'!$LM$8)))
*(IF('7. Project Characteristics'!$G$13="Frequency",'7. Project Characteristics'!$G$39,'7. Project Characteristics'!$H$39))</f>
        <v>0</v>
      </c>
      <c r="HN8" s="70" cm="1">
        <f t="array" ref="HN8:HN11">IF(HN$7&gt;(SUM($F$7,'7. Project Characteristics'!$G$28)-1),ROW(_xlfn.ANCHORARRAY(HK8))*0,
_xlfn.XLOOKUP(HN$7,'Int BCA Ann Fail Prob'!$IN$7:$LM$7,_xlfn.ANCHORARRAY('Int BCA Ann Fail Prob'!$IN$8):_xlfn.ANCHORARRAY('Int BCA Ann Fail Prob'!$LM$8)))
*(IF('7. Project Characteristics'!$G$13="Frequency",'7. Project Characteristics'!$G$39,'7. Project Characteristics'!$H$39))</f>
        <v>0</v>
      </c>
      <c r="HO8" s="70" cm="1">
        <f t="array" ref="HO8:HO11">IF(HO$7&gt;(SUM($F$7,'7. Project Characteristics'!$G$28)-1),ROW(_xlfn.ANCHORARRAY(HL8))*0,
_xlfn.XLOOKUP(HO$7,'Int BCA Ann Fail Prob'!$IN$7:$LM$7,_xlfn.ANCHORARRAY('Int BCA Ann Fail Prob'!$IN$8):_xlfn.ANCHORARRAY('Int BCA Ann Fail Prob'!$LM$8)))
*(IF('7. Project Characteristics'!$G$13="Frequency",'7. Project Characteristics'!$G$39,'7. Project Characteristics'!$H$39))</f>
        <v>0</v>
      </c>
      <c r="HP8" s="70" cm="1">
        <f t="array" ref="HP8:HP11">IF(HP$7&gt;(SUM($F$7,'7. Project Characteristics'!$G$28)-1),ROW(_xlfn.ANCHORARRAY(HM8))*0,
_xlfn.XLOOKUP(HP$7,'Int BCA Ann Fail Prob'!$IN$7:$LM$7,_xlfn.ANCHORARRAY('Int BCA Ann Fail Prob'!$IN$8):_xlfn.ANCHORARRAY('Int BCA Ann Fail Prob'!$LM$8)))
*(IF('7. Project Characteristics'!$G$13="Frequency",'7. Project Characteristics'!$G$39,'7. Project Characteristics'!$H$39))</f>
        <v>0</v>
      </c>
      <c r="HQ8" s="70" cm="1">
        <f t="array" ref="HQ8:HQ11">IF(HQ$7&gt;(SUM($F$7,'7. Project Characteristics'!$G$28)-1),ROW(_xlfn.ANCHORARRAY(HN8))*0,
_xlfn.XLOOKUP(HQ$7,'Int BCA Ann Fail Prob'!$IN$7:$LM$7,_xlfn.ANCHORARRAY('Int BCA Ann Fail Prob'!$IN$8):_xlfn.ANCHORARRAY('Int BCA Ann Fail Prob'!$LM$8)))
*(IF('7. Project Characteristics'!$G$13="Frequency",'7. Project Characteristics'!$G$39,'7. Project Characteristics'!$H$39))</f>
        <v>0</v>
      </c>
      <c r="HR8" s="70" cm="1">
        <f t="array" ref="HR8:HR11">IF(HR$7&gt;(SUM($F$7,'7. Project Characteristics'!$G$28)-1),ROW(_xlfn.ANCHORARRAY(HO8))*0,
_xlfn.XLOOKUP(HR$7,'Int BCA Ann Fail Prob'!$IN$7:$LM$7,_xlfn.ANCHORARRAY('Int BCA Ann Fail Prob'!$IN$8):_xlfn.ANCHORARRAY('Int BCA Ann Fail Prob'!$LM$8)))
*(IF('7. Project Characteristics'!$G$13="Frequency",'7. Project Characteristics'!$G$39,'7. Project Characteristics'!$H$39))</f>
        <v>0</v>
      </c>
      <c r="HS8" s="70" cm="1">
        <f t="array" ref="HS8:HS11">IF(HS$7&gt;(SUM($F$7,'7. Project Characteristics'!$G$28)-1),ROW(_xlfn.ANCHORARRAY(HP8))*0,
_xlfn.XLOOKUP(HS$7,'Int BCA Ann Fail Prob'!$IN$7:$LM$7,_xlfn.ANCHORARRAY('Int BCA Ann Fail Prob'!$IN$8):_xlfn.ANCHORARRAY('Int BCA Ann Fail Prob'!$LM$8)))
*(IF('7. Project Characteristics'!$G$13="Frequency",'7. Project Characteristics'!$G$39,'7. Project Characteristics'!$H$39))</f>
        <v>0</v>
      </c>
      <c r="HT8" s="70" cm="1">
        <f t="array" ref="HT8:HT11">IF(HT$7&gt;(SUM($F$7,'7. Project Characteristics'!$G$28)-1),ROW(_xlfn.ANCHORARRAY(HQ8))*0,
_xlfn.XLOOKUP(HT$7,'Int BCA Ann Fail Prob'!$IN$7:$LM$7,_xlfn.ANCHORARRAY('Int BCA Ann Fail Prob'!$IN$8):_xlfn.ANCHORARRAY('Int BCA Ann Fail Prob'!$LM$8)))
*(IF('7. Project Characteristics'!$G$13="Frequency",'7. Project Characteristics'!$G$39,'7. Project Characteristics'!$H$39))</f>
        <v>0</v>
      </c>
      <c r="HU8" s="70" cm="1">
        <f t="array" ref="HU8:HU11">IF(HU$7&gt;(SUM($F$7,'7. Project Characteristics'!$G$28)-1),ROW(_xlfn.ANCHORARRAY(HR8))*0,
_xlfn.XLOOKUP(HU$7,'Int BCA Ann Fail Prob'!$IN$7:$LM$7,_xlfn.ANCHORARRAY('Int BCA Ann Fail Prob'!$IN$8):_xlfn.ANCHORARRAY('Int BCA Ann Fail Prob'!$LM$8)))
*(IF('7. Project Characteristics'!$G$13="Frequency",'7. Project Characteristics'!$G$39,'7. Project Characteristics'!$H$39))</f>
        <v>0</v>
      </c>
      <c r="HV8" s="70" cm="1">
        <f t="array" ref="HV8:HV11">IF(HV$7&gt;(SUM($F$7,'7. Project Characteristics'!$G$28)-1),ROW(_xlfn.ANCHORARRAY(HS8))*0,
_xlfn.XLOOKUP(HV$7,'Int BCA Ann Fail Prob'!$IN$7:$LM$7,_xlfn.ANCHORARRAY('Int BCA Ann Fail Prob'!$IN$8):_xlfn.ANCHORARRAY('Int BCA Ann Fail Prob'!$LM$8)))
*(IF('7. Project Characteristics'!$G$13="Frequency",'7. Project Characteristics'!$G$39,'7. Project Characteristics'!$H$39))</f>
        <v>0</v>
      </c>
      <c r="HW8" s="70" cm="1">
        <f t="array" ref="HW8:HW11">IF(HW$7&gt;(SUM($F$7,'7. Project Characteristics'!$G$28)-1),ROW(_xlfn.ANCHORARRAY(HT8))*0,
_xlfn.XLOOKUP(HW$7,'Int BCA Ann Fail Prob'!$IN$7:$LM$7,_xlfn.ANCHORARRAY('Int BCA Ann Fail Prob'!$IN$8):_xlfn.ANCHORARRAY('Int BCA Ann Fail Prob'!$LM$8)))
*(IF('7. Project Characteristics'!$G$13="Frequency",'7. Project Characteristics'!$G$39,'7. Project Characteristics'!$H$39))</f>
        <v>0</v>
      </c>
      <c r="HX8" s="70" cm="1">
        <f t="array" ref="HX8:HX11">IF(HX$7&gt;(SUM($F$7,'7. Project Characteristics'!$G$28)-1),ROW(_xlfn.ANCHORARRAY(HU8))*0,
_xlfn.XLOOKUP(HX$7,'Int BCA Ann Fail Prob'!$IN$7:$LM$7,_xlfn.ANCHORARRAY('Int BCA Ann Fail Prob'!$IN$8):_xlfn.ANCHORARRAY('Int BCA Ann Fail Prob'!$LM$8)))
*(IF('7. Project Characteristics'!$G$13="Frequency",'7. Project Characteristics'!$G$39,'7. Project Characteristics'!$H$39))</f>
        <v>0</v>
      </c>
      <c r="HY8" s="70" cm="1">
        <f t="array" ref="HY8:HY11">IF(HY$7&gt;(SUM($F$7,'7. Project Characteristics'!$G$28)-1),ROW(_xlfn.ANCHORARRAY(HV8))*0,
_xlfn.XLOOKUP(HY$7,'Int BCA Ann Fail Prob'!$IN$7:$LM$7,_xlfn.ANCHORARRAY('Int BCA Ann Fail Prob'!$IN$8):_xlfn.ANCHORARRAY('Int BCA Ann Fail Prob'!$LM$8)))
*(IF('7. Project Characteristics'!$G$13="Frequency",'7. Project Characteristics'!$G$39,'7. Project Characteristics'!$H$39))</f>
        <v>0</v>
      </c>
      <c r="HZ8" s="70" cm="1">
        <f t="array" ref="HZ8:HZ11">IF(HZ$7&gt;(SUM($F$7,'7. Project Characteristics'!$G$28)-1),ROW(_xlfn.ANCHORARRAY(HW8))*0,
_xlfn.XLOOKUP(HZ$7,'Int BCA Ann Fail Prob'!$IN$7:$LM$7,_xlfn.ANCHORARRAY('Int BCA Ann Fail Prob'!$IN$8):_xlfn.ANCHORARRAY('Int BCA Ann Fail Prob'!$LM$8)))
*(IF('7. Project Characteristics'!$G$13="Frequency",'7. Project Characteristics'!$G$39,'7. Project Characteristics'!$H$39))</f>
        <v>0</v>
      </c>
      <c r="IA8" s="70" cm="1">
        <f t="array" ref="IA8:IA11">IF(IA$7&gt;(SUM($F$7,'7. Project Characteristics'!$G$28)-1),ROW(_xlfn.ANCHORARRAY(HX8))*0,
_xlfn.XLOOKUP(IA$7,'Int BCA Ann Fail Prob'!$IN$7:$LM$7,_xlfn.ANCHORARRAY('Int BCA Ann Fail Prob'!$IN$8):_xlfn.ANCHORARRAY('Int BCA Ann Fail Prob'!$LM$8)))
*(IF('7. Project Characteristics'!$G$13="Frequency",'7. Project Characteristics'!$G$39,'7. Project Characteristics'!$H$39))</f>
        <v>0</v>
      </c>
      <c r="IB8" s="70" cm="1">
        <f t="array" ref="IB8:IB11">IF(IB$7&gt;(SUM($F$7,'7. Project Characteristics'!$G$28)-1),ROW(_xlfn.ANCHORARRAY(HY8))*0,
_xlfn.XLOOKUP(IB$7,'Int BCA Ann Fail Prob'!$IN$7:$LM$7,_xlfn.ANCHORARRAY('Int BCA Ann Fail Prob'!$IN$8):_xlfn.ANCHORARRAY('Int BCA Ann Fail Prob'!$LM$8)))
*(IF('7. Project Characteristics'!$G$13="Frequency",'7. Project Characteristics'!$G$39,'7. Project Characteristics'!$H$39))</f>
        <v>0</v>
      </c>
      <c r="IC8" s="70" cm="1">
        <f t="array" ref="IC8:IC11">IF(IC$7&gt;(SUM($F$7,'7. Project Characteristics'!$G$28)-1),ROW(_xlfn.ANCHORARRAY(HZ8))*0,
_xlfn.XLOOKUP(IC$7,'Int BCA Ann Fail Prob'!$IN$7:$LM$7,_xlfn.ANCHORARRAY('Int BCA Ann Fail Prob'!$IN$8):_xlfn.ANCHORARRAY('Int BCA Ann Fail Prob'!$LM$8)))
*(IF('7. Project Characteristics'!$G$13="Frequency",'7. Project Characteristics'!$G$39,'7. Project Characteristics'!$H$39))</f>
        <v>0</v>
      </c>
      <c r="ID8" s="70" cm="1">
        <f t="array" ref="ID8:ID11">IF(ID$7&gt;(SUM($F$7,'7. Project Characteristics'!$G$28)-1),ROW(_xlfn.ANCHORARRAY(IA8))*0,
_xlfn.XLOOKUP(ID$7,'Int BCA Ann Fail Prob'!$IN$7:$LM$7,_xlfn.ANCHORARRAY('Int BCA Ann Fail Prob'!$IN$8):_xlfn.ANCHORARRAY('Int BCA Ann Fail Prob'!$LM$8)))
*(IF('7. Project Characteristics'!$G$13="Frequency",'7. Project Characteristics'!$G$39,'7. Project Characteristics'!$H$39))</f>
        <v>0</v>
      </c>
      <c r="IE8" s="70" cm="1">
        <f t="array" ref="IE8:IE11">IF(IE$7&gt;(SUM($F$7,'7. Project Characteristics'!$G$28)-1),ROW(_xlfn.ANCHORARRAY(IB8))*0,
_xlfn.XLOOKUP(IE$7,'Int BCA Ann Fail Prob'!$IN$7:$LM$7,_xlfn.ANCHORARRAY('Int BCA Ann Fail Prob'!$IN$8):_xlfn.ANCHORARRAY('Int BCA Ann Fail Prob'!$LM$8)))
*(IF('7. Project Characteristics'!$G$13="Frequency",'7. Project Characteristics'!$G$39,'7. Project Characteristics'!$H$39))</f>
        <v>0</v>
      </c>
      <c r="IF8" s="70" cm="1">
        <f t="array" ref="IF8:IF11">IF(IF$7&gt;(SUM($F$7,'7. Project Characteristics'!$G$28)-1),ROW(_xlfn.ANCHORARRAY(IC8))*0,
_xlfn.XLOOKUP(IF$7,'Int BCA Ann Fail Prob'!$IN$7:$LM$7,_xlfn.ANCHORARRAY('Int BCA Ann Fail Prob'!$IN$8):_xlfn.ANCHORARRAY('Int BCA Ann Fail Prob'!$LM$8)))
*(IF('7. Project Characteristics'!$G$13="Frequency",'7. Project Characteristics'!$G$39,'7. Project Characteristics'!$H$39))</f>
        <v>0</v>
      </c>
      <c r="IG8" s="70" cm="1">
        <f t="array" ref="IG8:IG11">IF(IG$7&gt;(SUM($F$7,'7. Project Characteristics'!$G$28)-1),ROW(_xlfn.ANCHORARRAY(ID8))*0,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0</v>
      </c>
      <c r="F9" s="70">
        <v>0</v>
      </c>
      <c r="G9" s="70">
        <v>0</v>
      </c>
      <c r="H9" s="70">
        <v>0</v>
      </c>
      <c r="I9" s="70">
        <v>0</v>
      </c>
      <c r="J9" s="70">
        <v>0</v>
      </c>
      <c r="K9" s="70">
        <v>0</v>
      </c>
      <c r="L9" s="70">
        <v>0</v>
      </c>
      <c r="M9" s="70">
        <v>0</v>
      </c>
      <c r="N9" s="70">
        <v>0</v>
      </c>
      <c r="O9" s="70">
        <v>0</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150082.38568091785</v>
      </c>
      <c r="F10" s="70">
        <v>7632.3302322769869</v>
      </c>
      <c r="G10" s="70">
        <v>7682.0817209037823</v>
      </c>
      <c r="H10" s="70">
        <v>7731.8332095305777</v>
      </c>
      <c r="I10" s="70">
        <v>7781.5846981573723</v>
      </c>
      <c r="J10" s="70">
        <v>7831.3361867841659</v>
      </c>
      <c r="K10" s="70">
        <v>7892.6750489068627</v>
      </c>
      <c r="L10" s="70">
        <v>7954.0139110295595</v>
      </c>
      <c r="M10" s="70">
        <v>8015.3527731522572</v>
      </c>
      <c r="N10" s="70">
        <v>8076.691635274954</v>
      </c>
      <c r="O10" s="70">
        <v>8138.0304973976508</v>
      </c>
      <c r="P10" s="70">
        <v>8155.702705125841</v>
      </c>
      <c r="Q10" s="70">
        <v>8173.3749128540312</v>
      </c>
      <c r="R10" s="70">
        <v>8191.0471205822214</v>
      </c>
      <c r="S10" s="70">
        <v>8208.7193283104116</v>
      </c>
      <c r="T10" s="70">
        <v>8226.3915360386018</v>
      </c>
      <c r="U10" s="70">
        <v>8244.1669018975863</v>
      </c>
      <c r="V10" s="70">
        <v>8261.9422677565726</v>
      </c>
      <c r="W10" s="70">
        <v>8279.7176336155571</v>
      </c>
      <c r="X10" s="70">
        <v>8297.4929994745416</v>
      </c>
      <c r="Y10" s="70">
        <v>8315.268365333528</v>
      </c>
      <c r="Z10" s="70">
        <v>8408.1051343071649</v>
      </c>
      <c r="AA10" s="70">
        <v>8500.9419032808055</v>
      </c>
      <c r="AB10" s="70">
        <v>8593.7786722544424</v>
      </c>
      <c r="AC10" s="70">
        <v>8686.6154412280812</v>
      </c>
      <c r="AD10" s="70">
        <v>8779.4522102017218</v>
      </c>
      <c r="AE10" s="70">
        <v>8855.9378308515443</v>
      </c>
      <c r="AF10" s="70">
        <v>8932.4234515013668</v>
      </c>
      <c r="AG10" s="70">
        <v>9008.9090721511911</v>
      </c>
      <c r="AH10" s="70">
        <v>9085.3946928010118</v>
      </c>
      <c r="AI10" s="70">
        <v>9161.880313450838</v>
      </c>
      <c r="AJ10" s="70">
        <v>9336.5651909718144</v>
      </c>
      <c r="AK10" s="70">
        <v>9511.2500684927945</v>
      </c>
      <c r="AL10" s="70">
        <v>9685.9349460137728</v>
      </c>
      <c r="AM10" s="70">
        <v>9860.6198235347492</v>
      </c>
      <c r="AN10" s="70">
        <v>10035.304701055727</v>
      </c>
      <c r="AO10" s="70">
        <v>10135.038911907743</v>
      </c>
      <c r="AP10" s="70">
        <v>10234.77312275976</v>
      </c>
      <c r="AQ10" s="70">
        <v>10334.507333611777</v>
      </c>
      <c r="AR10" s="70">
        <v>10434.241544463794</v>
      </c>
      <c r="AS10" s="70">
        <v>10533.975755315812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44823.22163406905</v>
      </c>
      <c r="CH11" s="70">
        <v>2912.8715497553853</v>
      </c>
      <c r="CI11" s="70">
        <v>2935.4729002570116</v>
      </c>
      <c r="CJ11" s="70">
        <v>2958.0742507586374</v>
      </c>
      <c r="CK11" s="70">
        <v>2980.6756012602636</v>
      </c>
      <c r="CL11" s="70">
        <v>3003.2769517618894</v>
      </c>
      <c r="CM11" s="70">
        <v>3026.3344889364321</v>
      </c>
      <c r="CN11" s="70">
        <v>3049.3920261109756</v>
      </c>
      <c r="CO11" s="70">
        <v>3072.4495632855178</v>
      </c>
      <c r="CP11" s="70">
        <v>3095.5071004600613</v>
      </c>
      <c r="CQ11" s="70">
        <v>3118.5646376346044</v>
      </c>
      <c r="CR11" s="70">
        <v>3124.760668457664</v>
      </c>
      <c r="CS11" s="70">
        <v>3130.9566992807236</v>
      </c>
      <c r="CT11" s="70">
        <v>3137.1527301037827</v>
      </c>
      <c r="CU11" s="70">
        <v>3143.3487609268427</v>
      </c>
      <c r="CV11" s="70">
        <v>3149.5447917499009</v>
      </c>
      <c r="CW11" s="70">
        <v>3155.7846452312579</v>
      </c>
      <c r="CX11" s="70">
        <v>3162.0244987126152</v>
      </c>
      <c r="CY11" s="70">
        <v>3168.2643521939722</v>
      </c>
      <c r="CZ11" s="70">
        <v>3174.5042056753296</v>
      </c>
      <c r="DA11" s="70">
        <v>3180.7440591566865</v>
      </c>
      <c r="DB11" s="70">
        <v>3215.3163870561798</v>
      </c>
      <c r="DC11" s="70">
        <v>3249.8887149556722</v>
      </c>
      <c r="DD11" s="70">
        <v>3284.4610428551646</v>
      </c>
      <c r="DE11" s="70">
        <v>3319.033370754657</v>
      </c>
      <c r="DF11" s="70">
        <v>3353.6056986541507</v>
      </c>
      <c r="DG11" s="70">
        <v>3382.4903416995658</v>
      </c>
      <c r="DH11" s="70">
        <v>3411.3749847449803</v>
      </c>
      <c r="DI11" s="70">
        <v>3440.2596277903958</v>
      </c>
      <c r="DJ11" s="70">
        <v>3469.1442708358104</v>
      </c>
      <c r="DK11" s="70">
        <v>3498.0289138812273</v>
      </c>
      <c r="DL11" s="70">
        <v>3561.6100009921797</v>
      </c>
      <c r="DM11" s="70">
        <v>3625.1910881031313</v>
      </c>
      <c r="DN11" s="70">
        <v>3688.7721752140833</v>
      </c>
      <c r="DO11" s="70">
        <v>3752.3532623250358</v>
      </c>
      <c r="DP11" s="70">
        <v>3815.9343494359878</v>
      </c>
      <c r="DQ11" s="70">
        <v>3851.106849264906</v>
      </c>
      <c r="DR11" s="70">
        <v>3886.2793490938247</v>
      </c>
      <c r="DS11" s="70">
        <v>3921.451848922743</v>
      </c>
      <c r="DT11" s="70">
        <v>3956.6243487516622</v>
      </c>
      <c r="DU11" s="70">
        <v>3991.7968485805818</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11150.278618173854</v>
      </c>
      <c r="FJ11" s="70">
        <v>724.60943624002346</v>
      </c>
      <c r="FK11" s="70">
        <v>730.23177542165399</v>
      </c>
      <c r="FL11" s="70">
        <v>735.85411460328453</v>
      </c>
      <c r="FM11" s="70">
        <v>741.47645378491495</v>
      </c>
      <c r="FN11" s="70">
        <v>747.09879296654537</v>
      </c>
      <c r="FO11" s="70">
        <v>752.83461369455927</v>
      </c>
      <c r="FP11" s="70">
        <v>758.57043442257327</v>
      </c>
      <c r="FQ11" s="70">
        <v>764.30625515058705</v>
      </c>
      <c r="FR11" s="70">
        <v>770.04207587860105</v>
      </c>
      <c r="FS11" s="70">
        <v>775.77789660661506</v>
      </c>
      <c r="FT11" s="70">
        <v>777.31922869933987</v>
      </c>
      <c r="FU11" s="70">
        <v>778.86056079206458</v>
      </c>
      <c r="FV11" s="70">
        <v>780.40189288478939</v>
      </c>
      <c r="FW11" s="70">
        <v>781.94322497751421</v>
      </c>
      <c r="FX11" s="70">
        <v>783.48455707023868</v>
      </c>
      <c r="FY11" s="70">
        <v>785.03679054024053</v>
      </c>
      <c r="FZ11" s="70">
        <v>786.5890240102425</v>
      </c>
      <c r="GA11" s="70">
        <v>788.14125748024435</v>
      </c>
      <c r="GB11" s="70">
        <v>789.69349095024631</v>
      </c>
      <c r="GC11" s="70">
        <v>791.24572442024805</v>
      </c>
      <c r="GD11" s="70">
        <v>799.84597836239686</v>
      </c>
      <c r="GE11" s="70">
        <v>808.44623230454556</v>
      </c>
      <c r="GF11" s="70">
        <v>817.04648624669426</v>
      </c>
      <c r="GG11" s="70">
        <v>825.64674018884295</v>
      </c>
      <c r="GH11" s="70">
        <v>834.24699413099188</v>
      </c>
      <c r="GI11" s="70">
        <v>841.43237273613158</v>
      </c>
      <c r="GJ11" s="70">
        <v>848.61775134127129</v>
      </c>
      <c r="GK11" s="70">
        <v>855.80312994641099</v>
      </c>
      <c r="GL11" s="70">
        <v>862.98850855155058</v>
      </c>
      <c r="GM11" s="70">
        <v>870.17388715669074</v>
      </c>
      <c r="GN11" s="70">
        <v>885.99039499098376</v>
      </c>
      <c r="GO11" s="70">
        <v>901.80690282527644</v>
      </c>
      <c r="GP11" s="70">
        <v>917.62341065956934</v>
      </c>
      <c r="GQ11" s="70">
        <v>933.43991849386225</v>
      </c>
      <c r="GR11" s="70">
        <v>949.25642632815504</v>
      </c>
      <c r="GS11" s="70">
        <v>958.00597976257438</v>
      </c>
      <c r="GT11" s="70">
        <v>966.75553319699395</v>
      </c>
      <c r="GU11" s="70">
        <v>975.50508663141341</v>
      </c>
      <c r="GV11" s="70">
        <v>984.25464006583309</v>
      </c>
      <c r="GW11" s="70">
        <v>993.00419350025277</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 x14ac:dyDescent="0.2"/>
  <cols>
    <col min="3" max="3" width="19.109375" customWidth="1"/>
    <col min="4" max="4" width="18.109375" customWidth="1"/>
    <col min="5" max="81" width="11.6640625" customWidth="1"/>
    <col min="85" max="161" width="11" customWidth="1"/>
  </cols>
  <sheetData>
    <row r="4" spans="3:161" x14ac:dyDescent="0.2">
      <c r="C4" s="47"/>
      <c r="S4" s="47"/>
    </row>
    <row r="6" spans="3:161" ht="10.5" x14ac:dyDescent="0.2">
      <c r="C6" s="58" t="s">
        <v>497</v>
      </c>
      <c r="F6" s="47"/>
      <c r="H6" s="66"/>
      <c r="K6" s="47"/>
      <c r="CE6" s="58" t="s">
        <v>183</v>
      </c>
      <c r="CH6" s="47"/>
      <c r="CJ6" s="66"/>
      <c r="CM6" s="47"/>
    </row>
    <row r="7" spans="3:161" ht="3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0</v>
      </c>
      <c r="F9" s="119">
        <v>0</v>
      </c>
      <c r="G9" s="119">
        <v>0</v>
      </c>
      <c r="H9" s="119">
        <v>0</v>
      </c>
      <c r="I9" s="119">
        <v>0</v>
      </c>
      <c r="J9" s="119">
        <v>0</v>
      </c>
      <c r="K9" s="119">
        <v>0</v>
      </c>
      <c r="L9" s="119">
        <v>0</v>
      </c>
      <c r="M9" s="119">
        <v>0</v>
      </c>
      <c r="N9" s="119">
        <v>0</v>
      </c>
      <c r="O9" s="119">
        <v>0</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0</v>
      </c>
      <c r="DE9" s="119">
        <v>0</v>
      </c>
      <c r="DF9" s="119">
        <v>0</v>
      </c>
      <c r="DG9" s="119">
        <v>0</v>
      </c>
      <c r="DH9" s="119">
        <v>0</v>
      </c>
      <c r="DI9" s="119">
        <v>0</v>
      </c>
      <c r="DJ9" s="119">
        <v>0</v>
      </c>
      <c r="DK9" s="119">
        <v>0</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247307.65193441286</v>
      </c>
      <c r="F10" s="119">
        <v>5405.2246842917029</v>
      </c>
      <c r="G10" s="119">
        <v>5440.4587433826691</v>
      </c>
      <c r="H10" s="119">
        <v>5475.6928024736344</v>
      </c>
      <c r="I10" s="119">
        <v>5510.9268615645997</v>
      </c>
      <c r="J10" s="119">
        <v>5546.160920655564</v>
      </c>
      <c r="K10" s="119">
        <v>5589.6011704301154</v>
      </c>
      <c r="L10" s="119">
        <v>5633.041420204665</v>
      </c>
      <c r="M10" s="119">
        <v>5676.4816699792173</v>
      </c>
      <c r="N10" s="119">
        <v>5719.9219197537668</v>
      </c>
      <c r="O10" s="119">
        <v>5763.3621695283182</v>
      </c>
      <c r="P10" s="119">
        <v>5775.8776465230603</v>
      </c>
      <c r="Q10" s="119">
        <v>5788.3931235178043</v>
      </c>
      <c r="R10" s="119">
        <v>5800.9086005125473</v>
      </c>
      <c r="S10" s="119">
        <v>5813.4240775072894</v>
      </c>
      <c r="T10" s="119">
        <v>5825.9395545020325</v>
      </c>
      <c r="U10" s="119">
        <v>5838.5280881987246</v>
      </c>
      <c r="V10" s="119">
        <v>5851.1166218954177</v>
      </c>
      <c r="W10" s="119">
        <v>5863.7051555921098</v>
      </c>
      <c r="X10" s="119">
        <v>5876.2936892888019</v>
      </c>
      <c r="Y10" s="119">
        <v>5888.882222985495</v>
      </c>
      <c r="Z10" s="119">
        <v>5954.6293251148127</v>
      </c>
      <c r="AA10" s="119">
        <v>6020.3764272441313</v>
      </c>
      <c r="AB10" s="119">
        <v>6086.123529373448</v>
      </c>
      <c r="AC10" s="119">
        <v>6151.8706315027666</v>
      </c>
      <c r="AD10" s="119">
        <v>6217.6177336320861</v>
      </c>
      <c r="AE10" s="119">
        <v>6271.7849344931601</v>
      </c>
      <c r="AF10" s="119">
        <v>6325.9521353542332</v>
      </c>
      <c r="AG10" s="119">
        <v>6380.1193362153081</v>
      </c>
      <c r="AH10" s="119">
        <v>6434.2865370763802</v>
      </c>
      <c r="AI10" s="119">
        <v>6488.4537379374569</v>
      </c>
      <c r="AJ10" s="119">
        <v>6612.1657607684147</v>
      </c>
      <c r="AK10" s="119">
        <v>6735.8777835993733</v>
      </c>
      <c r="AL10" s="119">
        <v>6859.5898064303319</v>
      </c>
      <c r="AM10" s="119">
        <v>6983.3018292612887</v>
      </c>
      <c r="AN10" s="119">
        <v>7107.0138520922474</v>
      </c>
      <c r="AO10" s="119">
        <v>7177.6457301634919</v>
      </c>
      <c r="AP10" s="119">
        <v>7248.2776082347391</v>
      </c>
      <c r="AQ10" s="119">
        <v>7318.9094863059854</v>
      </c>
      <c r="AR10" s="119">
        <v>7389.5413643772308</v>
      </c>
      <c r="AS10" s="119">
        <v>7460.173242448479</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66821.994966905695</v>
      </c>
      <c r="CH11" s="119">
        <v>1459.5982377260993</v>
      </c>
      <c r="CI11" s="119">
        <v>1470.9234509388734</v>
      </c>
      <c r="CJ11" s="119">
        <v>1482.2486641516473</v>
      </c>
      <c r="CK11" s="119">
        <v>1493.5738773644214</v>
      </c>
      <c r="CL11" s="119">
        <v>1504.8990905771952</v>
      </c>
      <c r="CM11" s="119">
        <v>1516.4528924017532</v>
      </c>
      <c r="CN11" s="119">
        <v>1528.0066942263115</v>
      </c>
      <c r="CO11" s="119">
        <v>1539.5604960508692</v>
      </c>
      <c r="CP11" s="119">
        <v>1551.1142978754274</v>
      </c>
      <c r="CQ11" s="119">
        <v>1562.6680996999855</v>
      </c>
      <c r="CR11" s="119">
        <v>1565.7728420532808</v>
      </c>
      <c r="CS11" s="119">
        <v>1568.877584406576</v>
      </c>
      <c r="CT11" s="119">
        <v>1571.9823267598711</v>
      </c>
      <c r="CU11" s="119">
        <v>1575.0870691131665</v>
      </c>
      <c r="CV11" s="119">
        <v>1578.1918114664611</v>
      </c>
      <c r="CW11" s="119">
        <v>1581.3185127265365</v>
      </c>
      <c r="CX11" s="119">
        <v>1584.4452139866121</v>
      </c>
      <c r="CY11" s="119">
        <v>1587.5719152466872</v>
      </c>
      <c r="CZ11" s="119">
        <v>1590.6986165067628</v>
      </c>
      <c r="DA11" s="119">
        <v>1593.8253177668382</v>
      </c>
      <c r="DB11" s="119">
        <v>1611.1490163969499</v>
      </c>
      <c r="DC11" s="119">
        <v>1628.4727150270614</v>
      </c>
      <c r="DD11" s="119">
        <v>1645.7964136571729</v>
      </c>
      <c r="DE11" s="119">
        <v>1663.1201122872844</v>
      </c>
      <c r="DF11" s="119">
        <v>1680.4438109173964</v>
      </c>
      <c r="DG11" s="119">
        <v>1694.9174920826285</v>
      </c>
      <c r="DH11" s="119">
        <v>1709.3911732478607</v>
      </c>
      <c r="DI11" s="119">
        <v>1723.8648544130929</v>
      </c>
      <c r="DJ11" s="119">
        <v>1738.3385355783248</v>
      </c>
      <c r="DK11" s="119">
        <v>1752.8122167435579</v>
      </c>
      <c r="DL11" s="119">
        <v>1784.6717893730647</v>
      </c>
      <c r="DM11" s="119">
        <v>1816.5313620025713</v>
      </c>
      <c r="DN11" s="119">
        <v>1848.3909346320779</v>
      </c>
      <c r="DO11" s="119">
        <v>1880.2505072615847</v>
      </c>
      <c r="DP11" s="119">
        <v>1912.1100798910911</v>
      </c>
      <c r="DQ11" s="119">
        <v>1929.7345160839682</v>
      </c>
      <c r="DR11" s="119">
        <v>1947.3589522768455</v>
      </c>
      <c r="DS11" s="119">
        <v>1964.9833884697225</v>
      </c>
      <c r="DT11" s="119">
        <v>1982.6078246626003</v>
      </c>
      <c r="DU11" s="119">
        <v>2000.2322608554778</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 x14ac:dyDescent="0.2"/>
  <cols>
    <col min="2" max="3" width="9.33203125" customWidth="1"/>
  </cols>
  <sheetData>
    <row r="1" spans="1:22" x14ac:dyDescent="0.2">
      <c r="A1" s="8"/>
    </row>
    <row r="2" spans="1:22" ht="17" thickBot="1" x14ac:dyDescent="0.4">
      <c r="B2" s="1"/>
      <c r="C2" s="1" t="s">
        <v>33</v>
      </c>
      <c r="D2" s="1"/>
      <c r="E2" s="1"/>
      <c r="F2" s="1"/>
      <c r="G2" s="1"/>
      <c r="H2" s="1"/>
      <c r="I2" s="1"/>
      <c r="J2" s="1"/>
      <c r="K2" s="1"/>
      <c r="L2" s="1"/>
      <c r="M2" s="1"/>
      <c r="N2" s="1"/>
      <c r="O2" s="1"/>
      <c r="P2" s="1"/>
      <c r="Q2" s="1"/>
      <c r="R2" s="1"/>
      <c r="S2" s="1"/>
      <c r="T2" s="1"/>
      <c r="U2" s="1"/>
      <c r="V2" s="1"/>
    </row>
    <row r="3" spans="1:22" ht="10.5" thickTop="1" x14ac:dyDescent="0.2">
      <c r="B3" s="3"/>
      <c r="C3" s="4"/>
      <c r="D3" s="4"/>
      <c r="E3" s="4"/>
      <c r="F3" s="4"/>
      <c r="G3" s="4"/>
      <c r="H3" s="4"/>
      <c r="I3" s="4"/>
      <c r="J3" s="4"/>
      <c r="K3" s="4"/>
      <c r="L3" s="4"/>
    </row>
    <row r="38" ht="22" customHeight="1" x14ac:dyDescent="0.2"/>
    <row r="39" ht="26" customHeight="1" x14ac:dyDescent="0.2"/>
    <row r="40" ht="26" customHeight="1" x14ac:dyDescent="0.2"/>
    <row r="41" ht="26" customHeight="1" x14ac:dyDescent="0.2"/>
    <row r="60" ht="19" customHeight="1" x14ac:dyDescent="0.2"/>
    <row r="61" ht="20.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 x14ac:dyDescent="0.2"/>
  <cols>
    <col min="2" max="2" width="28.109375" customWidth="1"/>
    <col min="3" max="3" width="59.33203125" style="74" customWidth="1"/>
  </cols>
  <sheetData>
    <row r="1" spans="1:23" x14ac:dyDescent="0.2">
      <c r="A1" s="8"/>
    </row>
    <row r="2" spans="1:23" ht="17" thickBot="1" x14ac:dyDescent="0.4">
      <c r="B2" s="1" t="s">
        <v>105</v>
      </c>
      <c r="C2" s="73"/>
      <c r="D2" s="1"/>
      <c r="E2" s="1"/>
      <c r="F2" s="1"/>
      <c r="G2" s="1"/>
      <c r="H2" s="1"/>
      <c r="I2" s="1"/>
      <c r="J2" s="1"/>
      <c r="K2" s="1"/>
      <c r="L2" s="1"/>
      <c r="M2" s="1"/>
      <c r="N2" s="1"/>
      <c r="O2" s="1"/>
      <c r="P2" s="1"/>
      <c r="Q2" s="1"/>
      <c r="R2" s="1"/>
      <c r="S2" s="1"/>
      <c r="T2" s="1"/>
      <c r="U2" s="1"/>
      <c r="V2" s="1"/>
      <c r="W2" s="1"/>
    </row>
    <row r="3" spans="1:23" ht="10.5" thickTop="1" x14ac:dyDescent="0.2"/>
    <row r="5" spans="1:23" x14ac:dyDescent="0.2">
      <c r="B5" t="s">
        <v>106</v>
      </c>
      <c r="C5" s="74" t="s">
        <v>50</v>
      </c>
    </row>
    <row r="6" spans="1:23" ht="50" x14ac:dyDescent="0.2">
      <c r="B6" s="47" t="s">
        <v>13</v>
      </c>
      <c r="C6" s="75" t="s">
        <v>107</v>
      </c>
    </row>
    <row r="7" spans="1:23" ht="30" x14ac:dyDescent="0.2">
      <c r="B7" s="47" t="s">
        <v>10</v>
      </c>
      <c r="C7" s="75" t="s">
        <v>108</v>
      </c>
    </row>
    <row r="8" spans="1:23" ht="40" x14ac:dyDescent="0.2">
      <c r="B8" s="47" t="s">
        <v>14</v>
      </c>
      <c r="C8" s="75" t="s">
        <v>109</v>
      </c>
    </row>
    <row r="9" spans="1:23" ht="30" x14ac:dyDescent="0.2">
      <c r="B9" s="47" t="s">
        <v>110</v>
      </c>
      <c r="C9" s="75" t="s">
        <v>111</v>
      </c>
    </row>
    <row r="10" spans="1:23" ht="30" x14ac:dyDescent="0.2">
      <c r="B10" s="47" t="s">
        <v>112</v>
      </c>
      <c r="C10" s="75" t="s">
        <v>119</v>
      </c>
    </row>
    <row r="11" spans="1:23" ht="20" x14ac:dyDescent="0.2">
      <c r="B11" s="47" t="s">
        <v>2</v>
      </c>
      <c r="C11" s="75" t="s">
        <v>182</v>
      </c>
    </row>
    <row r="12" spans="1:23" ht="50" x14ac:dyDescent="0.2">
      <c r="B12" s="47" t="s">
        <v>514</v>
      </c>
      <c r="C12" s="75" t="s">
        <v>515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workbookViewId="0"/>
  </sheetViews>
  <sheetFormatPr defaultRowHeight="10" x14ac:dyDescent="0.2"/>
  <sheetData>
    <row r="1" spans="1:23" x14ac:dyDescent="0.2">
      <c r="A1" s="8"/>
    </row>
    <row r="2" spans="1:23" ht="17" thickBot="1" x14ac:dyDescent="0.4">
      <c r="B2" s="1"/>
      <c r="C2" s="1" t="s">
        <v>501</v>
      </c>
      <c r="D2" s="1"/>
      <c r="E2" s="1"/>
      <c r="F2" s="1"/>
      <c r="G2" s="1"/>
      <c r="H2" s="1"/>
      <c r="I2" s="1"/>
      <c r="J2" s="1"/>
      <c r="K2" s="1"/>
      <c r="L2" s="1"/>
      <c r="M2" s="1"/>
      <c r="N2" s="1"/>
      <c r="O2" s="1"/>
      <c r="P2" s="1"/>
      <c r="Q2" s="1"/>
      <c r="R2" s="1"/>
      <c r="S2" s="1"/>
      <c r="T2" s="1"/>
      <c r="U2" s="1"/>
      <c r="V2" s="1"/>
      <c r="W2" s="1"/>
    </row>
    <row r="3" spans="1:23" ht="10.5" thickTop="1" x14ac:dyDescent="0.2">
      <c r="B3" s="3"/>
      <c r="C3" s="4"/>
      <c r="D3" s="4"/>
      <c r="E3" s="4"/>
      <c r="F3" s="4"/>
      <c r="G3" s="4"/>
      <c r="H3" s="4"/>
      <c r="I3" s="4"/>
      <c r="J3" s="4"/>
      <c r="K3" s="4"/>
      <c r="L3" s="4"/>
    </row>
    <row r="9" spans="1:23" ht="16.5" x14ac:dyDescent="0.35">
      <c r="B9" s="227" t="s">
        <v>506</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5" x14ac:dyDescent="0.35">
      <c r="B50" s="227" t="s">
        <v>505</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5" x14ac:dyDescent="0.35">
      <c r="B92" s="227" t="s">
        <v>507</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5" x14ac:dyDescent="0.35">
      <c r="B127" s="227" t="s">
        <v>508</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5" x14ac:dyDescent="0.35">
      <c r="B160" s="227" t="s">
        <v>509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workbookViewId="0"/>
  </sheetViews>
  <sheetFormatPr defaultRowHeight="10" x14ac:dyDescent="0.2"/>
  <cols>
    <col min="2" max="2" width="21.6640625" customWidth="1"/>
    <col min="3" max="3" width="20.44140625" bestFit="1" customWidth="1"/>
    <col min="4" max="4" width="11.6640625" customWidth="1"/>
    <col min="5" max="5" width="15.109375" hidden="1" customWidth="1"/>
    <col min="6" max="6" width="17.6640625" customWidth="1"/>
    <col min="7" max="7" width="26.6640625" customWidth="1"/>
    <col min="8" max="8" width="22.6640625" customWidth="1"/>
    <col min="9" max="9" width="17.109375" bestFit="1" customWidth="1"/>
    <col min="10" max="10" width="22" customWidth="1"/>
  </cols>
  <sheetData>
    <row r="1" spans="1:17" x14ac:dyDescent="0.2">
      <c r="A1" s="8"/>
    </row>
    <row r="2" spans="1:17" ht="17" thickBot="1" x14ac:dyDescent="0.4">
      <c r="B2" s="1"/>
      <c r="C2" s="1"/>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 customHeight="1" x14ac:dyDescent="0.2">
      <c r="C12" s="3"/>
      <c r="D12" s="4"/>
      <c r="E12" s="4"/>
      <c r="F12" s="4"/>
      <c r="G12" s="4"/>
      <c r="H12" s="4"/>
      <c r="I12" s="4"/>
      <c r="J12" s="4"/>
      <c r="K12" s="4"/>
    </row>
    <row r="13" spans="1:17" ht="10.5" x14ac:dyDescent="0.25">
      <c r="B13" s="201" t="s">
        <v>235</v>
      </c>
      <c r="C13" s="4"/>
      <c r="F13" s="201" t="s">
        <v>236</v>
      </c>
    </row>
    <row r="14" spans="1:17" ht="11"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8">asset_summary[Location]&amp;asset_summary[Asset Class]&amp;asset_summary[Sub Class]</f>
        <v>ThedfordPoleClass 5</v>
      </c>
      <c r="F15" s="2" t="s">
        <v>457</v>
      </c>
      <c r="G15" s="2" t="s">
        <v>11</v>
      </c>
      <c r="H15" s="202" t="s">
        <v>19</v>
      </c>
      <c r="I15" s="18">
        <v>50</v>
      </c>
      <c r="J15" s="53" t="str">
        <f>_xlfn.XLOOKUP(asset_summary[[#This Row],[Asset Class]],ac_unit_bases[Asset Class],ac_unit_bases[Unit Basis],"")</f>
        <v>pole</v>
      </c>
    </row>
    <row r="16" spans="1:17" x14ac:dyDescent="0.2">
      <c r="B16" s="76"/>
      <c r="C16" s="234"/>
      <c r="E16" s="21" t="str">
        <v>ThedfordPoleClass 4</v>
      </c>
      <c r="F16" s="2" t="s">
        <v>457</v>
      </c>
      <c r="G16" s="2" t="s">
        <v>11</v>
      </c>
      <c r="H16" s="202" t="s">
        <v>15</v>
      </c>
      <c r="I16" s="18">
        <v>100</v>
      </c>
      <c r="J16" s="53" t="str">
        <f>_xlfn.XLOOKUP(asset_summary[[#This Row],[Asset Class]],ac_unit_bases[Asset Class],ac_unit_bases[Unit Basis],"")</f>
        <v>pole</v>
      </c>
    </row>
    <row r="17" spans="5:10" x14ac:dyDescent="0.2">
      <c r="E17" s="21" t="str">
        <v>ThedfordPoleClass 3</v>
      </c>
      <c r="F17" s="2" t="s">
        <v>457</v>
      </c>
      <c r="G17" s="2" t="s">
        <v>11</v>
      </c>
      <c r="H17" s="202" t="s">
        <v>16</v>
      </c>
      <c r="I17" s="18">
        <v>150</v>
      </c>
      <c r="J17" s="53" t="str">
        <f>_xlfn.XLOOKUP(asset_summary[[#This Row],[Asset Class]],ac_unit_bases[Asset Class],ac_unit_bases[Unit Basis],"")</f>
        <v>pole</v>
      </c>
    </row>
    <row r="18" spans="5:10" x14ac:dyDescent="0.2">
      <c r="E18" s="21" t="str">
        <v>ThedfordPoleClass 2</v>
      </c>
      <c r="F18" s="2" t="s">
        <v>457</v>
      </c>
      <c r="G18" s="2" t="s">
        <v>11</v>
      </c>
      <c r="H18" s="202" t="s">
        <v>17</v>
      </c>
      <c r="I18" s="18">
        <v>30</v>
      </c>
      <c r="J18" s="53" t="str">
        <f>_xlfn.XLOOKUP(asset_summary[[#This Row],[Asset Class]],ac_unit_bases[Asset Class],ac_unit_bases[Unit Basis],"")</f>
        <v>pole</v>
      </c>
    </row>
    <row r="19" spans="5:10" x14ac:dyDescent="0.2">
      <c r="F19" s="2"/>
      <c r="G19" s="76"/>
      <c r="H19" s="235"/>
      <c r="I19" s="234"/>
      <c r="J19" s="236"/>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s>
  <sheetFormatPr defaultRowHeight="10" x14ac:dyDescent="0.2"/>
  <cols>
    <col min="1" max="1" width="8.109375" bestFit="1" customWidth="1"/>
    <col min="2" max="2" width="18.4414062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row>
    <row r="2" spans="1:17" ht="17" thickBot="1" x14ac:dyDescent="0.4">
      <c r="B2" s="1"/>
      <c r="C2" s="11" t="s">
        <v>48</v>
      </c>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ht="10.5" x14ac:dyDescent="0.25">
      <c r="B11" s="201" t="s">
        <v>238</v>
      </c>
      <c r="C11" s="4"/>
      <c r="D11" s="4"/>
      <c r="E11" s="201" t="s">
        <v>237</v>
      </c>
      <c r="F11" s="4"/>
      <c r="G11" s="4"/>
      <c r="H11" s="4"/>
      <c r="I11" s="4"/>
      <c r="J11" s="4"/>
    </row>
    <row r="12" spans="1:17" ht="11" thickBot="1" x14ac:dyDescent="0.25">
      <c r="B12" t="s">
        <v>0</v>
      </c>
      <c r="C12" t="s">
        <v>18</v>
      </c>
      <c r="E12" s="16" t="s">
        <v>10</v>
      </c>
      <c r="F12" s="16" t="s">
        <v>14</v>
      </c>
      <c r="G12" s="16" t="s">
        <v>0</v>
      </c>
      <c r="H12" s="15" t="s">
        <v>2</v>
      </c>
      <c r="I12" s="15" t="s">
        <v>18</v>
      </c>
    </row>
    <row r="13" spans="1:17" x14ac:dyDescent="0.2">
      <c r="B13" s="2" t="s">
        <v>1</v>
      </c>
      <c r="C13" s="77" t="s">
        <v>486</v>
      </c>
      <c r="E13" s="2" t="s">
        <v>11</v>
      </c>
      <c r="F13" s="160" t="s">
        <v>19</v>
      </c>
      <c r="G13" s="2" t="s">
        <v>1</v>
      </c>
      <c r="H13" s="18">
        <v>80</v>
      </c>
      <c r="I13" s="154" t="str">
        <f>_xlfn.XLOOKUP(ac_failure_modes[[#This Row],[Climate Peril]],cp_unit_bases[Climate Peril],cp_unit_bases[Unit Basis],"")</f>
        <v>kph (10-min avg.)</v>
      </c>
    </row>
    <row r="14" spans="1:17" x14ac:dyDescent="0.2">
      <c r="B14" s="2" t="s">
        <v>487</v>
      </c>
      <c r="C14" s="77" t="s">
        <v>485</v>
      </c>
      <c r="E14" s="2" t="s">
        <v>11</v>
      </c>
      <c r="F14" s="160" t="s">
        <v>15</v>
      </c>
      <c r="G14" s="2" t="s">
        <v>1</v>
      </c>
      <c r="H14" s="18">
        <v>85</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110</v>
      </c>
      <c r="I16" s="154" t="str">
        <f>_xlfn.XLOOKUP(ac_failure_modes[[#This Row],[Climate Peril]],cp_unit_bases[Climate Peril],cp_unit_bases[Unit Basis],"")</f>
        <v>kph (10-min avg.)</v>
      </c>
      <c r="K16" s="4"/>
    </row>
    <row r="17" spans="2:11" ht="11.25" customHeight="1" x14ac:dyDescent="0.2">
      <c r="E17" s="76"/>
      <c r="F17" s="237"/>
      <c r="G17" s="76"/>
      <c r="H17" s="234"/>
      <c r="I17" s="238"/>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s>
  <sheetFormatPr defaultRowHeight="10"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c r="B1" s="8"/>
    </row>
    <row r="2" spans="1:23" ht="17" thickBot="1" x14ac:dyDescent="0.4">
      <c r="C2" s="1"/>
      <c r="D2" s="11" t="s">
        <v>81</v>
      </c>
      <c r="E2" s="1"/>
      <c r="F2" s="1"/>
      <c r="G2" s="1"/>
      <c r="H2" s="1"/>
      <c r="I2" s="1"/>
      <c r="J2" s="1"/>
      <c r="K2" s="1"/>
      <c r="L2" s="1"/>
      <c r="M2" s="1"/>
      <c r="N2" s="1"/>
      <c r="O2" s="1"/>
      <c r="P2" s="1"/>
      <c r="Q2" s="1"/>
      <c r="R2" s="1"/>
      <c r="S2" s="1"/>
    </row>
    <row r="3" spans="1:23" ht="10.5"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1" t="s">
        <v>71</v>
      </c>
      <c r="D9" s="251"/>
      <c r="E9" s="251"/>
      <c r="F9" s="251"/>
    </row>
    <row r="10" spans="1:23" ht="12" customHeight="1" x14ac:dyDescent="0.25">
      <c r="C10" s="55" t="s">
        <v>13</v>
      </c>
      <c r="D10" s="253" t="s">
        <v>457</v>
      </c>
      <c r="E10" s="253"/>
      <c r="F10" s="253"/>
    </row>
    <row r="11" spans="1:23" ht="12" customHeight="1" x14ac:dyDescent="0.25">
      <c r="C11" s="55" t="s">
        <v>195</v>
      </c>
      <c r="D11" s="253" t="s">
        <v>191</v>
      </c>
      <c r="E11" s="253"/>
      <c r="F11" s="253"/>
    </row>
    <row r="12" spans="1:23" ht="10.5" x14ac:dyDescent="0.25">
      <c r="C12" s="55" t="s">
        <v>0</v>
      </c>
      <c r="D12" s="253" t="s">
        <v>1</v>
      </c>
      <c r="E12" s="253"/>
      <c r="F12" s="253"/>
    </row>
    <row r="13" spans="1:23" ht="10.5" x14ac:dyDescent="0.25">
      <c r="C13" s="55" t="s">
        <v>18</v>
      </c>
      <c r="D13" s="252" t="str">
        <f>IF(D12="Wind","kph (10-min avg.)","mm ice accretion")</f>
        <v>kph (10-min avg.)</v>
      </c>
      <c r="E13" s="252"/>
      <c r="F13" s="252"/>
    </row>
    <row r="14" spans="1:23" ht="10.5" x14ac:dyDescent="0.25">
      <c r="C14" s="55" t="s">
        <v>2</v>
      </c>
      <c r="D14" s="254">
        <v>100</v>
      </c>
      <c r="E14" s="254"/>
      <c r="F14" s="254"/>
    </row>
    <row r="16" spans="1:23" ht="11.15" customHeight="1" x14ac:dyDescent="0.2">
      <c r="C16" s="249" t="s">
        <v>197</v>
      </c>
      <c r="D16" s="249"/>
      <c r="E16" s="249"/>
      <c r="F16" s="249"/>
      <c r="G16" s="249"/>
      <c r="H16" s="249"/>
      <c r="I16" s="249"/>
      <c r="J16" s="249"/>
      <c r="K16" s="249"/>
      <c r="L16" s="249"/>
      <c r="M16" s="249"/>
      <c r="N16" s="249"/>
      <c r="O16" s="249"/>
      <c r="P16" s="249"/>
      <c r="Q16" s="249"/>
      <c r="R16" s="249"/>
      <c r="S16" s="249"/>
      <c r="T16" s="249"/>
      <c r="U16" s="249"/>
      <c r="V16" s="249"/>
      <c r="W16" s="249"/>
    </row>
    <row r="17" spans="2:23" ht="21.5"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 x14ac:dyDescent="0.2">
      <c r="C18" s="149" t="str">
        <f>D12</f>
        <v>Wind</v>
      </c>
      <c r="D18" s="149">
        <f>D14</f>
        <v>100</v>
      </c>
      <c r="E18" s="150" t="str">
        <f>D13</f>
        <v>kph (10-min avg.)</v>
      </c>
      <c r="F18" s="149" t="str">
        <f>D10</f>
        <v>Thedford</v>
      </c>
      <c r="G18" s="149" cm="1">
        <f t="array" ref="G18:W18">IF(_xlfn.XLOOKUP(_xlfn.ANCHORARRAY(G17),$D$22:$D$38,$O$22:$O$38)="-",0,_xlfn.XLOOKUP(_xlfn.ANCHORARRAY(G17),$D$22:$D$38,$O$22:$O$38))</f>
        <v>1.8976055196358962E-2</v>
      </c>
      <c r="H18" s="149">
        <v>1.9562014731480431E-2</v>
      </c>
      <c r="I18" s="149">
        <v>2.0203774867664608E-2</v>
      </c>
      <c r="J18" s="149">
        <v>2.0995004187545577E-2</v>
      </c>
      <c r="K18" s="149">
        <v>2.1222963566276815E-2</v>
      </c>
      <c r="L18" s="149">
        <v>2.1452253614258256E-2</v>
      </c>
      <c r="M18" s="149">
        <v>2.2649784364470502E-2</v>
      </c>
      <c r="N18" s="149">
        <v>2.3636396497678628E-2</v>
      </c>
      <c r="O18" s="149">
        <v>2.5889711803038201E-2</v>
      </c>
      <c r="P18" s="149">
        <v>2.7176214830490136E-2</v>
      </c>
      <c r="Q18" s="149">
        <v>2.9906215629309323E-2</v>
      </c>
      <c r="R18" s="149">
        <v>3.133805287088514E-2</v>
      </c>
      <c r="S18" s="149">
        <v>3.2796927702330281E-2</v>
      </c>
      <c r="T18" s="149">
        <v>3.4671659845592041E-2</v>
      </c>
      <c r="U18" s="149">
        <v>3.6594937547696271E-2</v>
      </c>
      <c r="V18" s="149">
        <v>3.6594937547696271E-2</v>
      </c>
      <c r="W18" s="149">
        <v>3.6594937547696271E-2</v>
      </c>
    </row>
    <row r="20" spans="2:23" ht="11.25" customHeight="1" x14ac:dyDescent="0.2">
      <c r="E20" s="250" t="s">
        <v>194</v>
      </c>
      <c r="F20" s="250"/>
      <c r="G20" s="250"/>
      <c r="H20" s="250"/>
      <c r="I20" s="250"/>
      <c r="J20" s="218"/>
    </row>
    <row r="21" spans="2:23" ht="3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ThedfordWind2023RCP8.5</v>
      </c>
      <c r="C22" s="53" t="str">
        <f>D10</f>
        <v>Thedford</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100</v>
      </c>
      <c r="K22" s="119">
        <f>IF($J22&lt;=$E22,0,IF($J22&gt;$I22,"-",INDEX($E22:$I22,1,MATCH($J22,$E22:$I22,1))))</f>
        <v>99.460199999999986</v>
      </c>
      <c r="L22" s="119" cm="1">
        <f t="array" ref="L22">IF($J22&lt;=$E22,$E22,IF($J22&gt;$I22,"-",INDEX($E22:$I22,1,MATCH($J22,$E22:$I22,1)+1)))</f>
        <v>106.57970399999999</v>
      </c>
      <c r="M22" s="119">
        <f>IF($J22&lt;=$E22,1,IF($J22&gt;$I22,"-",INDEX($E$21:$I$21,1,MATCH($J22,$E22:$I22,1))))</f>
        <v>50</v>
      </c>
      <c r="N22" s="119" cm="1">
        <f t="array" ref="N22">IF($J22&lt;=$E22,$E$21,IF($J22&gt;$I22,"-",INDEX($E$21:$I$21,1,MATCH($J22,$E22:$I22,1)+1)))</f>
        <v>100</v>
      </c>
      <c r="O22" s="148">
        <f>IFERROR(1/(10^((J22-K22)/(L22-K22)*(LOG(N22)-LOG(M22))+LOG(M22))),"-")</f>
        <v>1.8976055196358962E-2</v>
      </c>
    </row>
    <row r="23" spans="2:23" x14ac:dyDescent="0.2">
      <c r="B23" s="21" t="str">
        <f t="shared" si="0"/>
        <v>ThedfordWind2025RCP8.5</v>
      </c>
      <c r="C23" s="53" t="str">
        <f>C22</f>
        <v>Thedford</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100</v>
      </c>
      <c r="K23" s="119">
        <f>IF($J23&lt;=$E23,0,IF($J23&gt;$I23,"-",INDEX($E23:$I23,1,MATCH($J23,$E23:$I23,1))))</f>
        <v>99.770533333333319</v>
      </c>
      <c r="L23" s="119" cm="1">
        <f t="array" ref="L23">IF($J23&lt;=$E23,$E23,IF($J23&gt;$I23,"-",INDEX($E23:$I23,1,MATCH($J23,$E23:$I23,1)+1)))</f>
        <v>106.95370466666665</v>
      </c>
      <c r="M23" s="119">
        <f>IF($J23&lt;=$E23,1,IF($J23&gt;$I23,"-",INDEX($E$21:$I$21,1,MATCH($J23,$E23:$I23,1))))</f>
        <v>50</v>
      </c>
      <c r="N23" s="119" cm="1">
        <f t="array" ref="N23">IF($J23&lt;=$E23,$E$21,IF($J23&gt;$I23,"-",INDEX($E$21:$I$21,1,MATCH($J23,$E23:$I23,1)+1)))</f>
        <v>100</v>
      </c>
      <c r="O23" s="148">
        <f>IFERROR(1/(10^((J23-K23)/(L23-K23)*(LOG(N23)-LOG(M23))+LOG(M23))),"-")</f>
        <v>1.9562014731480431E-2</v>
      </c>
    </row>
    <row r="24" spans="2:23" x14ac:dyDescent="0.2">
      <c r="B24" s="21" t="str">
        <f t="shared" si="0"/>
        <v>ThedfordWind2030RCP8.5</v>
      </c>
      <c r="C24" s="53" t="str">
        <f>C23</f>
        <v>Thedford</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100</v>
      </c>
      <c r="K24" s="119">
        <f t="shared" ref="K24:K38" si="1">IF($J24&lt;=$E24,0,IF($J24&gt;$I24,"-",INDEX($E24:$I24,1,MATCH($J24,$E24:$I24,1))))</f>
        <v>92.771405999999999</v>
      </c>
      <c r="L24" s="119" cm="1">
        <f t="array" ref="L24">IF($J24&lt;=$E24,$E24,IF($J24&gt;$I24,"-",INDEX($E24:$I24,1,MATCH($J24,$E24:$I24,1)+1)))</f>
        <v>100.08086666666667</v>
      </c>
      <c r="M24" s="119">
        <f t="shared" ref="M24:M38" si="2">IF($J24&lt;=$E24,1,IF($J24&gt;$I24,"-",INDEX($E$21:$I$21,1,MATCH($J24,$E24:$I24,1))))</f>
        <v>20</v>
      </c>
      <c r="N24" s="119" cm="1">
        <f t="array" ref="N24">IF($J24&lt;=$E24,$E$21,IF($J24&gt;$I24,"-",INDEX($E$21:$I$21,1,MATCH($J24,$E24:$I24,1)+1)))</f>
        <v>50</v>
      </c>
      <c r="O24" s="148">
        <f t="shared" ref="O24:O38" si="3">IFERROR(1/(10^((J24-K24)/(L24-K24)*(LOG(N24)-LOG(M24))+LOG(M24))),"-")</f>
        <v>2.0203774867664608E-2</v>
      </c>
    </row>
    <row r="25" spans="2:23" x14ac:dyDescent="0.2">
      <c r="B25" s="21" t="str">
        <f t="shared" si="0"/>
        <v>ThedfordWind2035RCP8.5</v>
      </c>
      <c r="C25" s="53" t="str">
        <f t="shared" ref="C25:C38" si="4">C24</f>
        <v>Thedford</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100</v>
      </c>
      <c r="K25" s="119">
        <f t="shared" si="1"/>
        <v>93.008369999999999</v>
      </c>
      <c r="L25" s="119" cm="1">
        <f t="array" ref="L25">IF($J25&lt;=$E25,$E25,IF($J25&gt;$I25,"-",INDEX($E25:$I25,1,MATCH($J25,$E25:$I25,1)+1)))</f>
        <v>100.3912</v>
      </c>
      <c r="M25" s="119">
        <f t="shared" si="2"/>
        <v>20</v>
      </c>
      <c r="N25" s="119" cm="1">
        <f t="array" ref="N25">IF($J25&lt;=$E25,$E$21,IF($J25&gt;$I25,"-",INDEX($E$21:$I$21,1,MATCH($J25,$E25:$I25,1)+1)))</f>
        <v>50</v>
      </c>
      <c r="O25" s="148">
        <f t="shared" si="3"/>
        <v>2.0995004187545577E-2</v>
      </c>
    </row>
    <row r="26" spans="2:23" x14ac:dyDescent="0.2">
      <c r="B26" s="21" t="str">
        <f t="shared" si="0"/>
        <v>ThedfordWind2040RCP8.5</v>
      </c>
      <c r="C26" s="53" t="str">
        <f t="shared" si="4"/>
        <v>Thedford</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100</v>
      </c>
      <c r="K26" s="119">
        <f t="shared" si="1"/>
        <v>93.078243999999998</v>
      </c>
      <c r="L26" s="119" cm="1">
        <f t="array" ref="L26">IF($J26&lt;=$E26,$E26,IF($J26&gt;$I26,"-",INDEX($E26:$I26,1,MATCH($J26,$E26:$I26,1)+1)))</f>
        <v>100.4794</v>
      </c>
      <c r="M26" s="119">
        <f t="shared" si="2"/>
        <v>20</v>
      </c>
      <c r="N26" s="119" cm="1">
        <f t="array" ref="N26">IF($J26&lt;=$E26,$E$21,IF($J26&gt;$I26,"-",INDEX($E$21:$I$21,1,MATCH($J26,$E26:$I26,1)+1)))</f>
        <v>50</v>
      </c>
      <c r="O26" s="148">
        <f t="shared" si="3"/>
        <v>2.1222963566276815E-2</v>
      </c>
    </row>
    <row r="27" spans="2:23" x14ac:dyDescent="0.2">
      <c r="B27" s="21" t="str">
        <f t="shared" si="0"/>
        <v>ThedfordWind2045RCP8.5</v>
      </c>
      <c r="C27" s="53" t="str">
        <f t="shared" si="4"/>
        <v>Thedford</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100</v>
      </c>
      <c r="K27" s="119">
        <f t="shared" si="1"/>
        <v>93.148117999999997</v>
      </c>
      <c r="L27" s="119" cm="1">
        <f t="array" ref="L27">IF($J27&lt;=$E27,$E27,IF($J27&gt;$I27,"-",INDEX($E27:$I27,1,MATCH($J27,$E27:$I27,1)+1)))</f>
        <v>100.56759999999998</v>
      </c>
      <c r="M27" s="119">
        <f t="shared" si="2"/>
        <v>20</v>
      </c>
      <c r="N27" s="119" cm="1">
        <f t="array" ref="N27">IF($J27&lt;=$E27,$E$21,IF($J27&gt;$I27,"-",INDEX($E$21:$I$21,1,MATCH($J27,$E27:$I27,1)+1)))</f>
        <v>50</v>
      </c>
      <c r="O27" s="148">
        <f t="shared" si="3"/>
        <v>2.1452253614258256E-2</v>
      </c>
    </row>
    <row r="28" spans="2:23" x14ac:dyDescent="0.2">
      <c r="B28" s="21" t="str">
        <f t="shared" si="0"/>
        <v>ThedfordWind2050RCP8.5</v>
      </c>
      <c r="C28" s="53" t="str">
        <f t="shared" si="4"/>
        <v>Thedford</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100</v>
      </c>
      <c r="K28" s="119">
        <f t="shared" si="1"/>
        <v>93.497488000000004</v>
      </c>
      <c r="L28" s="119" cm="1">
        <f t="array" ref="L28">IF($J28&lt;=$E28,$E28,IF($J28&gt;$I28,"-",INDEX($E28:$I28,1,MATCH($J28,$E28:$I28,1)+1)))</f>
        <v>101.02166666666666</v>
      </c>
      <c r="M28" s="119">
        <f t="shared" si="2"/>
        <v>20</v>
      </c>
      <c r="N28" s="119" cm="1">
        <f t="array" ref="N28">IF($J28&lt;=$E28,$E$21,IF($J28&gt;$I28,"-",INDEX($E$21:$I$21,1,MATCH($J28,$E28:$I28,1)+1)))</f>
        <v>50</v>
      </c>
      <c r="O28" s="148">
        <f t="shared" si="3"/>
        <v>2.2649784364470502E-2</v>
      </c>
    </row>
    <row r="29" spans="2:23" x14ac:dyDescent="0.2">
      <c r="B29" s="21" t="str">
        <f t="shared" si="0"/>
        <v>ThedfordWind2055RCP8.5</v>
      </c>
      <c r="C29" s="53" t="str">
        <f t="shared" si="4"/>
        <v>Thedford</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100</v>
      </c>
      <c r="K29" s="119">
        <f t="shared" si="1"/>
        <v>93.776983999999999</v>
      </c>
      <c r="L29" s="119" cm="1">
        <f t="array" ref="L29">IF($J29&lt;=$E29,$E29,IF($J29&gt;$I29,"-",INDEX($E29:$I29,1,MATCH($J29,$E29:$I29,1)+1)))</f>
        <v>101.38753333333332</v>
      </c>
      <c r="M29" s="119">
        <f t="shared" si="2"/>
        <v>20</v>
      </c>
      <c r="N29" s="119" cm="1">
        <f t="array" ref="N29">IF($J29&lt;=$E29,$E$21,IF($J29&gt;$I29,"-",INDEX($E$21:$I$21,1,MATCH($J29,$E29:$I29,1)+1)))</f>
        <v>50</v>
      </c>
      <c r="O29" s="148">
        <f t="shared" si="3"/>
        <v>2.3636396497678628E-2</v>
      </c>
    </row>
    <row r="30" spans="2:23" x14ac:dyDescent="0.2">
      <c r="B30" s="21" t="str">
        <f t="shared" si="0"/>
        <v>ThedfordWind2060RCP8.5</v>
      </c>
      <c r="C30" s="53" t="str">
        <f t="shared" si="4"/>
        <v>Thedford</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100</v>
      </c>
      <c r="K30" s="119">
        <f t="shared" si="1"/>
        <v>94.421040000000005</v>
      </c>
      <c r="L30" s="119" cm="1">
        <f t="array" ref="L30">IF($J30&lt;=$E30,$E30,IF($J30&gt;$I30,"-",INDEX($E30:$I30,1,MATCH($J30,$E30:$I30,1)+1)))</f>
        <v>102.18786666666666</v>
      </c>
      <c r="M30" s="119">
        <f t="shared" si="2"/>
        <v>20</v>
      </c>
      <c r="N30" s="119" cm="1">
        <f t="array" ref="N30">IF($J30&lt;=$E30,$E$21,IF($J30&gt;$I30,"-",INDEX($E$21:$I$21,1,MATCH($J30,$E30:$I30,1)+1)))</f>
        <v>50</v>
      </c>
      <c r="O30" s="148">
        <f t="shared" si="3"/>
        <v>2.5889711803038201E-2</v>
      </c>
    </row>
    <row r="31" spans="2:23" x14ac:dyDescent="0.2">
      <c r="B31" s="21" t="str">
        <f t="shared" si="0"/>
        <v>ThedfordWind2065RCP8.5</v>
      </c>
      <c r="C31" s="53" t="str">
        <f t="shared" si="4"/>
        <v>Thedford</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100</v>
      </c>
      <c r="K31" s="119">
        <f t="shared" si="1"/>
        <v>94.785600000000002</v>
      </c>
      <c r="L31" s="119" cm="1">
        <f t="array" ref="L31">IF($J31&lt;=$E31,$E31,IF($J31&gt;$I31,"-",INDEX($E31:$I31,1,MATCH($J31,$E31:$I31,1)+1)))</f>
        <v>102.62233333333334</v>
      </c>
      <c r="M31" s="119">
        <f t="shared" si="2"/>
        <v>20</v>
      </c>
      <c r="N31" s="119" cm="1">
        <f t="array" ref="N31">IF($J31&lt;=$E31,$E$21,IF($J31&gt;$I31,"-",INDEX($E$21:$I$21,1,MATCH($J31,$E31:$I31,1)+1)))</f>
        <v>50</v>
      </c>
      <c r="O31" s="148">
        <f t="shared" si="3"/>
        <v>2.7176214830490136E-2</v>
      </c>
    </row>
    <row r="32" spans="2:23" x14ac:dyDescent="0.2">
      <c r="B32" s="21" t="str">
        <f t="shared" si="0"/>
        <v>ThedfordWind2070RCP8.5</v>
      </c>
      <c r="C32" s="53" t="str">
        <f t="shared" si="4"/>
        <v>Thedford</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100</v>
      </c>
      <c r="K32" s="119">
        <f t="shared" si="1"/>
        <v>95.502567999999997</v>
      </c>
      <c r="L32" s="119" cm="1">
        <f t="array" ref="L32">IF($J32&lt;=$E32,$E32,IF($J32&gt;$I32,"-",INDEX($E32:$I32,1,MATCH($J32,$E32:$I32,1)+1)))</f>
        <v>103.52066666666667</v>
      </c>
      <c r="M32" s="119">
        <f t="shared" si="2"/>
        <v>20</v>
      </c>
      <c r="N32" s="119" cm="1">
        <f t="array" ref="N32">IF($J32&lt;=$E32,$E$21,IF($J32&gt;$I32,"-",INDEX($E$21:$I$21,1,MATCH($J32,$E32:$I32,1)+1)))</f>
        <v>50</v>
      </c>
      <c r="O32" s="148">
        <f t="shared" si="3"/>
        <v>2.9906215629309323E-2</v>
      </c>
    </row>
    <row r="33" spans="2:15" x14ac:dyDescent="0.2">
      <c r="B33" s="21" t="str">
        <f t="shared" si="0"/>
        <v>ThedfordWind2075RCP8.5</v>
      </c>
      <c r="C33" s="53" t="str">
        <f t="shared" si="4"/>
        <v>Thedford</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100</v>
      </c>
      <c r="K33" s="119">
        <f t="shared" si="1"/>
        <v>95.854976000000008</v>
      </c>
      <c r="L33" s="119" cm="1">
        <f t="array" ref="L33">IF($J33&lt;=$E33,$E33,IF($J33&gt;$I33,"-",INDEX($E33:$I33,1,MATCH($J33,$E33:$I33,1)+1)))</f>
        <v>103.98453333333335</v>
      </c>
      <c r="M33" s="119">
        <f t="shared" si="2"/>
        <v>20</v>
      </c>
      <c r="N33" s="119" cm="1">
        <f t="array" ref="N33">IF($J33&lt;=$E33,$E$21,IF($J33&gt;$I33,"-",INDEX($E$21:$I$21,1,MATCH($J33,$E33:$I33,1)+1)))</f>
        <v>50</v>
      </c>
      <c r="O33" s="148">
        <f t="shared" si="3"/>
        <v>3.133805287088514E-2</v>
      </c>
    </row>
    <row r="34" spans="2:15" x14ac:dyDescent="0.2">
      <c r="B34" s="21" t="str">
        <f t="shared" si="0"/>
        <v>ThedfordWind2080RCP8.5</v>
      </c>
      <c r="C34" s="53" t="str">
        <f t="shared" si="4"/>
        <v>Thedford</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100</v>
      </c>
      <c r="K34" s="119">
        <f t="shared" si="1"/>
        <v>96.207384000000005</v>
      </c>
      <c r="L34" s="119" cm="1">
        <f t="array" ref="L34">IF($J34&lt;=$E34,$E34,IF($J34&gt;$I34,"-",INDEX($E34:$I34,1,MATCH($J34,$E34:$I34,1)+1)))</f>
        <v>104.44840000000001</v>
      </c>
      <c r="M34" s="119">
        <f t="shared" si="2"/>
        <v>20</v>
      </c>
      <c r="N34" s="119" cm="1">
        <f t="array" ref="N34">IF($J34&lt;=$E34,$E$21,IF($J34&gt;$I34,"-",INDEX($E$21:$I$21,1,MATCH($J34,$E34:$I34,1)+1)))</f>
        <v>50</v>
      </c>
      <c r="O34" s="148">
        <f t="shared" si="3"/>
        <v>3.2796927702330281E-2</v>
      </c>
    </row>
    <row r="35" spans="2:15" x14ac:dyDescent="0.2">
      <c r="B35" s="21" t="str">
        <f t="shared" si="0"/>
        <v>ThedfordWind2085RCP8.5</v>
      </c>
      <c r="C35" s="53" t="str">
        <f t="shared" si="4"/>
        <v>Thedford</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100</v>
      </c>
      <c r="K35" s="119">
        <f t="shared" si="1"/>
        <v>96.658527000000007</v>
      </c>
      <c r="L35" s="119" cm="1">
        <f t="array" ref="L35">IF($J35&lt;=$E35,$E35,IF($J35&gt;$I35,"-",INDEX($E35:$I35,1,MATCH($J35,$E35:$I35,1)+1)))</f>
        <v>105.0217</v>
      </c>
      <c r="M35" s="119">
        <f t="shared" si="2"/>
        <v>20</v>
      </c>
      <c r="N35" s="119" cm="1">
        <f t="array" ref="N35">IF($J35&lt;=$E35,$E$21,IF($J35&gt;$I35,"-",INDEX($E$21:$I$21,1,MATCH($J35,$E35:$I35,1)+1)))</f>
        <v>50</v>
      </c>
      <c r="O35" s="148">
        <f t="shared" si="3"/>
        <v>3.4671659845592041E-2</v>
      </c>
    </row>
    <row r="36" spans="2:15" x14ac:dyDescent="0.2">
      <c r="B36" s="21" t="str">
        <f t="shared" si="0"/>
        <v>ThedfordWind2090RCP8.5</v>
      </c>
      <c r="C36" s="53" t="str">
        <f t="shared" si="4"/>
        <v>Thedford</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100</v>
      </c>
      <c r="K36" s="119">
        <f t="shared" si="1"/>
        <v>97.109670000000008</v>
      </c>
      <c r="L36" s="119" cm="1">
        <f t="array" ref="L36">IF($J36&lt;=$E36,$E36,IF($J36&gt;$I36,"-",INDEX($E36:$I36,1,MATCH($J36,$E36:$I36,1)+1)))</f>
        <v>105.59499999999998</v>
      </c>
      <c r="M36" s="119">
        <f t="shared" si="2"/>
        <v>20</v>
      </c>
      <c r="N36" s="119" cm="1">
        <f t="array" ref="N36">IF($J36&lt;=$E36,$E$21,IF($J36&gt;$I36,"-",INDEX($E$21:$I$21,1,MATCH($J36,$E36:$I36,1)+1)))</f>
        <v>50</v>
      </c>
      <c r="O36" s="148">
        <f t="shared" si="3"/>
        <v>3.6594937547696271E-2</v>
      </c>
    </row>
    <row r="37" spans="2:15" x14ac:dyDescent="0.2">
      <c r="B37" s="21" t="str">
        <f t="shared" si="0"/>
        <v>ThedfordWind2095RCP8.5</v>
      </c>
      <c r="C37" s="53" t="str">
        <f t="shared" si="4"/>
        <v>Thedford</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100</v>
      </c>
      <c r="K37" s="119">
        <f t="shared" si="1"/>
        <v>97.109670000000008</v>
      </c>
      <c r="L37" s="119" cm="1">
        <f t="array" ref="L37">IF($J37&lt;=$E37,$E37,IF($J37&gt;$I37,"-",INDEX($E37:$I37,1,MATCH($J37,$E37:$I37,1)+1)))</f>
        <v>105.59499999999998</v>
      </c>
      <c r="M37" s="119">
        <f t="shared" si="2"/>
        <v>20</v>
      </c>
      <c r="N37" s="119" cm="1">
        <f t="array" ref="N37">IF($J37&lt;=$E37,$E$21,IF($J37&gt;$I37,"-",INDEX($E$21:$I$21,1,MATCH($J37,$E37:$I37,1)+1)))</f>
        <v>50</v>
      </c>
      <c r="O37" s="148">
        <f t="shared" si="3"/>
        <v>3.6594937547696271E-2</v>
      </c>
    </row>
    <row r="38" spans="2:15" x14ac:dyDescent="0.2">
      <c r="B38" s="21" t="str">
        <f t="shared" si="0"/>
        <v>ThedfordWind2100RCP8.5</v>
      </c>
      <c r="C38" s="53" t="str">
        <f t="shared" si="4"/>
        <v>Thedford</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100</v>
      </c>
      <c r="K38" s="119">
        <f t="shared" si="1"/>
        <v>97.109670000000008</v>
      </c>
      <c r="L38" s="119" cm="1">
        <f t="array" ref="L38">IF($J38&lt;=$E38,$E38,IF($J38&gt;$I38,"-",INDEX($E38:$I38,1,MATCH($J38,$E38:$I38,1)+1)))</f>
        <v>105.59499999999998</v>
      </c>
      <c r="M38" s="119">
        <f t="shared" si="2"/>
        <v>20</v>
      </c>
      <c r="N38" s="119" cm="1">
        <f t="array" ref="N38">IF($J38&lt;=$E38,$E$21,IF($J38&gt;$I38,"-",INDEX($E$21:$I$21,1,MATCH($J38,$E38:$I38,1)+1)))</f>
        <v>50</v>
      </c>
      <c r="O38" s="148">
        <f t="shared" si="3"/>
        <v>3.6594937547696271E-2</v>
      </c>
    </row>
    <row r="39" spans="2:15" x14ac:dyDescent="0.2">
      <c r="C39" s="231" t="s">
        <v>510</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100</v>
      </c>
      <c r="F44" s="44">
        <f t="shared" ref="F44:I44" si="6">E44</f>
        <v>100</v>
      </c>
      <c r="G44" s="44">
        <f t="shared" si="6"/>
        <v>100</v>
      </c>
      <c r="H44" s="44">
        <f t="shared" si="6"/>
        <v>100</v>
      </c>
      <c r="I44" s="44">
        <f t="shared" si="6"/>
        <v>100</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d14b4d0030530fc9a1af2d21f72a76fb">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0765ad631d2e937bbeb8c58a0524e5b5"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809C27F-154D-4556-BD38-889109C02AF8}"/>
</file>

<file path=customXml/itemProps2.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3.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Jason Lai</cp:lastModifiedBy>
  <cp:revision/>
  <dcterms:created xsi:type="dcterms:W3CDTF">2011-01-19T10:59:21Z</dcterms:created>
  <dcterms:modified xsi:type="dcterms:W3CDTF">2025-11-18T23:02:47Z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