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ucd\Documents\2026 to 2030 RA\Technical conference 2025\"/>
    </mc:Choice>
  </mc:AlternateContent>
  <xr:revisionPtr revIDLastSave="0" documentId="13_ncr:1_{2AE2378E-FEDC-41D9-8A68-E0635481E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" sheetId="1" r:id="rId1"/>
    <sheet name="1-Staff-11(A) 1st year only" sheetId="2" r:id="rId2"/>
    <sheet name="CDM 2026 to 2030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5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K174" i="2"/>
  <c r="L174" i="2"/>
  <c r="M174" i="2"/>
  <c r="N174" i="2"/>
  <c r="O174" i="2"/>
  <c r="P174" i="2"/>
  <c r="Q174" i="2"/>
  <c r="R174" i="2"/>
  <c r="S174" i="2"/>
  <c r="T174" i="2"/>
  <c r="U174" i="2"/>
  <c r="V174" i="2"/>
  <c r="J174" i="2"/>
  <c r="V173" i="2"/>
  <c r="U173" i="2"/>
  <c r="T173" i="2"/>
  <c r="S173" i="2"/>
  <c r="R173" i="2"/>
  <c r="Q173" i="2"/>
  <c r="P173" i="2"/>
  <c r="O173" i="2"/>
  <c r="N173" i="2"/>
  <c r="M173" i="2"/>
  <c r="L173" i="2"/>
  <c r="K173" i="2"/>
  <c r="J173" i="2"/>
  <c r="Q20" i="3"/>
  <c r="O20" i="3"/>
  <c r="L6" i="3"/>
  <c r="M6" i="3"/>
  <c r="N6" i="3"/>
  <c r="O6" i="3"/>
  <c r="P6" i="3"/>
  <c r="Q6" i="3"/>
  <c r="L7" i="3"/>
  <c r="M7" i="3"/>
  <c r="N7" i="3"/>
  <c r="O7" i="3"/>
  <c r="P7" i="3"/>
  <c r="Q7" i="3"/>
  <c r="L8" i="3"/>
  <c r="M8" i="3"/>
  <c r="N8" i="3"/>
  <c r="O8" i="3"/>
  <c r="P8" i="3"/>
  <c r="Q8" i="3"/>
  <c r="L9" i="3"/>
  <c r="M9" i="3"/>
  <c r="N9" i="3"/>
  <c r="O9" i="3"/>
  <c r="P9" i="3"/>
  <c r="Q9" i="3"/>
  <c r="L10" i="3"/>
  <c r="M10" i="3"/>
  <c r="N10" i="3"/>
  <c r="O10" i="3"/>
  <c r="P10" i="3"/>
  <c r="Q10" i="3"/>
  <c r="L11" i="3"/>
  <c r="M11" i="3"/>
  <c r="N11" i="3"/>
  <c r="O11" i="3"/>
  <c r="P11" i="3"/>
  <c r="Q11" i="3"/>
  <c r="L12" i="3"/>
  <c r="M12" i="3"/>
  <c r="N12" i="3"/>
  <c r="O12" i="3"/>
  <c r="P12" i="3"/>
  <c r="Q12" i="3"/>
  <c r="L13" i="3"/>
  <c r="M13" i="3"/>
  <c r="N13" i="3"/>
  <c r="O13" i="3"/>
  <c r="P13" i="3"/>
  <c r="Q13" i="3"/>
  <c r="L14" i="3"/>
  <c r="M14" i="3"/>
  <c r="N14" i="3"/>
  <c r="O14" i="3"/>
  <c r="P14" i="3"/>
  <c r="Q14" i="3"/>
  <c r="L15" i="3"/>
  <c r="M15" i="3"/>
  <c r="N15" i="3"/>
  <c r="O15" i="3"/>
  <c r="P15" i="3"/>
  <c r="Q15" i="3"/>
  <c r="L16" i="3"/>
  <c r="M16" i="3"/>
  <c r="N16" i="3"/>
  <c r="O16" i="3"/>
  <c r="P16" i="3"/>
  <c r="Q16" i="3"/>
  <c r="L17" i="3"/>
  <c r="M17" i="3"/>
  <c r="N17" i="3"/>
  <c r="O17" i="3"/>
  <c r="P17" i="3"/>
  <c r="Q17" i="3"/>
  <c r="M5" i="3"/>
  <c r="N5" i="3"/>
  <c r="O5" i="3"/>
  <c r="P5" i="3"/>
  <c r="P20" i="3" s="1"/>
  <c r="Q5" i="3"/>
  <c r="L5" i="3"/>
  <c r="L20" i="3" l="1"/>
  <c r="N20" i="3"/>
  <c r="M20" i="3"/>
  <c r="L17" i="1" l="1"/>
  <c r="L16" i="1"/>
  <c r="L15" i="1"/>
  <c r="L14" i="1"/>
  <c r="L13" i="1"/>
  <c r="L12" i="1"/>
  <c r="L11" i="1"/>
  <c r="L10" i="1"/>
  <c r="L9" i="1"/>
  <c r="L8" i="1"/>
  <c r="L7" i="1"/>
  <c r="L6" i="1"/>
  <c r="L5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<sst xmlns="http://schemas.openxmlformats.org/spreadsheetml/2006/main" count="454" uniqueCount="86">
  <si>
    <t>Cumulative</t>
  </si>
  <si>
    <t>Residential</t>
  </si>
  <si>
    <t>General Service &lt; 50 kW</t>
  </si>
  <si>
    <t>General Service 50 to 4,999 kW</t>
  </si>
  <si>
    <t>General Service 1,500 to 4,999 kW</t>
  </si>
  <si>
    <t>Large Use</t>
  </si>
  <si>
    <t>Total</t>
  </si>
  <si>
    <t>Table 3-2
iTron's report
(A)</t>
  </si>
  <si>
    <t>Table 3-2
iTron's report did not include IF 
(B)</t>
  </si>
  <si>
    <t>Total
(A) + (B)</t>
  </si>
  <si>
    <t xml:space="preserve">VECC-13.0-
First year only
(C) </t>
  </si>
  <si>
    <t>Additional savings
(D)</t>
  </si>
  <si>
    <t>Total
(C) + (D)</t>
  </si>
  <si>
    <t>Program</t>
  </si>
  <si>
    <t>Initiative</t>
  </si>
  <si>
    <t>(Implementation) Year</t>
  </si>
  <si>
    <t>Identify Source of Report</t>
  </si>
  <si>
    <t>Identify Status of Savings</t>
  </si>
  <si>
    <t>Appliance Retirement Initiative</t>
  </si>
  <si>
    <t>2015 Results Persistence</t>
  </si>
  <si>
    <t>Current year savings</t>
  </si>
  <si>
    <t>Bi-Annual Retailer Event Initiative</t>
  </si>
  <si>
    <t>2016 Results Persistence</t>
  </si>
  <si>
    <t>Adjustment</t>
  </si>
  <si>
    <t>Business Refrigeration Incentives Local Program</t>
  </si>
  <si>
    <t>2018 Results Persistence</t>
  </si>
  <si>
    <t>Business Refrigeration Local Program</t>
  </si>
  <si>
    <t>2019 Results Persistence</t>
  </si>
  <si>
    <t>Conservation Voltage Reduction Conservation Fund Pilot Program</t>
  </si>
  <si>
    <t>2017 Results Persistence</t>
  </si>
  <si>
    <t>Coupon Initiative</t>
  </si>
  <si>
    <t>Direct Install Lighting and Water Heating Initiative</t>
  </si>
  <si>
    <t>Efficiency: Equipment Replacement Incentive Initiative</t>
  </si>
  <si>
    <t>Energy Audit Initiative</t>
  </si>
  <si>
    <t>Home Depot Home Appliance Market Uplift Conservation Fund Pilot Program</t>
  </si>
  <si>
    <t>HVAC Incentives Initiative</t>
  </si>
  <si>
    <t>Hydro Ottawa Limited - Residential Demand Response Wi-Fi Thermostat Pilot</t>
  </si>
  <si>
    <t>Loblaws Pilot</t>
  </si>
  <si>
    <t>Low Income Initiative</t>
  </si>
  <si>
    <t>New Construction and Major Renovation Initiative</t>
  </si>
  <si>
    <t>Pool Saver Local Program</t>
  </si>
  <si>
    <t>Process and Systems Upgrades Initiatives - Energy Manager Initiative</t>
  </si>
  <si>
    <t>Residential New Construction and Major Renovation Initiative</t>
  </si>
  <si>
    <t>Save on Energy Audit Funding Program</t>
  </si>
  <si>
    <t>Save on Energy Coupon Program</t>
  </si>
  <si>
    <t>Save on Energy Energy Manager Program</t>
  </si>
  <si>
    <t>Save on Energy Energy Performance Program for Multi-Site Customers</t>
  </si>
  <si>
    <t>Save on Energy Heating and Cooling Program</t>
  </si>
  <si>
    <t>Save on Energy High Performance New Construction Program</t>
  </si>
  <si>
    <t>Save on Energy Home Assistance Program</t>
  </si>
  <si>
    <t>Save on Energy Instant Discount Program</t>
  </si>
  <si>
    <t>Save on Energy New Construction Program</t>
  </si>
  <si>
    <t>Save on Energy Process &amp; Systems Upgrades Program</t>
  </si>
  <si>
    <t>Save on Energy Retrofit Program</t>
  </si>
  <si>
    <t>2020 Results Persistence</t>
  </si>
  <si>
    <t>2021 Results Persistence</t>
  </si>
  <si>
    <t>2022 Results Persistence</t>
  </si>
  <si>
    <t>Save on Energy Small Business Lighting Program</t>
  </si>
  <si>
    <t>Social Benchmarking Local Program</t>
  </si>
  <si>
    <t>Street Lighting</t>
  </si>
  <si>
    <t>Swimming Pool Efficiency Program</t>
  </si>
  <si>
    <t>Whole Home Pilot Program</t>
  </si>
  <si>
    <t>Adaptive Thermostat Program</t>
  </si>
  <si>
    <t>Energy Performance</t>
  </si>
  <si>
    <t>Energy Management</t>
  </si>
  <si>
    <t>Industrial Energy Efficiency</t>
  </si>
  <si>
    <t>Retrofit</t>
  </si>
  <si>
    <t>Small Business</t>
  </si>
  <si>
    <t>Energy Affordability Program</t>
  </si>
  <si>
    <t>CDM 2020 (New)-2023</t>
  </si>
  <si>
    <t>CDM 2015-2020</t>
  </si>
  <si>
    <t>Tab reference</t>
  </si>
  <si>
    <t>CDM 2026 to 2030</t>
  </si>
  <si>
    <t>PROGRAMS</t>
  </si>
  <si>
    <t>Retrofit Programs</t>
  </si>
  <si>
    <t>Targeted Greenhouse</t>
  </si>
  <si>
    <t>Local Initiatives - Res</t>
  </si>
  <si>
    <t>Local Initiatives - Comm</t>
  </si>
  <si>
    <t>Comm-DER solar</t>
  </si>
  <si>
    <t>Residential Demand Response--Ont peak</t>
  </si>
  <si>
    <t>Home Renovation Savings Program</t>
  </si>
  <si>
    <t>First Nations Programs</t>
  </si>
  <si>
    <t>Total Annual Savings</t>
  </si>
  <si>
    <t>Total Annual Savings MWh</t>
  </si>
  <si>
    <t>Total Annual Savings kWh</t>
  </si>
  <si>
    <t>Diff -rounding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</si>
</sst>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1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FFFF"/>
      <name val="Arial"/>
      <family val="2"/>
    </font>
    <font>
      <sz val="11"/>
      <name val="Calibri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2" fillId="2" borderId="0" xfId="0" applyFont="1" applyFill="1" applyAlignment="1">
      <alignment horizontal="center" wrapText="1"/>
    </xf>
    <xf numFmtId="3" fontId="0" fillId="3" borderId="1" xfId="0" applyNumberFormat="1" applyFill="1" applyBorder="1"/>
    <xf numFmtId="0" fontId="0" fillId="0" borderId="2" xfId="0" applyBorder="1"/>
    <xf numFmtId="3" fontId="0" fillId="0" borderId="2" xfId="0" applyNumberFormat="1" applyBorder="1"/>
    <xf numFmtId="3" fontId="3" fillId="0" borderId="0" xfId="0" applyNumberFormat="1" applyFont="1"/>
    <xf numFmtId="0" fontId="4" fillId="0" borderId="0" xfId="0" applyFont="1"/>
    <xf numFmtId="17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8"/>
  <sheetViews>
    <sheetView tabSelected="1" workbookViewId="0">
      <selection activeCell="M5" sqref="M5:N17"/>
    </sheetView>
  </sheetViews>
  <sheetFormatPr defaultRowHeight="15" x14ac:dyDescent="0.25"/>
  <cols>
    <col min="1" max="1" width="17.85546875" customWidth="1"/>
    <col min="2" max="2" width="15.28515625" customWidth="1"/>
    <col min="3" max="7" width="17.85546875" customWidth="1"/>
    <col min="10" max="13" width="15.5703125" customWidth="1"/>
    <col min="14" max="14" width="14.42578125" customWidth="1"/>
    <col min="15" max="15" width="15.5703125" customWidth="1"/>
    <col min="16" max="16" width="16.85546875" customWidth="1"/>
  </cols>
  <sheetData>
    <row r="4" spans="1:17" ht="51.75" x14ac:dyDescent="0.25">
      <c r="A4" s="2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2" t="s">
        <v>6</v>
      </c>
      <c r="I4" s="5"/>
      <c r="J4" s="5" t="s">
        <v>7</v>
      </c>
      <c r="K4" s="5" t="s">
        <v>8</v>
      </c>
      <c r="L4" s="5" t="s">
        <v>9</v>
      </c>
      <c r="M4" s="5" t="s">
        <v>10</v>
      </c>
      <c r="N4" s="5" t="s">
        <v>11</v>
      </c>
      <c r="O4" s="5" t="s">
        <v>12</v>
      </c>
      <c r="Q4" s="5" t="s">
        <v>85</v>
      </c>
    </row>
    <row r="5" spans="1:17" x14ac:dyDescent="0.25">
      <c r="A5" s="3">
        <v>2017</v>
      </c>
      <c r="B5" s="4">
        <v>159552</v>
      </c>
      <c r="C5" s="4">
        <v>45541</v>
      </c>
      <c r="D5" s="4">
        <v>242703</v>
      </c>
      <c r="E5" s="4">
        <v>19349</v>
      </c>
      <c r="F5" s="4">
        <v>34317</v>
      </c>
      <c r="G5" s="4">
        <f>SUM(B5:F5)</f>
        <v>501462</v>
      </c>
      <c r="I5" s="3">
        <v>2018</v>
      </c>
      <c r="J5" s="4">
        <v>54913</v>
      </c>
      <c r="K5" s="4"/>
      <c r="L5" s="6">
        <f>+K5+J5</f>
        <v>54913</v>
      </c>
      <c r="M5" s="4">
        <v>54915.923000000003</v>
      </c>
      <c r="N5" s="4"/>
      <c r="O5" s="6">
        <f>+N5+M5</f>
        <v>54915.923000000003</v>
      </c>
      <c r="Q5" s="1">
        <f>+L5-O5</f>
        <v>-2.9230000000025029</v>
      </c>
    </row>
    <row r="6" spans="1:17" x14ac:dyDescent="0.25">
      <c r="A6" s="3">
        <v>2018</v>
      </c>
      <c r="B6" s="4">
        <v>176325</v>
      </c>
      <c r="C6" s="4">
        <v>55895</v>
      </c>
      <c r="D6" s="4">
        <v>265865</v>
      </c>
      <c r="E6" s="4">
        <v>23262</v>
      </c>
      <c r="F6" s="4">
        <v>35028</v>
      </c>
      <c r="G6" s="4">
        <f t="shared" ref="G6:G18" si="0">SUM(B6:F6)</f>
        <v>556375</v>
      </c>
      <c r="I6" s="3">
        <v>2019</v>
      </c>
      <c r="J6" s="4">
        <v>42528</v>
      </c>
      <c r="K6" s="4">
        <v>4468</v>
      </c>
      <c r="L6" s="6">
        <f t="shared" ref="L6:L17" si="1">+K6+J6</f>
        <v>46996</v>
      </c>
      <c r="M6" s="4">
        <v>46996.608999999997</v>
      </c>
      <c r="N6" s="4"/>
      <c r="O6" s="6">
        <f t="shared" ref="O6:O17" si="2">+N6+M6</f>
        <v>46996.608999999997</v>
      </c>
      <c r="Q6" s="1">
        <f t="shared" ref="Q6:Q17" si="3">+L6-O6</f>
        <v>-0.60899999999674037</v>
      </c>
    </row>
    <row r="7" spans="1:17" x14ac:dyDescent="0.25">
      <c r="A7" s="3">
        <v>2019</v>
      </c>
      <c r="B7" s="4">
        <v>180374</v>
      </c>
      <c r="C7" s="4">
        <v>66202</v>
      </c>
      <c r="D7" s="4">
        <v>289071</v>
      </c>
      <c r="E7" s="4">
        <v>27357</v>
      </c>
      <c r="F7" s="4">
        <v>35899</v>
      </c>
      <c r="G7" s="4">
        <f t="shared" si="0"/>
        <v>598903</v>
      </c>
      <c r="I7" s="3">
        <v>2020</v>
      </c>
      <c r="J7" s="4">
        <v>27229</v>
      </c>
      <c r="K7" s="4">
        <v>15244</v>
      </c>
      <c r="L7" s="6">
        <f t="shared" si="1"/>
        <v>42473</v>
      </c>
      <c r="M7" s="4">
        <v>42475.254999999997</v>
      </c>
      <c r="N7" s="4"/>
      <c r="O7" s="6">
        <f t="shared" si="2"/>
        <v>42475.254999999997</v>
      </c>
      <c r="Q7" s="1">
        <f t="shared" si="3"/>
        <v>-2.2549999999973807</v>
      </c>
    </row>
    <row r="8" spans="1:17" x14ac:dyDescent="0.25">
      <c r="A8" s="3">
        <v>2020</v>
      </c>
      <c r="B8" s="4">
        <v>183289</v>
      </c>
      <c r="C8" s="4">
        <v>71052</v>
      </c>
      <c r="D8" s="4">
        <v>302945</v>
      </c>
      <c r="E8" s="4">
        <v>32093</v>
      </c>
      <c r="F8" s="4">
        <v>36753</v>
      </c>
      <c r="G8" s="4">
        <f t="shared" si="0"/>
        <v>626132</v>
      </c>
      <c r="I8" s="3">
        <v>2021</v>
      </c>
      <c r="J8" s="4">
        <v>36777</v>
      </c>
      <c r="K8" s="4"/>
      <c r="L8" s="6">
        <f t="shared" si="1"/>
        <v>36777</v>
      </c>
      <c r="M8" s="4">
        <v>32193.413</v>
      </c>
      <c r="N8" s="4">
        <v>4584</v>
      </c>
      <c r="O8" s="6">
        <f t="shared" si="2"/>
        <v>36777.413</v>
      </c>
      <c r="P8" s="1"/>
      <c r="Q8" s="1">
        <f t="shared" si="3"/>
        <v>-0.41300000000046566</v>
      </c>
    </row>
    <row r="9" spans="1:17" x14ac:dyDescent="0.25">
      <c r="A9" s="3">
        <v>2021</v>
      </c>
      <c r="B9" s="4">
        <v>184870</v>
      </c>
      <c r="C9" s="4">
        <v>77983</v>
      </c>
      <c r="D9" s="4">
        <v>320703</v>
      </c>
      <c r="E9" s="4">
        <v>40709</v>
      </c>
      <c r="F9" s="4">
        <v>38644</v>
      </c>
      <c r="G9" s="4">
        <f t="shared" si="0"/>
        <v>662909</v>
      </c>
      <c r="I9" s="3">
        <v>2022</v>
      </c>
      <c r="J9" s="4">
        <v>19160</v>
      </c>
      <c r="K9" s="4"/>
      <c r="L9" s="6">
        <f t="shared" si="1"/>
        <v>19160</v>
      </c>
      <c r="M9" s="4">
        <v>43.607999999999997</v>
      </c>
      <c r="N9" s="4">
        <v>19116</v>
      </c>
      <c r="O9" s="6">
        <f t="shared" si="2"/>
        <v>19159.608</v>
      </c>
      <c r="Q9" s="1">
        <f t="shared" si="3"/>
        <v>0.39199999999982538</v>
      </c>
    </row>
    <row r="10" spans="1:17" x14ac:dyDescent="0.25">
      <c r="A10" s="3">
        <v>2022</v>
      </c>
      <c r="B10" s="4">
        <v>186089</v>
      </c>
      <c r="C10" s="4">
        <v>81736</v>
      </c>
      <c r="D10" s="4">
        <v>329368</v>
      </c>
      <c r="E10" s="4">
        <v>45544</v>
      </c>
      <c r="F10" s="4">
        <v>39332</v>
      </c>
      <c r="G10" s="4">
        <f t="shared" si="0"/>
        <v>682069</v>
      </c>
      <c r="I10" s="3">
        <v>2023</v>
      </c>
      <c r="J10" s="4">
        <v>36206</v>
      </c>
      <c r="K10" s="4"/>
      <c r="L10" s="6">
        <f t="shared" si="1"/>
        <v>36206</v>
      </c>
      <c r="M10" s="4">
        <v>36207.892</v>
      </c>
      <c r="N10" s="4"/>
      <c r="O10" s="6">
        <f t="shared" si="2"/>
        <v>36207.892</v>
      </c>
      <c r="Q10" s="1">
        <f t="shared" si="3"/>
        <v>-1.8919999999998254</v>
      </c>
    </row>
    <row r="11" spans="1:17" x14ac:dyDescent="0.25">
      <c r="A11" s="3">
        <v>2023</v>
      </c>
      <c r="B11" s="4">
        <v>187479</v>
      </c>
      <c r="C11" s="4">
        <v>86424</v>
      </c>
      <c r="D11" s="4">
        <v>339455</v>
      </c>
      <c r="E11" s="4">
        <v>51086</v>
      </c>
      <c r="F11" s="4">
        <v>53831</v>
      </c>
      <c r="G11" s="4">
        <f t="shared" si="0"/>
        <v>718275</v>
      </c>
      <c r="I11" s="3">
        <v>2024</v>
      </c>
      <c r="J11" s="4">
        <v>27640</v>
      </c>
      <c r="K11" s="4"/>
      <c r="L11" s="6">
        <f t="shared" si="1"/>
        <v>27640</v>
      </c>
      <c r="M11" s="4">
        <v>27642.044000000002</v>
      </c>
      <c r="N11" s="4"/>
      <c r="O11" s="6">
        <f t="shared" si="2"/>
        <v>27642.044000000002</v>
      </c>
      <c r="Q11" s="1">
        <f t="shared" si="3"/>
        <v>-2.044000000001688</v>
      </c>
    </row>
    <row r="12" spans="1:17" x14ac:dyDescent="0.25">
      <c r="A12" s="3">
        <v>2024</v>
      </c>
      <c r="B12" s="4">
        <v>189751</v>
      </c>
      <c r="C12" s="4">
        <v>92367</v>
      </c>
      <c r="D12" s="4">
        <v>353444</v>
      </c>
      <c r="E12" s="4">
        <v>53484</v>
      </c>
      <c r="F12" s="4">
        <v>56869</v>
      </c>
      <c r="G12" s="4">
        <f t="shared" si="0"/>
        <v>745915</v>
      </c>
      <c r="I12" s="3">
        <v>2025</v>
      </c>
      <c r="J12" s="4">
        <v>75003</v>
      </c>
      <c r="K12" s="4"/>
      <c r="L12" s="6">
        <f t="shared" si="1"/>
        <v>75003</v>
      </c>
      <c r="M12" s="4">
        <v>67103.975000000006</v>
      </c>
      <c r="N12" s="4">
        <v>7899</v>
      </c>
      <c r="O12" s="6">
        <f t="shared" si="2"/>
        <v>75002.975000000006</v>
      </c>
      <c r="Q12" s="1">
        <f t="shared" si="3"/>
        <v>2.4999999994179234E-2</v>
      </c>
    </row>
    <row r="13" spans="1:17" x14ac:dyDescent="0.25">
      <c r="A13" s="3">
        <v>2025</v>
      </c>
      <c r="B13" s="4">
        <v>211380</v>
      </c>
      <c r="C13" s="4">
        <v>98980</v>
      </c>
      <c r="D13" s="4">
        <v>388494</v>
      </c>
      <c r="E13" s="4">
        <v>60368</v>
      </c>
      <c r="F13" s="4">
        <v>61696</v>
      </c>
      <c r="G13" s="4">
        <f t="shared" si="0"/>
        <v>820918</v>
      </c>
      <c r="I13" s="3">
        <v>2026</v>
      </c>
      <c r="J13" s="4">
        <v>68832</v>
      </c>
      <c r="K13" s="4"/>
      <c r="L13" s="6">
        <f t="shared" si="1"/>
        <v>68832</v>
      </c>
      <c r="M13" s="4">
        <v>66272.436000000002</v>
      </c>
      <c r="N13" s="4">
        <v>2560</v>
      </c>
      <c r="O13" s="6">
        <f t="shared" si="2"/>
        <v>68832.436000000002</v>
      </c>
      <c r="Q13" s="1">
        <f t="shared" si="3"/>
        <v>-0.4360000000015134</v>
      </c>
    </row>
    <row r="14" spans="1:17" x14ac:dyDescent="0.25">
      <c r="A14" s="3">
        <v>2026</v>
      </c>
      <c r="B14" s="4">
        <v>233653</v>
      </c>
      <c r="C14" s="4">
        <v>105223</v>
      </c>
      <c r="D14" s="4">
        <v>418121</v>
      </c>
      <c r="E14" s="4">
        <v>66272</v>
      </c>
      <c r="F14" s="4">
        <v>66481</v>
      </c>
      <c r="G14" s="4">
        <f t="shared" si="0"/>
        <v>889750</v>
      </c>
      <c r="I14" s="3">
        <v>2027</v>
      </c>
      <c r="J14" s="4">
        <v>70890</v>
      </c>
      <c r="K14" s="4"/>
      <c r="L14" s="6">
        <f t="shared" si="1"/>
        <v>70890</v>
      </c>
      <c r="M14" s="4">
        <v>67325.357000000004</v>
      </c>
      <c r="N14" s="4">
        <v>3565</v>
      </c>
      <c r="O14" s="6">
        <f t="shared" si="2"/>
        <v>70890.357000000004</v>
      </c>
      <c r="Q14" s="1">
        <f t="shared" si="3"/>
        <v>-0.35700000000360887</v>
      </c>
    </row>
    <row r="15" spans="1:17" x14ac:dyDescent="0.25">
      <c r="A15" s="3">
        <v>2027</v>
      </c>
      <c r="B15" s="4">
        <v>256621</v>
      </c>
      <c r="C15" s="4">
        <v>111716</v>
      </c>
      <c r="D15" s="4">
        <v>448559</v>
      </c>
      <c r="E15" s="4">
        <v>72327</v>
      </c>
      <c r="F15" s="4">
        <v>71417</v>
      </c>
      <c r="G15" s="4">
        <f t="shared" si="0"/>
        <v>960640</v>
      </c>
      <c r="I15" s="3">
        <v>2028</v>
      </c>
      <c r="J15" s="4">
        <v>73329</v>
      </c>
      <c r="K15" s="4"/>
      <c r="L15" s="6">
        <f t="shared" si="1"/>
        <v>73329</v>
      </c>
      <c r="M15" s="4">
        <v>69799.767999999996</v>
      </c>
      <c r="N15" s="4">
        <v>3529</v>
      </c>
      <c r="O15" s="6">
        <f t="shared" si="2"/>
        <v>73328.767999999996</v>
      </c>
      <c r="Q15" s="1">
        <f t="shared" si="3"/>
        <v>0.23200000000360887</v>
      </c>
    </row>
    <row r="16" spans="1:17" x14ac:dyDescent="0.25">
      <c r="A16" s="3">
        <v>2028</v>
      </c>
      <c r="B16" s="4">
        <v>280337</v>
      </c>
      <c r="C16" s="4">
        <v>118534</v>
      </c>
      <c r="D16" s="4">
        <v>479989</v>
      </c>
      <c r="E16" s="4">
        <v>78565</v>
      </c>
      <c r="F16" s="4">
        <v>76544</v>
      </c>
      <c r="G16" s="4">
        <f t="shared" si="0"/>
        <v>1033969</v>
      </c>
      <c r="I16" s="3">
        <v>2029</v>
      </c>
      <c r="J16" s="4">
        <v>76031</v>
      </c>
      <c r="K16" s="4"/>
      <c r="L16" s="6">
        <f t="shared" si="1"/>
        <v>76031</v>
      </c>
      <c r="M16" s="4">
        <v>72310.659</v>
      </c>
      <c r="N16" s="4">
        <v>3720</v>
      </c>
      <c r="O16" s="6">
        <f t="shared" si="2"/>
        <v>76030.659</v>
      </c>
      <c r="Q16" s="1">
        <f t="shared" si="3"/>
        <v>0.34100000000034925</v>
      </c>
    </row>
    <row r="17" spans="1:17" x14ac:dyDescent="0.25">
      <c r="A17" s="3">
        <v>2029</v>
      </c>
      <c r="B17" s="4">
        <v>304847</v>
      </c>
      <c r="C17" s="4">
        <v>125727</v>
      </c>
      <c r="D17" s="4">
        <v>512533</v>
      </c>
      <c r="E17" s="4">
        <v>85006</v>
      </c>
      <c r="F17" s="4">
        <v>81887</v>
      </c>
      <c r="G17" s="4">
        <f t="shared" si="0"/>
        <v>1110000</v>
      </c>
      <c r="I17" s="3">
        <v>2030</v>
      </c>
      <c r="J17" s="4">
        <v>76514</v>
      </c>
      <c r="K17" s="4"/>
      <c r="L17" s="6">
        <f t="shared" si="1"/>
        <v>76514</v>
      </c>
      <c r="M17" s="4">
        <v>75442.679999999993</v>
      </c>
      <c r="N17" s="4">
        <v>1072</v>
      </c>
      <c r="O17" s="6">
        <f t="shared" si="2"/>
        <v>76514.679999999993</v>
      </c>
      <c r="Q17" s="1">
        <f t="shared" si="3"/>
        <v>-0.67999999999301508</v>
      </c>
    </row>
    <row r="18" spans="1:17" x14ac:dyDescent="0.25">
      <c r="A18" s="3">
        <v>2030</v>
      </c>
      <c r="B18" s="4">
        <v>327687</v>
      </c>
      <c r="C18" s="4">
        <v>133351</v>
      </c>
      <c r="D18" s="4">
        <v>546326</v>
      </c>
      <c r="E18" s="4">
        <v>91674</v>
      </c>
      <c r="F18" s="4">
        <v>87476</v>
      </c>
      <c r="G18" s="4">
        <f t="shared" si="0"/>
        <v>1186514</v>
      </c>
    </row>
  </sheetData>
  <pageMargins left="0.7" right="0.7" top="0.75" bottom="0.75" header="0.3" footer="0.3"/>
  <pageSetup orientation="portrait" r:id="rId1"/>
  <ignoredErrors>
    <ignoredError sqref="G5:G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D826-95E3-4768-9F48-58354F272B44}">
  <dimension ref="A3:AF174"/>
  <sheetViews>
    <sheetView workbookViewId="0">
      <pane xSplit="4" ySplit="3" topLeftCell="I150" activePane="bottomRight" state="frozen"/>
      <selection pane="topRight" activeCell="D1" sqref="D1"/>
      <selection pane="bottomLeft" activeCell="A4" sqref="A4"/>
      <selection pane="bottomRight" activeCell="J174" sqref="J174:V174"/>
    </sheetView>
  </sheetViews>
  <sheetFormatPr defaultRowHeight="15" x14ac:dyDescent="0.25"/>
  <cols>
    <col min="1" max="1" width="20.5703125" bestFit="1" customWidth="1"/>
    <col min="3" max="3" width="50" customWidth="1"/>
    <col min="4" max="4" width="21.5703125" bestFit="1" customWidth="1"/>
    <col min="5" max="6" width="23.5703125" bestFit="1" customWidth="1"/>
    <col min="7" max="10" width="10.140625" bestFit="1" customWidth="1"/>
    <col min="11" max="11" width="10.85546875" bestFit="1" customWidth="1"/>
    <col min="12" max="13" width="10.140625" bestFit="1" customWidth="1"/>
    <col min="14" max="14" width="6.5703125" bestFit="1" customWidth="1"/>
    <col min="15" max="22" width="10.140625" bestFit="1" customWidth="1"/>
    <col min="23" max="32" width="5" bestFit="1" customWidth="1"/>
  </cols>
  <sheetData>
    <row r="3" spans="1:32" x14ac:dyDescent="0.25">
      <c r="A3" t="s">
        <v>71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>
        <v>2015</v>
      </c>
      <c r="H3">
        <v>2016</v>
      </c>
      <c r="I3">
        <v>2017</v>
      </c>
      <c r="J3">
        <v>2018</v>
      </c>
      <c r="K3">
        <v>2019</v>
      </c>
      <c r="L3">
        <v>2020</v>
      </c>
      <c r="M3">
        <v>2021</v>
      </c>
      <c r="N3">
        <v>2022</v>
      </c>
      <c r="O3">
        <v>2023</v>
      </c>
      <c r="P3">
        <v>2024</v>
      </c>
      <c r="Q3">
        <v>2025</v>
      </c>
      <c r="R3">
        <v>2026</v>
      </c>
      <c r="S3">
        <v>2027</v>
      </c>
      <c r="T3">
        <v>2028</v>
      </c>
      <c r="U3">
        <v>2029</v>
      </c>
      <c r="V3">
        <v>2030</v>
      </c>
      <c r="W3">
        <v>2031</v>
      </c>
      <c r="X3">
        <v>2032</v>
      </c>
      <c r="Y3">
        <v>2033</v>
      </c>
      <c r="Z3">
        <v>2034</v>
      </c>
      <c r="AA3">
        <v>2035</v>
      </c>
      <c r="AB3">
        <v>2036</v>
      </c>
      <c r="AC3">
        <v>2037</v>
      </c>
      <c r="AD3">
        <v>2038</v>
      </c>
      <c r="AE3">
        <v>2039</v>
      </c>
      <c r="AF3">
        <v>2040</v>
      </c>
    </row>
    <row r="4" spans="1:32" x14ac:dyDescent="0.25">
      <c r="A4" s="9" t="s">
        <v>70</v>
      </c>
      <c r="B4">
        <v>67</v>
      </c>
      <c r="C4" t="s">
        <v>18</v>
      </c>
      <c r="D4">
        <v>2015</v>
      </c>
      <c r="E4" t="s">
        <v>19</v>
      </c>
      <c r="F4" t="s">
        <v>20</v>
      </c>
      <c r="G4" s="1">
        <v>373322</v>
      </c>
    </row>
    <row r="5" spans="1:32" x14ac:dyDescent="0.25">
      <c r="B5">
        <v>69</v>
      </c>
      <c r="C5" t="s">
        <v>21</v>
      </c>
      <c r="D5">
        <v>2015</v>
      </c>
      <c r="E5" t="s">
        <v>19</v>
      </c>
      <c r="F5" t="s">
        <v>20</v>
      </c>
      <c r="G5" s="1">
        <v>5004917</v>
      </c>
    </row>
    <row r="6" spans="1:32" x14ac:dyDescent="0.25">
      <c r="B6">
        <v>151</v>
      </c>
      <c r="C6" t="s">
        <v>21</v>
      </c>
      <c r="D6">
        <v>2015</v>
      </c>
      <c r="E6" t="s">
        <v>22</v>
      </c>
      <c r="F6" t="s">
        <v>23</v>
      </c>
      <c r="G6" s="1">
        <v>51769</v>
      </c>
    </row>
    <row r="7" spans="1:32" x14ac:dyDescent="0.25">
      <c r="C7" t="s">
        <v>24</v>
      </c>
      <c r="D7">
        <v>2018</v>
      </c>
      <c r="E7" t="s">
        <v>25</v>
      </c>
      <c r="F7" t="s">
        <v>20</v>
      </c>
    </row>
    <row r="8" spans="1:32" x14ac:dyDescent="0.25">
      <c r="C8" t="s">
        <v>26</v>
      </c>
      <c r="D8">
        <v>2018</v>
      </c>
      <c r="E8" t="s">
        <v>25</v>
      </c>
      <c r="F8" t="s">
        <v>20</v>
      </c>
      <c r="J8" s="1">
        <v>1888698</v>
      </c>
    </row>
    <row r="9" spans="1:32" x14ac:dyDescent="0.25">
      <c r="C9" t="s">
        <v>26</v>
      </c>
      <c r="D9">
        <v>2019</v>
      </c>
      <c r="E9" t="s">
        <v>27</v>
      </c>
      <c r="F9" t="s">
        <v>20</v>
      </c>
      <c r="K9" s="1">
        <v>1790894</v>
      </c>
    </row>
    <row r="10" spans="1:32" x14ac:dyDescent="0.25">
      <c r="B10">
        <v>469</v>
      </c>
      <c r="C10" t="s">
        <v>28</v>
      </c>
      <c r="D10">
        <v>2017</v>
      </c>
      <c r="E10" t="s">
        <v>29</v>
      </c>
      <c r="F10" t="s">
        <v>20</v>
      </c>
      <c r="I10" s="1">
        <v>1274792</v>
      </c>
    </row>
    <row r="11" spans="1:32" x14ac:dyDescent="0.25">
      <c r="B11">
        <v>68</v>
      </c>
      <c r="C11" t="s">
        <v>30</v>
      </c>
      <c r="D11">
        <v>2015</v>
      </c>
      <c r="E11" t="s">
        <v>19</v>
      </c>
      <c r="F11" t="s">
        <v>20</v>
      </c>
      <c r="G11" s="1">
        <v>4706527</v>
      </c>
    </row>
    <row r="12" spans="1:32" x14ac:dyDescent="0.25">
      <c r="B12">
        <v>150</v>
      </c>
      <c r="C12" t="s">
        <v>30</v>
      </c>
      <c r="D12">
        <v>2015</v>
      </c>
      <c r="E12" t="s">
        <v>22</v>
      </c>
      <c r="F12" t="s">
        <v>23</v>
      </c>
      <c r="G12" s="1">
        <v>777931</v>
      </c>
    </row>
    <row r="13" spans="1:32" x14ac:dyDescent="0.25">
      <c r="B13">
        <v>74</v>
      </c>
      <c r="C13" t="s">
        <v>31</v>
      </c>
      <c r="D13">
        <v>2015</v>
      </c>
      <c r="E13" t="s">
        <v>19</v>
      </c>
      <c r="F13" t="s">
        <v>20</v>
      </c>
      <c r="G13" s="1">
        <v>5000195</v>
      </c>
    </row>
    <row r="14" spans="1:32" x14ac:dyDescent="0.25">
      <c r="B14">
        <v>238</v>
      </c>
      <c r="C14" t="s">
        <v>31</v>
      </c>
      <c r="D14">
        <v>2015</v>
      </c>
      <c r="E14" t="s">
        <v>29</v>
      </c>
      <c r="F14" t="s">
        <v>23</v>
      </c>
      <c r="G14" s="1">
        <v>-2021889</v>
      </c>
    </row>
    <row r="15" spans="1:32" x14ac:dyDescent="0.25">
      <c r="B15">
        <v>73</v>
      </c>
      <c r="C15" t="s">
        <v>32</v>
      </c>
      <c r="D15">
        <v>2015</v>
      </c>
      <c r="E15" t="s">
        <v>19</v>
      </c>
      <c r="F15" t="s">
        <v>20</v>
      </c>
      <c r="G15" s="1">
        <v>30836699</v>
      </c>
    </row>
    <row r="16" spans="1:32" x14ac:dyDescent="0.25">
      <c r="B16">
        <v>155</v>
      </c>
      <c r="C16" t="s">
        <v>32</v>
      </c>
      <c r="D16">
        <v>2015</v>
      </c>
      <c r="E16" t="s">
        <v>22</v>
      </c>
      <c r="F16" t="s">
        <v>23</v>
      </c>
      <c r="G16" s="1">
        <v>2356164</v>
      </c>
    </row>
    <row r="17" spans="2:10" x14ac:dyDescent="0.25">
      <c r="B17">
        <v>237</v>
      </c>
      <c r="C17" t="s">
        <v>32</v>
      </c>
      <c r="D17">
        <v>2015</v>
      </c>
      <c r="E17" t="s">
        <v>29</v>
      </c>
      <c r="F17" t="s">
        <v>23</v>
      </c>
      <c r="G17" s="1">
        <v>3026390</v>
      </c>
    </row>
    <row r="18" spans="2:10" x14ac:dyDescent="0.25">
      <c r="B18">
        <v>72</v>
      </c>
      <c r="C18" t="s">
        <v>33</v>
      </c>
      <c r="D18">
        <v>2015</v>
      </c>
      <c r="E18" t="s">
        <v>19</v>
      </c>
      <c r="F18" t="s">
        <v>20</v>
      </c>
      <c r="G18" s="1">
        <v>3452201</v>
      </c>
    </row>
    <row r="19" spans="2:10" x14ac:dyDescent="0.25">
      <c r="B19">
        <v>154</v>
      </c>
      <c r="C19" t="s">
        <v>33</v>
      </c>
      <c r="D19">
        <v>2015</v>
      </c>
      <c r="E19" t="s">
        <v>22</v>
      </c>
      <c r="F19" t="s">
        <v>23</v>
      </c>
      <c r="G19" s="1">
        <v>1878573</v>
      </c>
    </row>
    <row r="20" spans="2:10" x14ac:dyDescent="0.25">
      <c r="B20">
        <v>307</v>
      </c>
      <c r="C20" t="s">
        <v>34</v>
      </c>
      <c r="D20">
        <v>2016</v>
      </c>
      <c r="E20" t="s">
        <v>22</v>
      </c>
      <c r="F20" t="s">
        <v>20</v>
      </c>
      <c r="H20" s="1">
        <v>4371</v>
      </c>
    </row>
    <row r="21" spans="2:10" x14ac:dyDescent="0.25">
      <c r="B21">
        <v>70</v>
      </c>
      <c r="C21" t="s">
        <v>35</v>
      </c>
      <c r="D21">
        <v>2015</v>
      </c>
      <c r="E21" t="s">
        <v>19</v>
      </c>
      <c r="F21" t="s">
        <v>20</v>
      </c>
      <c r="G21" s="1">
        <v>4351035</v>
      </c>
    </row>
    <row r="22" spans="2:10" x14ac:dyDescent="0.25">
      <c r="B22">
        <v>152</v>
      </c>
      <c r="C22" t="s">
        <v>35</v>
      </c>
      <c r="D22">
        <v>2015</v>
      </c>
      <c r="E22" t="s">
        <v>22</v>
      </c>
      <c r="F22" t="s">
        <v>23</v>
      </c>
      <c r="G22" s="1">
        <v>137637</v>
      </c>
    </row>
    <row r="23" spans="2:10" x14ac:dyDescent="0.25">
      <c r="C23" t="s">
        <v>36</v>
      </c>
      <c r="D23">
        <v>2017</v>
      </c>
      <c r="E23" t="s">
        <v>25</v>
      </c>
      <c r="F23" t="s">
        <v>23</v>
      </c>
      <c r="I23" s="1">
        <v>78800</v>
      </c>
    </row>
    <row r="24" spans="2:10" x14ac:dyDescent="0.25">
      <c r="C24" t="s">
        <v>36</v>
      </c>
      <c r="D24">
        <v>2018</v>
      </c>
      <c r="E24" t="s">
        <v>25</v>
      </c>
      <c r="F24" t="s">
        <v>20</v>
      </c>
      <c r="J24" s="1">
        <v>314811</v>
      </c>
    </row>
    <row r="25" spans="2:10" x14ac:dyDescent="0.25">
      <c r="B25">
        <v>62</v>
      </c>
      <c r="C25" t="s">
        <v>37</v>
      </c>
      <c r="D25">
        <v>2015</v>
      </c>
      <c r="E25" t="s">
        <v>19</v>
      </c>
      <c r="F25" t="s">
        <v>20</v>
      </c>
      <c r="G25" s="1">
        <v>1137198</v>
      </c>
    </row>
    <row r="26" spans="2:10" x14ac:dyDescent="0.25">
      <c r="B26">
        <v>80</v>
      </c>
      <c r="C26" t="s">
        <v>38</v>
      </c>
      <c r="D26">
        <v>2015</v>
      </c>
      <c r="E26" t="s">
        <v>19</v>
      </c>
      <c r="F26" t="s">
        <v>20</v>
      </c>
      <c r="G26" s="1">
        <v>3472200</v>
      </c>
    </row>
    <row r="27" spans="2:10" x14ac:dyDescent="0.25">
      <c r="B27">
        <v>75</v>
      </c>
      <c r="C27" t="s">
        <v>39</v>
      </c>
      <c r="D27">
        <v>2015</v>
      </c>
      <c r="E27" t="s">
        <v>19</v>
      </c>
      <c r="F27" t="s">
        <v>20</v>
      </c>
      <c r="G27" s="1">
        <v>328413</v>
      </c>
    </row>
    <row r="28" spans="2:10" x14ac:dyDescent="0.25">
      <c r="B28">
        <v>157</v>
      </c>
      <c r="C28" t="s">
        <v>39</v>
      </c>
      <c r="D28">
        <v>2015</v>
      </c>
      <c r="E28" t="s">
        <v>22</v>
      </c>
      <c r="F28" t="s">
        <v>23</v>
      </c>
      <c r="G28" s="1">
        <v>269480</v>
      </c>
    </row>
    <row r="29" spans="2:10" x14ac:dyDescent="0.25">
      <c r="B29">
        <v>435</v>
      </c>
      <c r="C29" t="s">
        <v>40</v>
      </c>
      <c r="D29">
        <v>2017</v>
      </c>
      <c r="E29" t="s">
        <v>29</v>
      </c>
      <c r="F29" t="s">
        <v>20</v>
      </c>
      <c r="I29" s="1">
        <v>1765151</v>
      </c>
    </row>
    <row r="30" spans="2:10" x14ac:dyDescent="0.25">
      <c r="B30">
        <v>78</v>
      </c>
      <c r="C30" t="s">
        <v>41</v>
      </c>
      <c r="D30">
        <v>2015</v>
      </c>
      <c r="E30" t="s">
        <v>19</v>
      </c>
      <c r="F30" t="s">
        <v>20</v>
      </c>
      <c r="G30" s="1">
        <v>3527753</v>
      </c>
    </row>
    <row r="31" spans="2:10" x14ac:dyDescent="0.25">
      <c r="B31">
        <v>71</v>
      </c>
      <c r="C31" t="s">
        <v>42</v>
      </c>
      <c r="D31">
        <v>2015</v>
      </c>
      <c r="E31" t="s">
        <v>19</v>
      </c>
      <c r="F31" t="s">
        <v>20</v>
      </c>
      <c r="G31" s="1">
        <v>656805</v>
      </c>
    </row>
    <row r="32" spans="2:10" x14ac:dyDescent="0.25">
      <c r="B32">
        <v>153</v>
      </c>
      <c r="C32" t="s">
        <v>42</v>
      </c>
      <c r="D32">
        <v>2015</v>
      </c>
      <c r="E32" t="s">
        <v>22</v>
      </c>
      <c r="F32" t="s">
        <v>23</v>
      </c>
      <c r="G32" s="1">
        <v>207993</v>
      </c>
    </row>
    <row r="33" spans="2:9" x14ac:dyDescent="0.25">
      <c r="B33">
        <v>252</v>
      </c>
      <c r="C33" t="s">
        <v>43</v>
      </c>
      <c r="D33">
        <v>2016</v>
      </c>
      <c r="E33" t="s">
        <v>22</v>
      </c>
      <c r="F33" t="s">
        <v>20</v>
      </c>
      <c r="H33" s="1">
        <v>210282</v>
      </c>
    </row>
    <row r="34" spans="2:9" x14ac:dyDescent="0.25">
      <c r="B34">
        <v>334</v>
      </c>
      <c r="C34" t="s">
        <v>43</v>
      </c>
      <c r="D34">
        <v>2016</v>
      </c>
      <c r="E34" t="s">
        <v>29</v>
      </c>
      <c r="F34" t="s">
        <v>23</v>
      </c>
      <c r="H34" s="1">
        <v>157712</v>
      </c>
    </row>
    <row r="35" spans="2:9" x14ac:dyDescent="0.25">
      <c r="B35">
        <v>416</v>
      </c>
      <c r="C35" t="s">
        <v>43</v>
      </c>
      <c r="D35">
        <v>2017</v>
      </c>
      <c r="E35" t="s">
        <v>29</v>
      </c>
      <c r="F35" t="s">
        <v>20</v>
      </c>
      <c r="I35" s="1">
        <v>2417346</v>
      </c>
    </row>
    <row r="36" spans="2:9" x14ac:dyDescent="0.25">
      <c r="B36">
        <v>247</v>
      </c>
      <c r="C36" t="s">
        <v>44</v>
      </c>
      <c r="D36">
        <v>2016</v>
      </c>
      <c r="E36" t="s">
        <v>22</v>
      </c>
      <c r="F36" t="s">
        <v>20</v>
      </c>
      <c r="H36" s="1">
        <v>25641815</v>
      </c>
    </row>
    <row r="37" spans="2:9" x14ac:dyDescent="0.25">
      <c r="B37">
        <v>329</v>
      </c>
      <c r="C37" t="s">
        <v>44</v>
      </c>
      <c r="D37">
        <v>2016</v>
      </c>
      <c r="E37" t="s">
        <v>29</v>
      </c>
      <c r="F37" t="s">
        <v>23</v>
      </c>
      <c r="H37" s="1">
        <v>3013527</v>
      </c>
    </row>
    <row r="38" spans="2:9" x14ac:dyDescent="0.25">
      <c r="B38">
        <v>411</v>
      </c>
      <c r="C38" t="s">
        <v>44</v>
      </c>
      <c r="D38">
        <v>2017</v>
      </c>
      <c r="E38" t="s">
        <v>29</v>
      </c>
      <c r="F38" t="s">
        <v>20</v>
      </c>
      <c r="I38" s="1">
        <v>32592858</v>
      </c>
    </row>
    <row r="39" spans="2:9" x14ac:dyDescent="0.25">
      <c r="B39">
        <v>329</v>
      </c>
      <c r="C39" t="s">
        <v>44</v>
      </c>
      <c r="D39">
        <v>2017</v>
      </c>
      <c r="E39" t="s">
        <v>25</v>
      </c>
      <c r="F39" t="s">
        <v>23</v>
      </c>
      <c r="I39" s="1">
        <v>38981</v>
      </c>
    </row>
    <row r="40" spans="2:9" x14ac:dyDescent="0.25">
      <c r="B40">
        <v>259</v>
      </c>
      <c r="C40" t="s">
        <v>45</v>
      </c>
      <c r="D40">
        <v>2016</v>
      </c>
      <c r="E40" t="s">
        <v>22</v>
      </c>
      <c r="F40" t="s">
        <v>20</v>
      </c>
      <c r="H40" s="1">
        <v>283145</v>
      </c>
    </row>
    <row r="41" spans="2:9" x14ac:dyDescent="0.25">
      <c r="B41">
        <v>341</v>
      </c>
      <c r="C41" t="s">
        <v>45</v>
      </c>
      <c r="D41">
        <v>2016</v>
      </c>
      <c r="E41" t="s">
        <v>29</v>
      </c>
      <c r="F41" t="s">
        <v>23</v>
      </c>
      <c r="H41" s="1">
        <v>339655</v>
      </c>
    </row>
    <row r="42" spans="2:9" x14ac:dyDescent="0.25">
      <c r="B42">
        <v>423</v>
      </c>
      <c r="C42" t="s">
        <v>45</v>
      </c>
      <c r="D42">
        <v>2017</v>
      </c>
      <c r="E42" t="s">
        <v>29</v>
      </c>
      <c r="F42" t="s">
        <v>20</v>
      </c>
      <c r="I42" s="1">
        <v>538339</v>
      </c>
    </row>
    <row r="43" spans="2:9" x14ac:dyDescent="0.25">
      <c r="B43">
        <v>259</v>
      </c>
      <c r="C43" t="s">
        <v>45</v>
      </c>
      <c r="D43">
        <v>2019</v>
      </c>
      <c r="E43" t="s">
        <v>27</v>
      </c>
      <c r="F43" t="s">
        <v>20</v>
      </c>
    </row>
    <row r="44" spans="2:9" x14ac:dyDescent="0.25">
      <c r="B44">
        <v>462</v>
      </c>
      <c r="C44" t="s">
        <v>46</v>
      </c>
      <c r="D44">
        <v>2017</v>
      </c>
      <c r="E44" t="s">
        <v>29</v>
      </c>
      <c r="F44" t="s">
        <v>20</v>
      </c>
      <c r="I44" s="1">
        <v>720695</v>
      </c>
    </row>
    <row r="45" spans="2:9" x14ac:dyDescent="0.25">
      <c r="B45">
        <v>249</v>
      </c>
      <c r="C45" t="s">
        <v>47</v>
      </c>
      <c r="D45">
        <v>2016</v>
      </c>
      <c r="E45" t="s">
        <v>22</v>
      </c>
      <c r="F45" t="s">
        <v>20</v>
      </c>
      <c r="H45" s="1">
        <v>4899966</v>
      </c>
    </row>
    <row r="46" spans="2:9" x14ac:dyDescent="0.25">
      <c r="B46">
        <v>331</v>
      </c>
      <c r="C46" t="s">
        <v>47</v>
      </c>
      <c r="D46">
        <v>2016</v>
      </c>
      <c r="E46" t="s">
        <v>29</v>
      </c>
      <c r="F46" t="s">
        <v>23</v>
      </c>
      <c r="H46" s="1">
        <v>52333</v>
      </c>
    </row>
    <row r="47" spans="2:9" x14ac:dyDescent="0.25">
      <c r="B47">
        <v>413</v>
      </c>
      <c r="C47" t="s">
        <v>47</v>
      </c>
      <c r="D47">
        <v>2016</v>
      </c>
      <c r="E47" t="s">
        <v>25</v>
      </c>
      <c r="F47" t="s">
        <v>23</v>
      </c>
      <c r="H47" s="1">
        <v>2604</v>
      </c>
    </row>
    <row r="48" spans="2:9" x14ac:dyDescent="0.25">
      <c r="B48">
        <v>413</v>
      </c>
      <c r="C48" t="s">
        <v>47</v>
      </c>
      <c r="D48">
        <v>2017</v>
      </c>
      <c r="E48" t="s">
        <v>29</v>
      </c>
      <c r="F48" t="s">
        <v>20</v>
      </c>
      <c r="I48" s="1">
        <v>5227110</v>
      </c>
    </row>
    <row r="49" spans="2:11" x14ac:dyDescent="0.25">
      <c r="B49">
        <v>413</v>
      </c>
      <c r="C49" t="s">
        <v>47</v>
      </c>
      <c r="D49">
        <v>2017</v>
      </c>
      <c r="E49" t="s">
        <v>25</v>
      </c>
      <c r="F49" t="s">
        <v>23</v>
      </c>
      <c r="I49" s="1">
        <v>898832</v>
      </c>
    </row>
    <row r="50" spans="2:11" x14ac:dyDescent="0.25">
      <c r="B50">
        <v>413</v>
      </c>
      <c r="C50" t="s">
        <v>47</v>
      </c>
      <c r="D50">
        <v>2018</v>
      </c>
      <c r="E50" t="s">
        <v>25</v>
      </c>
      <c r="F50" t="s">
        <v>20</v>
      </c>
      <c r="J50" s="1">
        <v>2311746</v>
      </c>
    </row>
    <row r="51" spans="2:11" x14ac:dyDescent="0.25">
      <c r="B51">
        <v>413</v>
      </c>
      <c r="C51" t="s">
        <v>47</v>
      </c>
      <c r="D51">
        <v>2018</v>
      </c>
      <c r="E51" t="s">
        <v>27</v>
      </c>
      <c r="F51" t="s">
        <v>23</v>
      </c>
      <c r="J51" s="1">
        <v>2933</v>
      </c>
      <c r="K51" s="1">
        <v>2933</v>
      </c>
    </row>
    <row r="52" spans="2:11" x14ac:dyDescent="0.25">
      <c r="B52">
        <v>413</v>
      </c>
      <c r="C52" t="s">
        <v>47</v>
      </c>
      <c r="D52">
        <v>2018</v>
      </c>
      <c r="E52" t="s">
        <v>25</v>
      </c>
      <c r="F52" t="s">
        <v>20</v>
      </c>
      <c r="K52" s="1">
        <v>2311746</v>
      </c>
    </row>
    <row r="53" spans="2:11" x14ac:dyDescent="0.25">
      <c r="B53">
        <v>413</v>
      </c>
      <c r="C53" t="s">
        <v>47</v>
      </c>
      <c r="D53">
        <v>2019</v>
      </c>
      <c r="E53" t="s">
        <v>27</v>
      </c>
      <c r="F53" t="s">
        <v>20</v>
      </c>
      <c r="K53" s="1">
        <v>1105211</v>
      </c>
    </row>
    <row r="54" spans="2:11" x14ac:dyDescent="0.25">
      <c r="B54">
        <v>419</v>
      </c>
      <c r="C54" t="s">
        <v>48</v>
      </c>
      <c r="D54">
        <v>2015</v>
      </c>
      <c r="E54" t="s">
        <v>25</v>
      </c>
      <c r="F54" t="s">
        <v>23</v>
      </c>
      <c r="G54" s="1">
        <v>84008</v>
      </c>
    </row>
    <row r="55" spans="2:11" x14ac:dyDescent="0.25">
      <c r="B55">
        <v>255</v>
      </c>
      <c r="C55" t="s">
        <v>48</v>
      </c>
      <c r="D55">
        <v>2016</v>
      </c>
      <c r="E55" t="s">
        <v>22</v>
      </c>
      <c r="F55" t="s">
        <v>20</v>
      </c>
      <c r="H55" s="1">
        <v>509159</v>
      </c>
    </row>
    <row r="56" spans="2:11" x14ac:dyDescent="0.25">
      <c r="B56">
        <v>337</v>
      </c>
      <c r="C56" t="s">
        <v>48</v>
      </c>
      <c r="D56">
        <v>2016</v>
      </c>
      <c r="E56" t="s">
        <v>29</v>
      </c>
      <c r="F56" t="s">
        <v>23</v>
      </c>
      <c r="H56" s="1">
        <v>-95739</v>
      </c>
    </row>
    <row r="57" spans="2:11" x14ac:dyDescent="0.25">
      <c r="B57">
        <v>419</v>
      </c>
      <c r="C57" t="s">
        <v>48</v>
      </c>
      <c r="D57">
        <v>2016</v>
      </c>
      <c r="E57" t="s">
        <v>25</v>
      </c>
      <c r="F57" t="s">
        <v>23</v>
      </c>
      <c r="H57" s="1">
        <v>910522</v>
      </c>
    </row>
    <row r="58" spans="2:11" x14ac:dyDescent="0.25">
      <c r="B58">
        <v>419</v>
      </c>
      <c r="C58" t="s">
        <v>48</v>
      </c>
      <c r="D58">
        <v>2017</v>
      </c>
      <c r="E58" t="s">
        <v>29</v>
      </c>
      <c r="F58" t="s">
        <v>20</v>
      </c>
      <c r="I58" s="1">
        <v>249304</v>
      </c>
    </row>
    <row r="59" spans="2:11" x14ac:dyDescent="0.25">
      <c r="B59">
        <v>419</v>
      </c>
      <c r="C59" t="s">
        <v>48</v>
      </c>
      <c r="D59">
        <v>2017</v>
      </c>
      <c r="E59" t="s">
        <v>25</v>
      </c>
      <c r="F59" t="s">
        <v>23</v>
      </c>
      <c r="I59" s="1">
        <v>121952</v>
      </c>
    </row>
    <row r="60" spans="2:11" x14ac:dyDescent="0.25">
      <c r="B60">
        <v>419</v>
      </c>
      <c r="C60" t="s">
        <v>48</v>
      </c>
      <c r="D60">
        <v>2017</v>
      </c>
      <c r="E60" t="s">
        <v>27</v>
      </c>
      <c r="F60" t="s">
        <v>23</v>
      </c>
      <c r="I60" s="1">
        <v>266280</v>
      </c>
    </row>
    <row r="61" spans="2:11" x14ac:dyDescent="0.25">
      <c r="B61">
        <v>419</v>
      </c>
      <c r="C61" t="s">
        <v>48</v>
      </c>
      <c r="D61">
        <v>2019</v>
      </c>
      <c r="E61" t="s">
        <v>27</v>
      </c>
      <c r="F61" t="s">
        <v>20</v>
      </c>
      <c r="K61" s="1">
        <v>1167261</v>
      </c>
    </row>
    <row r="62" spans="2:11" x14ac:dyDescent="0.25">
      <c r="B62">
        <v>333</v>
      </c>
      <c r="C62" t="s">
        <v>49</v>
      </c>
      <c r="D62">
        <v>2016</v>
      </c>
      <c r="E62" t="s">
        <v>29</v>
      </c>
      <c r="F62" t="s">
        <v>23</v>
      </c>
      <c r="H62" s="1">
        <v>1258571</v>
      </c>
    </row>
    <row r="63" spans="2:11" x14ac:dyDescent="0.25">
      <c r="B63">
        <v>415</v>
      </c>
      <c r="C63" t="s">
        <v>49</v>
      </c>
      <c r="D63">
        <v>2016</v>
      </c>
      <c r="E63" t="s">
        <v>25</v>
      </c>
      <c r="F63" t="s">
        <v>23</v>
      </c>
      <c r="H63" s="1">
        <v>-2995</v>
      </c>
    </row>
    <row r="64" spans="2:11" x14ac:dyDescent="0.25">
      <c r="B64">
        <v>415</v>
      </c>
      <c r="C64" t="s">
        <v>49</v>
      </c>
      <c r="D64">
        <v>2017</v>
      </c>
      <c r="E64" t="s">
        <v>29</v>
      </c>
      <c r="F64" t="s">
        <v>20</v>
      </c>
      <c r="I64" s="1">
        <v>903720</v>
      </c>
    </row>
    <row r="65" spans="2:11" x14ac:dyDescent="0.25">
      <c r="B65">
        <v>5</v>
      </c>
      <c r="C65" t="s">
        <v>49</v>
      </c>
      <c r="D65">
        <v>2019</v>
      </c>
      <c r="E65" t="s">
        <v>27</v>
      </c>
      <c r="F65" t="s">
        <v>20</v>
      </c>
      <c r="K65" s="1">
        <v>1541</v>
      </c>
    </row>
    <row r="66" spans="2:11" x14ac:dyDescent="0.25">
      <c r="B66">
        <v>412</v>
      </c>
      <c r="C66" t="s">
        <v>50</v>
      </c>
      <c r="D66">
        <v>2017</v>
      </c>
      <c r="E66" t="s">
        <v>29</v>
      </c>
      <c r="F66" t="s">
        <v>20</v>
      </c>
      <c r="I66" s="1">
        <v>29248443</v>
      </c>
    </row>
    <row r="67" spans="2:11" x14ac:dyDescent="0.25">
      <c r="B67">
        <v>412</v>
      </c>
      <c r="C67" t="s">
        <v>50</v>
      </c>
      <c r="D67">
        <v>2018</v>
      </c>
      <c r="E67" t="s">
        <v>25</v>
      </c>
      <c r="F67" t="s">
        <v>20</v>
      </c>
      <c r="J67" s="1">
        <v>12536293</v>
      </c>
    </row>
    <row r="68" spans="2:11" x14ac:dyDescent="0.25">
      <c r="B68">
        <v>414</v>
      </c>
      <c r="C68" t="s">
        <v>51</v>
      </c>
      <c r="D68">
        <v>2017</v>
      </c>
      <c r="E68" t="s">
        <v>29</v>
      </c>
      <c r="F68" t="s">
        <v>20</v>
      </c>
      <c r="I68" s="1">
        <v>11429</v>
      </c>
    </row>
    <row r="69" spans="2:11" x14ac:dyDescent="0.25">
      <c r="B69">
        <v>414</v>
      </c>
      <c r="C69" t="s">
        <v>51</v>
      </c>
      <c r="D69">
        <v>2017</v>
      </c>
      <c r="E69" t="s">
        <v>25</v>
      </c>
      <c r="F69" t="s">
        <v>23</v>
      </c>
      <c r="I69" s="1">
        <v>6055</v>
      </c>
    </row>
    <row r="70" spans="2:11" x14ac:dyDescent="0.25">
      <c r="B70">
        <v>414</v>
      </c>
      <c r="C70" t="s">
        <v>51</v>
      </c>
      <c r="D70">
        <v>2017</v>
      </c>
      <c r="E70" t="s">
        <v>27</v>
      </c>
      <c r="F70" t="s">
        <v>23</v>
      </c>
      <c r="I70">
        <v>336</v>
      </c>
    </row>
    <row r="71" spans="2:11" x14ac:dyDescent="0.25">
      <c r="B71">
        <v>414</v>
      </c>
      <c r="C71" t="s">
        <v>51</v>
      </c>
      <c r="D71">
        <v>2018</v>
      </c>
      <c r="E71" t="s">
        <v>25</v>
      </c>
      <c r="F71" t="s">
        <v>20</v>
      </c>
      <c r="J71" s="1">
        <v>148754</v>
      </c>
    </row>
    <row r="72" spans="2:11" x14ac:dyDescent="0.25">
      <c r="B72">
        <v>414</v>
      </c>
      <c r="C72" t="s">
        <v>51</v>
      </c>
      <c r="D72">
        <v>2018</v>
      </c>
      <c r="E72" t="s">
        <v>27</v>
      </c>
      <c r="F72" t="s">
        <v>23</v>
      </c>
      <c r="J72" s="1">
        <v>20169</v>
      </c>
    </row>
    <row r="73" spans="2:11" x14ac:dyDescent="0.25">
      <c r="B73">
        <v>414</v>
      </c>
      <c r="C73" t="s">
        <v>51</v>
      </c>
      <c r="D73">
        <v>2018</v>
      </c>
      <c r="E73" t="s">
        <v>25</v>
      </c>
      <c r="F73" t="s">
        <v>20</v>
      </c>
      <c r="K73" s="1">
        <v>148754</v>
      </c>
    </row>
    <row r="74" spans="2:11" x14ac:dyDescent="0.25">
      <c r="B74">
        <v>414</v>
      </c>
      <c r="C74" t="s">
        <v>51</v>
      </c>
      <c r="D74">
        <v>2019</v>
      </c>
      <c r="E74" t="s">
        <v>27</v>
      </c>
      <c r="F74" t="s">
        <v>20</v>
      </c>
      <c r="K74" s="1">
        <v>72405</v>
      </c>
    </row>
    <row r="75" spans="2:11" x14ac:dyDescent="0.25">
      <c r="B75">
        <v>340</v>
      </c>
      <c r="C75" t="s">
        <v>52</v>
      </c>
      <c r="D75">
        <v>2016</v>
      </c>
      <c r="E75" t="s">
        <v>29</v>
      </c>
      <c r="F75" t="s">
        <v>23</v>
      </c>
      <c r="H75" s="1">
        <v>4463526</v>
      </c>
    </row>
    <row r="76" spans="2:11" x14ac:dyDescent="0.25">
      <c r="B76">
        <v>7</v>
      </c>
      <c r="C76" t="s">
        <v>53</v>
      </c>
      <c r="D76">
        <v>2015</v>
      </c>
      <c r="E76" t="s">
        <v>19</v>
      </c>
      <c r="F76" t="s">
        <v>20</v>
      </c>
      <c r="G76" s="1">
        <v>1541118</v>
      </c>
    </row>
    <row r="77" spans="2:11" x14ac:dyDescent="0.25">
      <c r="B77">
        <v>89</v>
      </c>
      <c r="C77" t="s">
        <v>53</v>
      </c>
      <c r="D77">
        <v>2015</v>
      </c>
      <c r="E77" t="s">
        <v>22</v>
      </c>
      <c r="F77" t="s">
        <v>23</v>
      </c>
      <c r="G77" s="1">
        <v>6812419</v>
      </c>
    </row>
    <row r="78" spans="2:11" x14ac:dyDescent="0.25">
      <c r="B78">
        <v>171</v>
      </c>
      <c r="C78" t="s">
        <v>53</v>
      </c>
      <c r="D78">
        <v>2015</v>
      </c>
      <c r="E78" t="s">
        <v>29</v>
      </c>
      <c r="F78" t="s">
        <v>23</v>
      </c>
      <c r="G78" s="1">
        <v>3195070</v>
      </c>
    </row>
    <row r="79" spans="2:11" x14ac:dyDescent="0.25">
      <c r="B79">
        <v>417</v>
      </c>
      <c r="C79" t="s">
        <v>53</v>
      </c>
      <c r="D79">
        <v>2015</v>
      </c>
      <c r="E79" t="s">
        <v>25</v>
      </c>
      <c r="F79" t="s">
        <v>23</v>
      </c>
      <c r="G79" s="1">
        <v>122651</v>
      </c>
    </row>
    <row r="80" spans="2:11" x14ac:dyDescent="0.25">
      <c r="B80">
        <v>417</v>
      </c>
      <c r="C80" t="s">
        <v>53</v>
      </c>
      <c r="D80">
        <v>2015</v>
      </c>
      <c r="E80" t="s">
        <v>27</v>
      </c>
      <c r="F80" t="s">
        <v>23</v>
      </c>
      <c r="G80" s="1">
        <v>1569419</v>
      </c>
    </row>
    <row r="81" spans="2:12" x14ac:dyDescent="0.25">
      <c r="B81">
        <v>253</v>
      </c>
      <c r="C81" t="s">
        <v>53</v>
      </c>
      <c r="D81">
        <v>2016</v>
      </c>
      <c r="E81" t="s">
        <v>22</v>
      </c>
      <c r="F81" t="s">
        <v>20</v>
      </c>
      <c r="H81" s="1">
        <v>28358787</v>
      </c>
    </row>
    <row r="82" spans="2:12" x14ac:dyDescent="0.25">
      <c r="B82">
        <v>335</v>
      </c>
      <c r="C82" t="s">
        <v>53</v>
      </c>
      <c r="D82">
        <v>2016</v>
      </c>
      <c r="E82" t="s">
        <v>29</v>
      </c>
      <c r="F82" t="s">
        <v>23</v>
      </c>
      <c r="H82" s="1">
        <v>20808711</v>
      </c>
    </row>
    <row r="83" spans="2:12" x14ac:dyDescent="0.25">
      <c r="B83">
        <v>417</v>
      </c>
      <c r="C83" t="s">
        <v>53</v>
      </c>
      <c r="D83">
        <v>2016</v>
      </c>
      <c r="E83" t="s">
        <v>25</v>
      </c>
      <c r="F83" t="s">
        <v>23</v>
      </c>
      <c r="H83" s="1">
        <v>1117122</v>
      </c>
    </row>
    <row r="84" spans="2:12" x14ac:dyDescent="0.25">
      <c r="B84">
        <v>335</v>
      </c>
      <c r="C84" t="s">
        <v>53</v>
      </c>
      <c r="D84">
        <v>2016</v>
      </c>
      <c r="E84" t="s">
        <v>29</v>
      </c>
      <c r="F84" t="s">
        <v>23</v>
      </c>
      <c r="H84" s="1">
        <v>-783236</v>
      </c>
    </row>
    <row r="85" spans="2:12" x14ac:dyDescent="0.25">
      <c r="B85">
        <v>335</v>
      </c>
      <c r="C85" t="s">
        <v>53</v>
      </c>
      <c r="D85">
        <v>2016</v>
      </c>
      <c r="E85" t="s">
        <v>29</v>
      </c>
      <c r="F85" t="s">
        <v>23</v>
      </c>
      <c r="H85" s="1">
        <v>-615803</v>
      </c>
    </row>
    <row r="86" spans="2:12" x14ac:dyDescent="0.25">
      <c r="B86">
        <v>417</v>
      </c>
      <c r="C86" t="s">
        <v>53</v>
      </c>
      <c r="D86">
        <v>2016</v>
      </c>
      <c r="E86" t="s">
        <v>27</v>
      </c>
      <c r="F86" t="s">
        <v>23</v>
      </c>
      <c r="H86" s="1">
        <v>190270</v>
      </c>
    </row>
    <row r="87" spans="2:12" x14ac:dyDescent="0.25">
      <c r="B87">
        <v>417</v>
      </c>
      <c r="C87" t="s">
        <v>53</v>
      </c>
      <c r="D87">
        <v>2017</v>
      </c>
      <c r="E87" t="s">
        <v>29</v>
      </c>
      <c r="F87" t="s">
        <v>20</v>
      </c>
      <c r="I87" s="1">
        <v>47629973</v>
      </c>
    </row>
    <row r="88" spans="2:12" x14ac:dyDescent="0.25">
      <c r="B88">
        <v>417</v>
      </c>
      <c r="C88" t="s">
        <v>53</v>
      </c>
      <c r="D88">
        <v>2017</v>
      </c>
      <c r="E88" t="s">
        <v>25</v>
      </c>
      <c r="F88" t="s">
        <v>23</v>
      </c>
      <c r="I88" s="1">
        <v>16891576</v>
      </c>
    </row>
    <row r="89" spans="2:12" x14ac:dyDescent="0.25">
      <c r="B89">
        <v>335</v>
      </c>
      <c r="C89" t="s">
        <v>53</v>
      </c>
      <c r="D89">
        <v>2017</v>
      </c>
      <c r="E89" t="s">
        <v>29</v>
      </c>
      <c r="F89" t="s">
        <v>20</v>
      </c>
      <c r="I89" s="1">
        <v>-8974165</v>
      </c>
    </row>
    <row r="90" spans="2:12" x14ac:dyDescent="0.25">
      <c r="B90">
        <v>417</v>
      </c>
      <c r="C90" t="s">
        <v>53</v>
      </c>
      <c r="D90">
        <v>2017</v>
      </c>
      <c r="E90" t="s">
        <v>27</v>
      </c>
      <c r="F90" t="s">
        <v>23</v>
      </c>
      <c r="I90" s="1">
        <v>11475495</v>
      </c>
    </row>
    <row r="91" spans="2:12" x14ac:dyDescent="0.25">
      <c r="B91">
        <v>417</v>
      </c>
      <c r="C91" t="s">
        <v>53</v>
      </c>
      <c r="D91">
        <v>2018</v>
      </c>
      <c r="E91" t="s">
        <v>25</v>
      </c>
      <c r="F91" t="s">
        <v>20</v>
      </c>
      <c r="J91" s="1">
        <v>16880355</v>
      </c>
    </row>
    <row r="92" spans="2:12" x14ac:dyDescent="0.25">
      <c r="B92">
        <v>335</v>
      </c>
      <c r="C92" t="s">
        <v>53</v>
      </c>
      <c r="D92">
        <v>2018</v>
      </c>
      <c r="E92" t="s">
        <v>25</v>
      </c>
      <c r="F92" t="s">
        <v>20</v>
      </c>
      <c r="J92" s="1">
        <v>-1322557</v>
      </c>
    </row>
    <row r="93" spans="2:12" x14ac:dyDescent="0.25">
      <c r="B93">
        <v>417</v>
      </c>
      <c r="C93" t="s">
        <v>53</v>
      </c>
      <c r="D93">
        <v>2018</v>
      </c>
      <c r="E93" t="s">
        <v>27</v>
      </c>
      <c r="F93" t="s">
        <v>23</v>
      </c>
      <c r="J93" s="1">
        <v>20017721</v>
      </c>
    </row>
    <row r="94" spans="2:12" x14ac:dyDescent="0.25">
      <c r="B94">
        <v>417</v>
      </c>
      <c r="C94" t="s">
        <v>53</v>
      </c>
      <c r="D94">
        <v>2018</v>
      </c>
      <c r="E94" t="s">
        <v>25</v>
      </c>
      <c r="F94" t="s">
        <v>20</v>
      </c>
      <c r="L94" s="1">
        <v>16796880</v>
      </c>
    </row>
    <row r="95" spans="2:12" x14ac:dyDescent="0.25">
      <c r="B95">
        <v>335</v>
      </c>
      <c r="C95" t="s">
        <v>53</v>
      </c>
      <c r="D95">
        <v>2019</v>
      </c>
      <c r="E95" t="s">
        <v>27</v>
      </c>
      <c r="F95" t="s">
        <v>20</v>
      </c>
      <c r="K95" s="1">
        <v>-15776452</v>
      </c>
    </row>
    <row r="96" spans="2:12" x14ac:dyDescent="0.25">
      <c r="B96">
        <v>417</v>
      </c>
      <c r="C96" t="s">
        <v>53</v>
      </c>
      <c r="D96">
        <v>2019</v>
      </c>
      <c r="E96" t="s">
        <v>27</v>
      </c>
      <c r="F96" t="s">
        <v>20</v>
      </c>
      <c r="K96" s="1">
        <v>48998631</v>
      </c>
    </row>
    <row r="97" spans="2:13" x14ac:dyDescent="0.25">
      <c r="B97">
        <v>417</v>
      </c>
      <c r="C97" t="s">
        <v>53</v>
      </c>
      <c r="D97">
        <v>2020</v>
      </c>
      <c r="E97" t="s">
        <v>54</v>
      </c>
      <c r="F97" t="s">
        <v>20</v>
      </c>
      <c r="L97" s="1">
        <v>11584995</v>
      </c>
    </row>
    <row r="98" spans="2:13" x14ac:dyDescent="0.25">
      <c r="B98">
        <v>417</v>
      </c>
      <c r="C98" t="s">
        <v>53</v>
      </c>
      <c r="D98">
        <v>2021</v>
      </c>
      <c r="E98" t="s">
        <v>55</v>
      </c>
      <c r="F98" t="s">
        <v>20</v>
      </c>
      <c r="M98" s="1">
        <v>4568663</v>
      </c>
    </row>
    <row r="99" spans="2:13" x14ac:dyDescent="0.25">
      <c r="B99">
        <v>417</v>
      </c>
      <c r="C99" t="s">
        <v>53</v>
      </c>
      <c r="D99">
        <v>2022</v>
      </c>
      <c r="E99" t="s">
        <v>56</v>
      </c>
      <c r="F99" t="s">
        <v>20</v>
      </c>
      <c r="M99" s="1">
        <v>21629</v>
      </c>
    </row>
    <row r="100" spans="2:13" x14ac:dyDescent="0.25">
      <c r="B100">
        <v>418</v>
      </c>
      <c r="C100" t="s">
        <v>57</v>
      </c>
      <c r="D100">
        <v>2017</v>
      </c>
      <c r="E100" t="s">
        <v>29</v>
      </c>
      <c r="F100" t="s">
        <v>20</v>
      </c>
      <c r="I100" s="1">
        <v>442365</v>
      </c>
    </row>
    <row r="101" spans="2:13" x14ac:dyDescent="0.25">
      <c r="B101">
        <v>418</v>
      </c>
      <c r="C101" t="s">
        <v>57</v>
      </c>
      <c r="D101">
        <v>2018</v>
      </c>
      <c r="E101" t="s">
        <v>25</v>
      </c>
      <c r="F101" t="s">
        <v>20</v>
      </c>
      <c r="J101" s="1">
        <v>676556</v>
      </c>
    </row>
    <row r="102" spans="2:13" x14ac:dyDescent="0.25">
      <c r="B102">
        <v>418</v>
      </c>
      <c r="C102" t="s">
        <v>57</v>
      </c>
      <c r="D102">
        <v>2018</v>
      </c>
      <c r="E102" t="s">
        <v>25</v>
      </c>
      <c r="F102" t="s">
        <v>20</v>
      </c>
      <c r="K102" s="1">
        <v>595708</v>
      </c>
    </row>
    <row r="103" spans="2:13" x14ac:dyDescent="0.25">
      <c r="B103">
        <v>418</v>
      </c>
      <c r="C103" t="s">
        <v>57</v>
      </c>
      <c r="D103">
        <v>2019</v>
      </c>
      <c r="E103" t="s">
        <v>27</v>
      </c>
      <c r="F103" t="s">
        <v>20</v>
      </c>
      <c r="K103" s="1">
        <v>902897</v>
      </c>
    </row>
    <row r="104" spans="2:13" x14ac:dyDescent="0.25">
      <c r="B104">
        <v>438</v>
      </c>
      <c r="C104" t="s">
        <v>58</v>
      </c>
      <c r="D104">
        <v>2017</v>
      </c>
      <c r="E104" t="s">
        <v>29</v>
      </c>
      <c r="F104" t="s">
        <v>20</v>
      </c>
      <c r="I104" s="1">
        <v>1240558</v>
      </c>
    </row>
    <row r="105" spans="2:13" x14ac:dyDescent="0.25">
      <c r="B105">
        <v>335</v>
      </c>
      <c r="C105" t="s">
        <v>59</v>
      </c>
      <c r="D105">
        <v>2016</v>
      </c>
      <c r="E105" t="s">
        <v>22</v>
      </c>
      <c r="F105" t="s">
        <v>23</v>
      </c>
    </row>
    <row r="106" spans="2:13" x14ac:dyDescent="0.25">
      <c r="B106">
        <v>335</v>
      </c>
      <c r="C106" t="s">
        <v>59</v>
      </c>
      <c r="D106">
        <v>2017</v>
      </c>
      <c r="E106" t="s">
        <v>29</v>
      </c>
      <c r="F106" t="s">
        <v>20</v>
      </c>
    </row>
    <row r="107" spans="2:13" x14ac:dyDescent="0.25">
      <c r="B107">
        <v>335</v>
      </c>
      <c r="C107" t="s">
        <v>59</v>
      </c>
      <c r="D107">
        <v>2017</v>
      </c>
      <c r="E107" t="s">
        <v>29</v>
      </c>
      <c r="F107" t="s">
        <v>23</v>
      </c>
    </row>
    <row r="108" spans="2:13" x14ac:dyDescent="0.25">
      <c r="B108">
        <v>335</v>
      </c>
      <c r="C108" t="s">
        <v>59</v>
      </c>
      <c r="D108">
        <v>2018</v>
      </c>
      <c r="E108" t="s">
        <v>25</v>
      </c>
      <c r="F108" t="s">
        <v>20</v>
      </c>
    </row>
    <row r="109" spans="2:13" x14ac:dyDescent="0.25">
      <c r="B109">
        <v>335</v>
      </c>
      <c r="C109" t="s">
        <v>59</v>
      </c>
      <c r="D109">
        <v>2018</v>
      </c>
      <c r="E109" t="s">
        <v>25</v>
      </c>
      <c r="F109" t="s">
        <v>23</v>
      </c>
    </row>
    <row r="110" spans="2:13" x14ac:dyDescent="0.25">
      <c r="B110">
        <v>335</v>
      </c>
      <c r="C110" t="s">
        <v>59</v>
      </c>
      <c r="D110">
        <v>2019</v>
      </c>
      <c r="E110" t="s">
        <v>27</v>
      </c>
      <c r="F110" t="s">
        <v>20</v>
      </c>
    </row>
    <row r="111" spans="2:13" x14ac:dyDescent="0.25">
      <c r="B111">
        <v>335</v>
      </c>
      <c r="C111" t="s">
        <v>59</v>
      </c>
      <c r="D111">
        <v>2019</v>
      </c>
      <c r="E111" t="s">
        <v>27</v>
      </c>
      <c r="F111" t="s">
        <v>23</v>
      </c>
    </row>
    <row r="112" spans="2:13" x14ac:dyDescent="0.25">
      <c r="B112">
        <v>335</v>
      </c>
      <c r="C112" t="s">
        <v>59</v>
      </c>
      <c r="D112">
        <v>2020</v>
      </c>
      <c r="E112" t="s">
        <v>54</v>
      </c>
      <c r="F112" t="s">
        <v>20</v>
      </c>
    </row>
    <row r="113" spans="1:15" x14ac:dyDescent="0.25">
      <c r="B113">
        <v>335</v>
      </c>
      <c r="C113" t="s">
        <v>59</v>
      </c>
      <c r="D113">
        <v>2020</v>
      </c>
      <c r="E113" t="s">
        <v>54</v>
      </c>
      <c r="F113" t="s">
        <v>23</v>
      </c>
    </row>
    <row r="114" spans="1:15" x14ac:dyDescent="0.25">
      <c r="B114">
        <v>335</v>
      </c>
      <c r="C114" t="s">
        <v>59</v>
      </c>
      <c r="D114">
        <v>2021</v>
      </c>
      <c r="E114" t="s">
        <v>55</v>
      </c>
      <c r="F114" t="s">
        <v>20</v>
      </c>
    </row>
    <row r="115" spans="1:15" x14ac:dyDescent="0.25">
      <c r="C115" t="s">
        <v>60</v>
      </c>
      <c r="D115">
        <v>2017</v>
      </c>
      <c r="E115" t="s">
        <v>25</v>
      </c>
      <c r="F115" t="s">
        <v>23</v>
      </c>
      <c r="I115" s="1">
        <v>68254</v>
      </c>
    </row>
    <row r="116" spans="1:15" x14ac:dyDescent="0.25">
      <c r="C116" t="s">
        <v>60</v>
      </c>
      <c r="D116">
        <v>2017</v>
      </c>
      <c r="E116" t="s">
        <v>27</v>
      </c>
      <c r="F116" t="s">
        <v>23</v>
      </c>
      <c r="I116" s="1">
        <v>19490</v>
      </c>
    </row>
    <row r="117" spans="1:15" x14ac:dyDescent="0.25">
      <c r="C117" t="s">
        <v>60</v>
      </c>
      <c r="D117">
        <v>2018</v>
      </c>
      <c r="E117" t="s">
        <v>25</v>
      </c>
      <c r="F117" t="s">
        <v>20</v>
      </c>
      <c r="J117" s="1">
        <v>1408642</v>
      </c>
    </row>
    <row r="118" spans="1:15" x14ac:dyDescent="0.25">
      <c r="C118" t="s">
        <v>60</v>
      </c>
      <c r="D118">
        <v>2018</v>
      </c>
      <c r="E118" t="s">
        <v>27</v>
      </c>
      <c r="F118" t="s">
        <v>23</v>
      </c>
      <c r="J118" s="1">
        <v>29784</v>
      </c>
    </row>
    <row r="119" spans="1:15" x14ac:dyDescent="0.25">
      <c r="C119" t="s">
        <v>60</v>
      </c>
      <c r="D119">
        <v>2018</v>
      </c>
      <c r="E119" t="s">
        <v>25</v>
      </c>
      <c r="F119" t="s">
        <v>20</v>
      </c>
      <c r="K119" s="1">
        <v>1408642</v>
      </c>
    </row>
    <row r="120" spans="1:15" x14ac:dyDescent="0.25">
      <c r="C120" t="s">
        <v>60</v>
      </c>
      <c r="D120">
        <v>2019</v>
      </c>
      <c r="E120" t="s">
        <v>27</v>
      </c>
      <c r="F120" t="s">
        <v>20</v>
      </c>
      <c r="K120" s="1">
        <v>1868905</v>
      </c>
    </row>
    <row r="121" spans="1:15" s="7" customFormat="1" x14ac:dyDescent="0.25">
      <c r="B121" s="7">
        <v>463</v>
      </c>
      <c r="C121" s="7" t="s">
        <v>61</v>
      </c>
      <c r="D121" s="7">
        <v>2017</v>
      </c>
      <c r="E121" s="7" t="s">
        <v>29</v>
      </c>
      <c r="F121" s="7" t="s">
        <v>20</v>
      </c>
      <c r="I121" s="8">
        <v>37610</v>
      </c>
    </row>
    <row r="122" spans="1:15" x14ac:dyDescent="0.25">
      <c r="A122" t="s">
        <v>69</v>
      </c>
      <c r="B122">
        <v>335</v>
      </c>
      <c r="C122" t="s">
        <v>59</v>
      </c>
      <c r="D122">
        <v>2021</v>
      </c>
    </row>
    <row r="124" spans="1:15" x14ac:dyDescent="0.25">
      <c r="B124">
        <v>335</v>
      </c>
      <c r="C124" t="s">
        <v>59</v>
      </c>
      <c r="D124">
        <v>2022</v>
      </c>
    </row>
    <row r="125" spans="1:15" x14ac:dyDescent="0.25">
      <c r="B125">
        <v>335</v>
      </c>
      <c r="C125" t="s">
        <v>59</v>
      </c>
      <c r="D125">
        <v>2023</v>
      </c>
    </row>
    <row r="126" spans="1:15" x14ac:dyDescent="0.25">
      <c r="B126">
        <v>419</v>
      </c>
      <c r="C126" t="s">
        <v>48</v>
      </c>
      <c r="D126">
        <v>2021</v>
      </c>
      <c r="M126" s="1">
        <v>326789</v>
      </c>
    </row>
    <row r="128" spans="1:15" x14ac:dyDescent="0.25">
      <c r="C128" t="s">
        <v>52</v>
      </c>
      <c r="D128">
        <v>2023</v>
      </c>
      <c r="O128" s="1">
        <v>13697127</v>
      </c>
    </row>
    <row r="129" spans="2:19" x14ac:dyDescent="0.25">
      <c r="C129" t="s">
        <v>62</v>
      </c>
      <c r="D129">
        <v>2021</v>
      </c>
      <c r="M129" s="1">
        <v>516000</v>
      </c>
    </row>
    <row r="130" spans="2:19" x14ac:dyDescent="0.25">
      <c r="B130">
        <v>417</v>
      </c>
      <c r="C130" t="s">
        <v>53</v>
      </c>
      <c r="D130">
        <v>2022</v>
      </c>
      <c r="M130" s="1">
        <v>-21629</v>
      </c>
    </row>
    <row r="131" spans="2:19" x14ac:dyDescent="0.25">
      <c r="B131">
        <v>417</v>
      </c>
      <c r="C131" t="s">
        <v>53</v>
      </c>
      <c r="D131">
        <v>2022</v>
      </c>
      <c r="N131" s="1">
        <v>41586</v>
      </c>
    </row>
    <row r="132" spans="2:19" x14ac:dyDescent="0.25">
      <c r="C132" t="s">
        <v>63</v>
      </c>
      <c r="D132">
        <v>2023</v>
      </c>
      <c r="O132" s="1">
        <v>52727</v>
      </c>
    </row>
    <row r="133" spans="2:19" x14ac:dyDescent="0.25">
      <c r="C133" t="s">
        <v>64</v>
      </c>
      <c r="D133">
        <v>2023</v>
      </c>
      <c r="O133" s="1">
        <v>344105</v>
      </c>
    </row>
    <row r="134" spans="2:19" x14ac:dyDescent="0.25">
      <c r="C134" t="s">
        <v>65</v>
      </c>
      <c r="D134">
        <v>2023</v>
      </c>
      <c r="O134">
        <v>0</v>
      </c>
      <c r="P134">
        <v>0</v>
      </c>
      <c r="Q134">
        <v>0</v>
      </c>
      <c r="R134">
        <v>0</v>
      </c>
      <c r="S134">
        <v>0</v>
      </c>
    </row>
    <row r="135" spans="2:19" x14ac:dyDescent="0.25">
      <c r="C135" t="s">
        <v>66</v>
      </c>
      <c r="D135">
        <v>2023</v>
      </c>
      <c r="O135" s="1">
        <v>19444692</v>
      </c>
    </row>
    <row r="136" spans="2:19" x14ac:dyDescent="0.25">
      <c r="C136" t="s">
        <v>67</v>
      </c>
      <c r="D136">
        <v>2023</v>
      </c>
      <c r="O136" s="1">
        <v>1277628</v>
      </c>
    </row>
    <row r="137" spans="2:19" x14ac:dyDescent="0.25">
      <c r="C137" t="s">
        <v>68</v>
      </c>
      <c r="D137">
        <v>2023</v>
      </c>
      <c r="O137" s="1">
        <v>1389590</v>
      </c>
    </row>
    <row r="140" spans="2:19" x14ac:dyDescent="0.25">
      <c r="C140" t="s">
        <v>53</v>
      </c>
      <c r="D140">
        <v>2019</v>
      </c>
      <c r="K140" s="1">
        <v>777188</v>
      </c>
    </row>
    <row r="141" spans="2:19" x14ac:dyDescent="0.25">
      <c r="C141" t="s">
        <v>57</v>
      </c>
      <c r="D141">
        <v>2019</v>
      </c>
      <c r="K141" s="1">
        <v>189217</v>
      </c>
    </row>
    <row r="142" spans="2:19" x14ac:dyDescent="0.25">
      <c r="C142" t="s">
        <v>45</v>
      </c>
      <c r="D142">
        <v>2019</v>
      </c>
      <c r="K142" s="1">
        <v>202797</v>
      </c>
    </row>
    <row r="143" spans="2:19" x14ac:dyDescent="0.25">
      <c r="C143" t="s">
        <v>45</v>
      </c>
      <c r="D143">
        <v>2019</v>
      </c>
      <c r="K143" s="1">
        <v>69548</v>
      </c>
    </row>
    <row r="144" spans="2:19" x14ac:dyDescent="0.25">
      <c r="C144" t="s">
        <v>52</v>
      </c>
      <c r="D144">
        <v>2019</v>
      </c>
      <c r="K144" s="1">
        <v>155717</v>
      </c>
    </row>
    <row r="145" spans="1:22" x14ac:dyDescent="0.25">
      <c r="C145" t="s">
        <v>48</v>
      </c>
      <c r="D145">
        <v>2019</v>
      </c>
      <c r="K145">
        <v>0</v>
      </c>
    </row>
    <row r="146" spans="1:22" x14ac:dyDescent="0.25">
      <c r="C146" t="s">
        <v>49</v>
      </c>
      <c r="D146">
        <v>2019</v>
      </c>
      <c r="K146" s="1">
        <v>1001047</v>
      </c>
    </row>
    <row r="147" spans="1:22" x14ac:dyDescent="0.25">
      <c r="C147" t="s">
        <v>53</v>
      </c>
      <c r="D147">
        <v>2020</v>
      </c>
      <c r="L147" s="1">
        <v>12139717</v>
      </c>
    </row>
    <row r="148" spans="1:22" x14ac:dyDescent="0.25">
      <c r="C148" t="s">
        <v>57</v>
      </c>
      <c r="D148">
        <v>2020</v>
      </c>
      <c r="L148" s="1">
        <v>80701</v>
      </c>
    </row>
    <row r="149" spans="1:22" x14ac:dyDescent="0.25">
      <c r="C149" t="s">
        <v>45</v>
      </c>
      <c r="D149">
        <v>2020</v>
      </c>
      <c r="L149" s="1">
        <v>119512</v>
      </c>
    </row>
    <row r="150" spans="1:22" x14ac:dyDescent="0.25">
      <c r="C150" t="s">
        <v>45</v>
      </c>
      <c r="D150">
        <v>2020</v>
      </c>
      <c r="L150" s="1">
        <v>280607</v>
      </c>
    </row>
    <row r="151" spans="1:22" x14ac:dyDescent="0.25">
      <c r="C151" t="s">
        <v>52</v>
      </c>
      <c r="D151">
        <v>2020</v>
      </c>
      <c r="L151" s="1">
        <v>108811</v>
      </c>
    </row>
    <row r="152" spans="1:22" x14ac:dyDescent="0.25">
      <c r="C152" t="s">
        <v>48</v>
      </c>
      <c r="D152">
        <v>2020</v>
      </c>
      <c r="L152">
        <v>0</v>
      </c>
    </row>
    <row r="153" spans="1:22" x14ac:dyDescent="0.25">
      <c r="C153" t="s">
        <v>49</v>
      </c>
      <c r="D153">
        <v>2020</v>
      </c>
      <c r="L153" s="1">
        <v>1362012</v>
      </c>
    </row>
    <row r="154" spans="1:22" x14ac:dyDescent="0.25">
      <c r="C154" t="s">
        <v>53</v>
      </c>
      <c r="D154">
        <v>2021</v>
      </c>
      <c r="M154" s="1">
        <v>25512505</v>
      </c>
    </row>
    <row r="155" spans="1:22" x14ac:dyDescent="0.25">
      <c r="C155" t="s">
        <v>57</v>
      </c>
      <c r="D155">
        <v>2021</v>
      </c>
      <c r="M155" s="1">
        <v>32507</v>
      </c>
    </row>
    <row r="156" spans="1:22" x14ac:dyDescent="0.25">
      <c r="C156" t="s">
        <v>45</v>
      </c>
      <c r="D156">
        <v>2021</v>
      </c>
      <c r="M156" s="1">
        <v>242078</v>
      </c>
    </row>
    <row r="157" spans="1:22" x14ac:dyDescent="0.25">
      <c r="C157" t="s">
        <v>52</v>
      </c>
      <c r="D157">
        <v>2021</v>
      </c>
      <c r="M157" s="1">
        <v>640007</v>
      </c>
    </row>
    <row r="158" spans="1:22" s="7" customFormat="1" x14ac:dyDescent="0.25">
      <c r="C158" s="7" t="s">
        <v>49</v>
      </c>
      <c r="D158" s="7">
        <v>2021</v>
      </c>
      <c r="M158" s="8">
        <v>352843</v>
      </c>
    </row>
    <row r="159" spans="1:22" x14ac:dyDescent="0.25">
      <c r="A159" t="s">
        <v>72</v>
      </c>
      <c r="C159" s="10" t="s">
        <v>74</v>
      </c>
      <c r="P159" s="1">
        <v>20818430</v>
      </c>
      <c r="Q159" s="1">
        <v>21218140</v>
      </c>
      <c r="R159" s="1">
        <v>21817000</v>
      </c>
      <c r="S159" s="1">
        <v>22658390</v>
      </c>
      <c r="T159" s="1">
        <v>23749180</v>
      </c>
      <c r="U159" s="1">
        <v>25028020</v>
      </c>
      <c r="V159" s="1">
        <v>26603700</v>
      </c>
    </row>
    <row r="160" spans="1:22" x14ac:dyDescent="0.25">
      <c r="C160" s="10" t="s">
        <v>67</v>
      </c>
      <c r="P160" s="1">
        <v>1514020</v>
      </c>
      <c r="Q160" s="1">
        <v>1544300</v>
      </c>
      <c r="R160" s="1">
        <v>1582680</v>
      </c>
      <c r="S160" s="1">
        <v>1637570</v>
      </c>
      <c r="T160" s="1">
        <v>1711810</v>
      </c>
      <c r="U160" s="1">
        <v>1797080</v>
      </c>
      <c r="V160" s="1">
        <v>1923020</v>
      </c>
    </row>
    <row r="161" spans="3:22" x14ac:dyDescent="0.25">
      <c r="C161" s="10" t="s">
        <v>63</v>
      </c>
      <c r="P161" s="1">
        <v>98190</v>
      </c>
      <c r="Q161" s="1">
        <v>100160</v>
      </c>
      <c r="R161" s="1">
        <v>101200</v>
      </c>
      <c r="S161" s="1">
        <v>106270</v>
      </c>
      <c r="T161" s="1">
        <v>111390</v>
      </c>
      <c r="U161" s="1">
        <v>117680</v>
      </c>
      <c r="V161" s="1">
        <v>124740</v>
      </c>
    </row>
    <row r="162" spans="3:22" x14ac:dyDescent="0.25">
      <c r="C162" s="10" t="s">
        <v>64</v>
      </c>
      <c r="P162" s="1">
        <v>315660</v>
      </c>
      <c r="Q162" s="1">
        <v>315650</v>
      </c>
      <c r="R162" s="1">
        <v>325130</v>
      </c>
      <c r="S162" s="1">
        <v>338130</v>
      </c>
      <c r="T162" s="1">
        <v>355040</v>
      </c>
      <c r="U162" s="1">
        <v>374570</v>
      </c>
      <c r="V162" s="1">
        <v>397040</v>
      </c>
    </row>
    <row r="163" spans="3:22" x14ac:dyDescent="0.25">
      <c r="C163" s="10" t="s">
        <v>65</v>
      </c>
      <c r="P163" s="1">
        <v>2621790</v>
      </c>
      <c r="Q163" s="1">
        <v>2674240</v>
      </c>
      <c r="R163" s="1">
        <v>2754450</v>
      </c>
      <c r="S163" s="1">
        <v>2864640</v>
      </c>
      <c r="T163" s="1">
        <v>3007870</v>
      </c>
      <c r="U163" s="1">
        <v>3173300</v>
      </c>
      <c r="V163" s="1">
        <v>3363700</v>
      </c>
    </row>
    <row r="164" spans="3:22" x14ac:dyDescent="0.25">
      <c r="C164" s="10" t="s">
        <v>75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</row>
    <row r="165" spans="3:22" x14ac:dyDescent="0.25">
      <c r="C165" s="10" t="s">
        <v>76</v>
      </c>
      <c r="P165">
        <v>0</v>
      </c>
      <c r="Q165" s="1">
        <v>1052510</v>
      </c>
      <c r="R165" s="1">
        <v>950730</v>
      </c>
      <c r="S165" s="1">
        <v>947370</v>
      </c>
      <c r="T165" s="1">
        <v>1012870</v>
      </c>
      <c r="U165" s="1">
        <v>1073260</v>
      </c>
      <c r="V165" s="1">
        <v>1138530</v>
      </c>
    </row>
    <row r="166" spans="3:22" x14ac:dyDescent="0.25">
      <c r="C166" s="10" t="s">
        <v>77</v>
      </c>
      <c r="P166">
        <v>0</v>
      </c>
      <c r="Q166" s="1">
        <v>19620300</v>
      </c>
      <c r="R166" s="1">
        <v>19863590</v>
      </c>
      <c r="S166" s="1">
        <v>20054800</v>
      </c>
      <c r="T166" s="1">
        <v>20254050</v>
      </c>
      <c r="U166" s="1">
        <v>20445480</v>
      </c>
      <c r="V166" s="1">
        <v>20915890</v>
      </c>
    </row>
    <row r="167" spans="3:22" x14ac:dyDescent="0.25">
      <c r="C167" s="10" t="s">
        <v>78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</row>
    <row r="168" spans="3:22" x14ac:dyDescent="0.25">
      <c r="C168" s="10" t="s">
        <v>79</v>
      </c>
      <c r="P168" s="1">
        <v>318030</v>
      </c>
      <c r="Q168" s="1">
        <v>324390</v>
      </c>
      <c r="R168" s="1">
        <v>329260</v>
      </c>
      <c r="S168" s="1">
        <v>334190</v>
      </c>
      <c r="T168" s="1">
        <v>339210</v>
      </c>
      <c r="U168" s="1">
        <v>344290</v>
      </c>
      <c r="V168" s="1">
        <v>349470</v>
      </c>
    </row>
    <row r="169" spans="3:22" x14ac:dyDescent="0.25">
      <c r="C169" s="10" t="s">
        <v>80</v>
      </c>
      <c r="P169">
        <v>0</v>
      </c>
      <c r="Q169" s="1">
        <v>18259280</v>
      </c>
      <c r="R169" s="1">
        <v>16493610</v>
      </c>
      <c r="S169" s="1">
        <v>16247090</v>
      </c>
      <c r="T169" s="1">
        <v>17014700</v>
      </c>
      <c r="U169" s="1">
        <v>17590040</v>
      </c>
      <c r="V169" s="1">
        <v>18117750</v>
      </c>
    </row>
    <row r="170" spans="3:22" x14ac:dyDescent="0.25"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</row>
    <row r="171" spans="3:22" x14ac:dyDescent="0.25">
      <c r="C171" s="10" t="s">
        <v>68</v>
      </c>
      <c r="P171" s="1">
        <v>1953900</v>
      </c>
      <c r="Q171" s="1">
        <v>1992980</v>
      </c>
      <c r="R171" s="1">
        <v>2052760</v>
      </c>
      <c r="S171" s="1">
        <v>2134880</v>
      </c>
      <c r="T171" s="1">
        <v>2241620</v>
      </c>
      <c r="U171" s="1">
        <v>2364910</v>
      </c>
      <c r="V171" s="1">
        <v>2506810</v>
      </c>
    </row>
    <row r="173" spans="3:22" x14ac:dyDescent="0.25">
      <c r="J173" s="1">
        <f>SUM(J1:J172)</f>
        <v>54915923</v>
      </c>
      <c r="K173" s="1">
        <f t="shared" ref="K173:V173" si="0">SUM(K1:K172)</f>
        <v>46996609</v>
      </c>
      <c r="L173" s="1">
        <f t="shared" si="0"/>
        <v>42475255</v>
      </c>
      <c r="M173" s="1">
        <f t="shared" si="0"/>
        <v>32193413</v>
      </c>
      <c r="N173" s="1">
        <f t="shared" si="0"/>
        <v>43608</v>
      </c>
      <c r="O173" s="1">
        <f t="shared" si="0"/>
        <v>36207892</v>
      </c>
      <c r="P173" s="1">
        <f t="shared" si="0"/>
        <v>27642044</v>
      </c>
      <c r="Q173" s="1">
        <f t="shared" si="0"/>
        <v>67103975</v>
      </c>
      <c r="R173" s="1">
        <f t="shared" si="0"/>
        <v>66272436</v>
      </c>
      <c r="S173" s="1">
        <f t="shared" si="0"/>
        <v>67325357</v>
      </c>
      <c r="T173" s="1">
        <f t="shared" si="0"/>
        <v>69799768</v>
      </c>
      <c r="U173" s="1">
        <f t="shared" si="0"/>
        <v>72310659</v>
      </c>
      <c r="V173" s="1">
        <f t="shared" si="0"/>
        <v>75442680</v>
      </c>
    </row>
    <row r="174" spans="3:22" x14ac:dyDescent="0.25">
      <c r="J174">
        <f>+J173/1000</f>
        <v>54915.923000000003</v>
      </c>
      <c r="K174">
        <f t="shared" ref="K174:V174" si="1">+K173/1000</f>
        <v>46996.608999999997</v>
      </c>
      <c r="L174">
        <f t="shared" si="1"/>
        <v>42475.254999999997</v>
      </c>
      <c r="M174">
        <f t="shared" si="1"/>
        <v>32193.413</v>
      </c>
      <c r="N174">
        <f t="shared" si="1"/>
        <v>43.607999999999997</v>
      </c>
      <c r="O174">
        <f t="shared" si="1"/>
        <v>36207.892</v>
      </c>
      <c r="P174">
        <f t="shared" si="1"/>
        <v>27642.044000000002</v>
      </c>
      <c r="Q174">
        <f t="shared" si="1"/>
        <v>67103.975000000006</v>
      </c>
      <c r="R174">
        <f t="shared" si="1"/>
        <v>66272.436000000002</v>
      </c>
      <c r="S174">
        <f t="shared" si="1"/>
        <v>67325.357000000004</v>
      </c>
      <c r="T174">
        <f t="shared" si="1"/>
        <v>69799.767999999996</v>
      </c>
      <c r="U174">
        <f t="shared" si="1"/>
        <v>72310.659</v>
      </c>
      <c r="V174">
        <f t="shared" si="1"/>
        <v>75442.679999999993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F8E70-0AE6-4C19-98B0-B38C741431CA}">
  <dimension ref="A3:R39"/>
  <sheetViews>
    <sheetView topLeftCell="A4" workbookViewId="0">
      <selection activeCell="K24" sqref="K24:Q36"/>
    </sheetView>
  </sheetViews>
  <sheetFormatPr defaultRowHeight="15" x14ac:dyDescent="0.25"/>
  <cols>
    <col min="1" max="1" width="38.28515625" bestFit="1" customWidth="1"/>
    <col min="3" max="9" width="12.140625" customWidth="1"/>
    <col min="11" max="17" width="16.42578125" customWidth="1"/>
  </cols>
  <sheetData>
    <row r="3" spans="1:18" x14ac:dyDescent="0.25">
      <c r="K3" s="10" t="s">
        <v>83</v>
      </c>
    </row>
    <row r="4" spans="1:18" x14ac:dyDescent="0.25">
      <c r="A4" s="10" t="s">
        <v>73</v>
      </c>
      <c r="C4">
        <v>2024</v>
      </c>
      <c r="D4">
        <v>2025</v>
      </c>
      <c r="E4">
        <v>2026</v>
      </c>
      <c r="F4">
        <v>2027</v>
      </c>
      <c r="G4">
        <v>2028</v>
      </c>
      <c r="H4">
        <v>2029</v>
      </c>
      <c r="I4">
        <v>2030</v>
      </c>
      <c r="K4">
        <v>2024</v>
      </c>
      <c r="L4">
        <v>2025</v>
      </c>
      <c r="M4">
        <v>2026</v>
      </c>
      <c r="N4">
        <v>2027</v>
      </c>
      <c r="O4">
        <v>2028</v>
      </c>
      <c r="P4">
        <v>2029</v>
      </c>
      <c r="Q4">
        <v>2030</v>
      </c>
    </row>
    <row r="5" spans="1:18" x14ac:dyDescent="0.25">
      <c r="A5" s="10" t="s">
        <v>74</v>
      </c>
      <c r="B5" s="11"/>
      <c r="C5" s="11">
        <v>20818.43</v>
      </c>
      <c r="D5" s="11">
        <v>42036.57</v>
      </c>
      <c r="E5" s="11">
        <v>63853.57</v>
      </c>
      <c r="F5" s="11">
        <v>86511.96</v>
      </c>
      <c r="G5" s="11">
        <v>110261.14</v>
      </c>
      <c r="H5" s="11">
        <v>135289.16</v>
      </c>
      <c r="I5" s="11">
        <v>161892.85999999999</v>
      </c>
      <c r="J5" s="11"/>
      <c r="K5" s="11">
        <v>20818.43</v>
      </c>
      <c r="L5" s="11">
        <f>+D5-C5</f>
        <v>21218.14</v>
      </c>
      <c r="M5" s="11">
        <f>+E5-D5</f>
        <v>21817</v>
      </c>
      <c r="N5" s="11">
        <f>+F5-E5</f>
        <v>22658.390000000007</v>
      </c>
      <c r="O5" s="11">
        <f>+G5-F5</f>
        <v>23749.179999999993</v>
      </c>
      <c r="P5" s="11">
        <f>+H5-G5</f>
        <v>25028.020000000004</v>
      </c>
      <c r="Q5" s="11">
        <f>+I5-H5</f>
        <v>26603.699999999983</v>
      </c>
      <c r="R5" s="11"/>
    </row>
    <row r="6" spans="1:18" x14ac:dyDescent="0.25">
      <c r="A6" s="10" t="s">
        <v>67</v>
      </c>
      <c r="B6" s="11"/>
      <c r="C6" s="11">
        <v>1514.02</v>
      </c>
      <c r="D6" s="11">
        <v>3058.32</v>
      </c>
      <c r="E6" s="11">
        <v>4641</v>
      </c>
      <c r="F6" s="11">
        <v>6278.57</v>
      </c>
      <c r="G6" s="11">
        <v>7990.38</v>
      </c>
      <c r="H6" s="11">
        <v>9787.4599999999991</v>
      </c>
      <c r="I6" s="11">
        <v>11710.48</v>
      </c>
      <c r="J6" s="11"/>
      <c r="K6" s="11">
        <v>1514.02</v>
      </c>
      <c r="L6" s="11">
        <f>+D6-C6</f>
        <v>1544.3000000000002</v>
      </c>
      <c r="M6" s="11">
        <f>+E6-D6</f>
        <v>1582.6799999999998</v>
      </c>
      <c r="N6" s="11">
        <f>+F6-E6</f>
        <v>1637.5699999999997</v>
      </c>
      <c r="O6" s="11">
        <f>+G6-F6</f>
        <v>1711.8100000000004</v>
      </c>
      <c r="P6" s="11">
        <f>+H6-G6</f>
        <v>1797.079999999999</v>
      </c>
      <c r="Q6" s="11">
        <f>+I6-H6</f>
        <v>1923.0200000000004</v>
      </c>
      <c r="R6" s="11"/>
    </row>
    <row r="7" spans="1:18" x14ac:dyDescent="0.25">
      <c r="A7" s="10" t="s">
        <v>63</v>
      </c>
      <c r="B7" s="11"/>
      <c r="C7" s="11">
        <v>98.19</v>
      </c>
      <c r="D7" s="11">
        <v>198.35</v>
      </c>
      <c r="E7" s="11">
        <v>299.55</v>
      </c>
      <c r="F7" s="11">
        <v>405.82</v>
      </c>
      <c r="G7" s="11">
        <v>517.21</v>
      </c>
      <c r="H7" s="11">
        <v>634.89</v>
      </c>
      <c r="I7" s="11">
        <v>759.63</v>
      </c>
      <c r="J7" s="11"/>
      <c r="K7" s="11">
        <v>98.19</v>
      </c>
      <c r="L7" s="11">
        <f>+D7-C7</f>
        <v>100.16</v>
      </c>
      <c r="M7" s="11">
        <f>+E7-D7</f>
        <v>101.20000000000002</v>
      </c>
      <c r="N7" s="11">
        <f>+F7-E7</f>
        <v>106.26999999999998</v>
      </c>
      <c r="O7" s="11">
        <f>+G7-F7</f>
        <v>111.39000000000004</v>
      </c>
      <c r="P7" s="11">
        <f>+H7-G7</f>
        <v>117.67999999999995</v>
      </c>
      <c r="Q7" s="11">
        <f>+I7-H7</f>
        <v>124.74000000000001</v>
      </c>
      <c r="R7" s="11"/>
    </row>
    <row r="8" spans="1:18" x14ac:dyDescent="0.25">
      <c r="A8" s="10" t="s">
        <v>64</v>
      </c>
      <c r="B8" s="11"/>
      <c r="C8" s="11">
        <v>315.66000000000003</v>
      </c>
      <c r="D8" s="11">
        <v>631.30999999999995</v>
      </c>
      <c r="E8" s="11">
        <v>956.44</v>
      </c>
      <c r="F8" s="11">
        <v>1294.57</v>
      </c>
      <c r="G8" s="11">
        <v>1649.61</v>
      </c>
      <c r="H8" s="11">
        <v>2024.18</v>
      </c>
      <c r="I8" s="11">
        <v>2421.2199999999998</v>
      </c>
      <c r="J8" s="11"/>
      <c r="K8" s="11">
        <v>315.66000000000003</v>
      </c>
      <c r="L8" s="11">
        <f>+D8-C8</f>
        <v>315.64999999999992</v>
      </c>
      <c r="M8" s="11">
        <f>+E8-D8</f>
        <v>325.13000000000011</v>
      </c>
      <c r="N8" s="11">
        <f>+F8-E8</f>
        <v>338.12999999999988</v>
      </c>
      <c r="O8" s="11">
        <f>+G8-F8</f>
        <v>355.03999999999996</v>
      </c>
      <c r="P8" s="11">
        <f>+H8-G8</f>
        <v>374.57000000000016</v>
      </c>
      <c r="Q8" s="11">
        <f>+I8-H8</f>
        <v>397.03999999999974</v>
      </c>
      <c r="R8" s="11"/>
    </row>
    <row r="9" spans="1:18" x14ac:dyDescent="0.25">
      <c r="A9" s="10" t="s">
        <v>65</v>
      </c>
      <c r="B9" s="11"/>
      <c r="C9" s="11">
        <v>2621.79</v>
      </c>
      <c r="D9" s="11">
        <v>5296.03</v>
      </c>
      <c r="E9" s="11">
        <v>8050.48</v>
      </c>
      <c r="F9" s="11">
        <v>10915.12</v>
      </c>
      <c r="G9" s="11">
        <v>13922.99</v>
      </c>
      <c r="H9" s="11">
        <v>17096.29</v>
      </c>
      <c r="I9" s="11">
        <v>20459.990000000002</v>
      </c>
      <c r="J9" s="11"/>
      <c r="K9" s="11">
        <v>2621.79</v>
      </c>
      <c r="L9" s="11">
        <f>+D9-C9</f>
        <v>2674.24</v>
      </c>
      <c r="M9" s="11">
        <f>+E9-D9</f>
        <v>2754.45</v>
      </c>
      <c r="N9" s="11">
        <f>+F9-E9</f>
        <v>2864.6400000000012</v>
      </c>
      <c r="O9" s="11">
        <f>+G9-F9</f>
        <v>3007.869999999999</v>
      </c>
      <c r="P9" s="11">
        <f>+H9-G9</f>
        <v>3173.3000000000011</v>
      </c>
      <c r="Q9" s="11">
        <f>+I9-H9</f>
        <v>3363.7000000000007</v>
      </c>
      <c r="R9" s="11"/>
    </row>
    <row r="10" spans="1:18" x14ac:dyDescent="0.25">
      <c r="A10" s="10" t="s">
        <v>75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>
        <f>+D10-C10</f>
        <v>0</v>
      </c>
      <c r="M10" s="11">
        <f>+E10-D10</f>
        <v>0</v>
      </c>
      <c r="N10" s="11">
        <f>+F10-E10</f>
        <v>0</v>
      </c>
      <c r="O10" s="11">
        <f>+G10-F10</f>
        <v>0</v>
      </c>
      <c r="P10" s="11">
        <f>+H10-G10</f>
        <v>0</v>
      </c>
      <c r="Q10" s="11">
        <f>+I10-H10</f>
        <v>0</v>
      </c>
      <c r="R10" s="11"/>
    </row>
    <row r="11" spans="1:18" x14ac:dyDescent="0.25">
      <c r="A11" s="10" t="s">
        <v>76</v>
      </c>
      <c r="B11" s="11"/>
      <c r="C11" s="11">
        <v>0</v>
      </c>
      <c r="D11" s="11">
        <v>1052.51</v>
      </c>
      <c r="E11" s="11">
        <v>2003.24</v>
      </c>
      <c r="F11" s="11">
        <v>2950.61</v>
      </c>
      <c r="G11" s="11">
        <v>3963.48</v>
      </c>
      <c r="H11" s="11">
        <v>5036.74</v>
      </c>
      <c r="I11" s="11">
        <v>6175.27</v>
      </c>
      <c r="J11" s="11"/>
      <c r="K11" s="11">
        <v>0</v>
      </c>
      <c r="L11" s="11">
        <f>+D11-C11</f>
        <v>1052.51</v>
      </c>
      <c r="M11" s="11">
        <f>+E11-D11</f>
        <v>950.73</v>
      </c>
      <c r="N11" s="11">
        <f>+F11-E11</f>
        <v>947.37000000000012</v>
      </c>
      <c r="O11" s="11">
        <f>+G11-F11</f>
        <v>1012.8699999999999</v>
      </c>
      <c r="P11" s="11">
        <f>+H11-G11</f>
        <v>1073.2599999999998</v>
      </c>
      <c r="Q11" s="11">
        <f>+I11-H11</f>
        <v>1138.5300000000007</v>
      </c>
      <c r="R11" s="11"/>
    </row>
    <row r="12" spans="1:18" x14ac:dyDescent="0.25">
      <c r="A12" s="10" t="s">
        <v>77</v>
      </c>
      <c r="B12" s="11"/>
      <c r="C12" s="11">
        <v>0</v>
      </c>
      <c r="D12" s="11">
        <v>19620.3</v>
      </c>
      <c r="E12" s="11">
        <v>39483.89</v>
      </c>
      <c r="F12" s="11">
        <v>59538.69</v>
      </c>
      <c r="G12" s="11">
        <v>79792.740000000005</v>
      </c>
      <c r="H12" s="11">
        <v>100238.22</v>
      </c>
      <c r="I12" s="11">
        <v>121154.11</v>
      </c>
      <c r="J12" s="11"/>
      <c r="K12" s="11">
        <v>0</v>
      </c>
      <c r="L12" s="11">
        <f>+D12-C12</f>
        <v>19620.3</v>
      </c>
      <c r="M12" s="11">
        <f>+E12-D12</f>
        <v>19863.59</v>
      </c>
      <c r="N12" s="11">
        <f>+F12-E12</f>
        <v>20054.800000000003</v>
      </c>
      <c r="O12" s="11">
        <f>+G12-F12</f>
        <v>20254.050000000003</v>
      </c>
      <c r="P12" s="11">
        <f>+H12-G12</f>
        <v>20445.479999999996</v>
      </c>
      <c r="Q12" s="11">
        <f>+I12-H12</f>
        <v>20915.89</v>
      </c>
      <c r="R12" s="11"/>
    </row>
    <row r="13" spans="1:18" x14ac:dyDescent="0.25">
      <c r="A13" s="10" t="s">
        <v>78</v>
      </c>
      <c r="B13" s="11"/>
      <c r="C13" s="11">
        <v>0</v>
      </c>
      <c r="D13" s="11"/>
      <c r="E13" s="11"/>
      <c r="F13" s="11"/>
      <c r="G13" s="11"/>
      <c r="H13" s="11"/>
      <c r="I13" s="11"/>
      <c r="J13" s="11"/>
      <c r="K13" s="11">
        <v>0</v>
      </c>
      <c r="L13" s="11">
        <f>+D13-C13</f>
        <v>0</v>
      </c>
      <c r="M13" s="11">
        <f>+E13-D13</f>
        <v>0</v>
      </c>
      <c r="N13" s="11">
        <f>+F13-E13</f>
        <v>0</v>
      </c>
      <c r="O13" s="11">
        <f>+G13-F13</f>
        <v>0</v>
      </c>
      <c r="P13" s="11">
        <f>+H13-G13</f>
        <v>0</v>
      </c>
      <c r="Q13" s="11">
        <f>+I13-H13</f>
        <v>0</v>
      </c>
      <c r="R13" s="11"/>
    </row>
    <row r="14" spans="1:18" x14ac:dyDescent="0.25">
      <c r="A14" s="10" t="s">
        <v>79</v>
      </c>
      <c r="B14" s="11"/>
      <c r="C14" s="11">
        <v>318.02999999999997</v>
      </c>
      <c r="D14" s="11">
        <v>642.41999999999996</v>
      </c>
      <c r="E14" s="11">
        <v>971.68</v>
      </c>
      <c r="F14" s="11">
        <v>1305.8699999999999</v>
      </c>
      <c r="G14" s="11">
        <v>1645.08</v>
      </c>
      <c r="H14" s="11">
        <v>1989.37</v>
      </c>
      <c r="I14" s="11">
        <v>2338.84</v>
      </c>
      <c r="J14" s="11"/>
      <c r="K14" s="11">
        <v>318.02999999999997</v>
      </c>
      <c r="L14" s="11">
        <f>+D14-C14</f>
        <v>324.39</v>
      </c>
      <c r="M14" s="11">
        <f>+E14-D14</f>
        <v>329.26</v>
      </c>
      <c r="N14" s="11">
        <f>+F14-E14</f>
        <v>334.18999999999994</v>
      </c>
      <c r="O14" s="11">
        <f>+G14-F14</f>
        <v>339.21000000000004</v>
      </c>
      <c r="P14" s="11">
        <f>+H14-G14</f>
        <v>344.28999999999996</v>
      </c>
      <c r="Q14" s="11">
        <f>+I14-H14</f>
        <v>349.47000000000025</v>
      </c>
      <c r="R14" s="11"/>
    </row>
    <row r="15" spans="1:18" x14ac:dyDescent="0.25">
      <c r="A15" s="10" t="s">
        <v>80</v>
      </c>
      <c r="B15" s="11"/>
      <c r="C15" s="11">
        <v>0</v>
      </c>
      <c r="D15" s="11">
        <v>18259.28</v>
      </c>
      <c r="E15" s="11">
        <v>34752.89</v>
      </c>
      <c r="F15" s="11">
        <v>50999.98</v>
      </c>
      <c r="G15" s="11">
        <v>68014.679999999993</v>
      </c>
      <c r="H15" s="11">
        <v>85604.72</v>
      </c>
      <c r="I15" s="11">
        <v>103722.47</v>
      </c>
      <c r="J15" s="11"/>
      <c r="K15" s="11">
        <v>0</v>
      </c>
      <c r="L15" s="11">
        <f>+D15-C15</f>
        <v>18259.28</v>
      </c>
      <c r="M15" s="11">
        <f>+E15-D15</f>
        <v>16493.61</v>
      </c>
      <c r="N15" s="11">
        <f>+F15-E15</f>
        <v>16247.090000000004</v>
      </c>
      <c r="O15" s="11">
        <f>+G15-F15</f>
        <v>17014.69999999999</v>
      </c>
      <c r="P15" s="11">
        <f>+H15-G15</f>
        <v>17590.040000000008</v>
      </c>
      <c r="Q15" s="11">
        <f>+I15-H15</f>
        <v>18117.75</v>
      </c>
      <c r="R15" s="11"/>
    </row>
    <row r="16" spans="1:18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>
        <f>+D16-C16</f>
        <v>0</v>
      </c>
      <c r="M16" s="11">
        <f>+E16-D16</f>
        <v>0</v>
      </c>
      <c r="N16" s="11">
        <f>+F16-E16</f>
        <v>0</v>
      </c>
      <c r="O16" s="11">
        <f>+G16-F16</f>
        <v>0</v>
      </c>
      <c r="P16" s="11">
        <f>+H16-G16</f>
        <v>0</v>
      </c>
      <c r="Q16" s="11">
        <f>+I16-H16</f>
        <v>0</v>
      </c>
      <c r="R16" s="11"/>
    </row>
    <row r="17" spans="1:18" x14ac:dyDescent="0.25">
      <c r="A17" s="10" t="s">
        <v>68</v>
      </c>
      <c r="B17" s="11"/>
      <c r="C17" s="11">
        <v>1953.9</v>
      </c>
      <c r="D17" s="11">
        <v>3946.88</v>
      </c>
      <c r="E17" s="11">
        <v>5999.64</v>
      </c>
      <c r="F17" s="11">
        <v>8134.52</v>
      </c>
      <c r="G17" s="11">
        <v>10376.14</v>
      </c>
      <c r="H17" s="11">
        <v>12741.05</v>
      </c>
      <c r="I17" s="11">
        <v>15247.86</v>
      </c>
      <c r="J17" s="11"/>
      <c r="K17" s="11">
        <v>1953.9</v>
      </c>
      <c r="L17" s="11">
        <f>+D17-C17</f>
        <v>1992.98</v>
      </c>
      <c r="M17" s="11">
        <f>+E17-D17</f>
        <v>2052.7600000000002</v>
      </c>
      <c r="N17" s="11">
        <f>+F17-E17</f>
        <v>2134.88</v>
      </c>
      <c r="O17" s="11">
        <f>+G17-F17</f>
        <v>2241.619999999999</v>
      </c>
      <c r="P17" s="11">
        <f>+H17-G17</f>
        <v>2364.91</v>
      </c>
      <c r="Q17" s="11">
        <f>+I17-H17</f>
        <v>2506.8100000000013</v>
      </c>
      <c r="R17" s="11"/>
    </row>
    <row r="18" spans="1:18" x14ac:dyDescent="0.25">
      <c r="A18" s="10" t="s">
        <v>81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x14ac:dyDescent="0.25">
      <c r="A20" s="10" t="s">
        <v>82</v>
      </c>
      <c r="B20" s="11"/>
      <c r="C20" s="11">
        <v>27640.02</v>
      </c>
      <c r="D20" s="11">
        <v>94741.97</v>
      </c>
      <c r="E20" s="11">
        <v>161012.38</v>
      </c>
      <c r="F20" s="11">
        <v>228335.71000000002</v>
      </c>
      <c r="G20" s="11">
        <v>298133.45000000007</v>
      </c>
      <c r="H20" s="11">
        <v>370442.08</v>
      </c>
      <c r="I20" s="11">
        <v>445882.73</v>
      </c>
      <c r="J20" s="11"/>
      <c r="K20" s="11">
        <v>27640.02</v>
      </c>
      <c r="L20" s="11">
        <f>SUM(L5:L17)</f>
        <v>67101.95</v>
      </c>
      <c r="M20" s="11">
        <f t="shared" ref="M20:Q20" si="0">SUM(M5:M17)</f>
        <v>66270.41</v>
      </c>
      <c r="N20" s="11">
        <f t="shared" si="0"/>
        <v>67323.330000000016</v>
      </c>
      <c r="O20" s="11">
        <f t="shared" si="0"/>
        <v>69797.739999999976</v>
      </c>
      <c r="P20" s="11">
        <f t="shared" si="0"/>
        <v>72308.63</v>
      </c>
      <c r="Q20" s="11">
        <f t="shared" si="0"/>
        <v>75440.649999999994</v>
      </c>
      <c r="R20" s="11"/>
    </row>
    <row r="21" spans="1:18" x14ac:dyDescent="0.2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x14ac:dyDescent="0.25">
      <c r="A23" s="10" t="s">
        <v>73</v>
      </c>
      <c r="K23" s="10" t="s">
        <v>84</v>
      </c>
    </row>
    <row r="24" spans="1:18" x14ac:dyDescent="0.25">
      <c r="A24" s="10" t="s">
        <v>74</v>
      </c>
      <c r="K24" s="1">
        <v>20818430</v>
      </c>
      <c r="L24" s="1">
        <v>21218140</v>
      </c>
      <c r="M24" s="1">
        <v>21817000</v>
      </c>
      <c r="N24" s="1">
        <v>22658390</v>
      </c>
      <c r="O24" s="1">
        <v>23749180</v>
      </c>
      <c r="P24" s="1">
        <v>25028020</v>
      </c>
      <c r="Q24" s="1">
        <v>26603700</v>
      </c>
    </row>
    <row r="25" spans="1:18" x14ac:dyDescent="0.25">
      <c r="A25" s="10" t="s">
        <v>67</v>
      </c>
      <c r="K25" s="1">
        <v>1514020</v>
      </c>
      <c r="L25" s="1">
        <v>1544300</v>
      </c>
      <c r="M25" s="1">
        <v>1582680</v>
      </c>
      <c r="N25" s="1">
        <v>1637570</v>
      </c>
      <c r="O25" s="1">
        <v>1711810</v>
      </c>
      <c r="P25" s="1">
        <v>1797080</v>
      </c>
      <c r="Q25" s="1">
        <v>1923020</v>
      </c>
    </row>
    <row r="26" spans="1:18" x14ac:dyDescent="0.25">
      <c r="A26" s="10" t="s">
        <v>63</v>
      </c>
      <c r="K26" s="1">
        <v>98190</v>
      </c>
      <c r="L26" s="1">
        <v>100160</v>
      </c>
      <c r="M26" s="1">
        <v>101200</v>
      </c>
      <c r="N26" s="1">
        <v>106270</v>
      </c>
      <c r="O26" s="1">
        <v>111390</v>
      </c>
      <c r="P26" s="1">
        <v>117680</v>
      </c>
      <c r="Q26" s="1">
        <v>124740</v>
      </c>
    </row>
    <row r="27" spans="1:18" x14ac:dyDescent="0.25">
      <c r="A27" s="10" t="s">
        <v>64</v>
      </c>
      <c r="K27" s="1">
        <v>315660</v>
      </c>
      <c r="L27" s="1">
        <v>315650</v>
      </c>
      <c r="M27" s="1">
        <v>325130</v>
      </c>
      <c r="N27" s="1">
        <v>338130</v>
      </c>
      <c r="O27" s="1">
        <v>355040</v>
      </c>
      <c r="P27" s="1">
        <v>374570</v>
      </c>
      <c r="Q27" s="1">
        <v>397040</v>
      </c>
    </row>
    <row r="28" spans="1:18" x14ac:dyDescent="0.25">
      <c r="A28" s="10" t="s">
        <v>65</v>
      </c>
      <c r="K28" s="1">
        <v>2621790</v>
      </c>
      <c r="L28" s="1">
        <v>2674240</v>
      </c>
      <c r="M28" s="1">
        <v>2754450</v>
      </c>
      <c r="N28" s="1">
        <v>2864640</v>
      </c>
      <c r="O28" s="1">
        <v>3007870</v>
      </c>
      <c r="P28" s="1">
        <v>3173300</v>
      </c>
      <c r="Q28" s="1">
        <v>3363700</v>
      </c>
    </row>
    <row r="29" spans="1:18" x14ac:dyDescent="0.25">
      <c r="A29" s="10" t="s">
        <v>75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</row>
    <row r="30" spans="1:18" x14ac:dyDescent="0.25">
      <c r="A30" s="10" t="s">
        <v>76</v>
      </c>
      <c r="K30">
        <v>0</v>
      </c>
      <c r="L30" s="1">
        <v>1052510</v>
      </c>
      <c r="M30" s="1">
        <v>950730</v>
      </c>
      <c r="N30" s="1">
        <v>947370</v>
      </c>
      <c r="O30" s="1">
        <v>1012870</v>
      </c>
      <c r="P30" s="1">
        <v>1073260</v>
      </c>
      <c r="Q30" s="1">
        <v>1138530</v>
      </c>
    </row>
    <row r="31" spans="1:18" x14ac:dyDescent="0.25">
      <c r="A31" s="10" t="s">
        <v>77</v>
      </c>
      <c r="K31">
        <v>0</v>
      </c>
      <c r="L31" s="1">
        <v>19620300</v>
      </c>
      <c r="M31" s="1">
        <v>19863590</v>
      </c>
      <c r="N31" s="1">
        <v>20054800</v>
      </c>
      <c r="O31" s="1">
        <v>20254050</v>
      </c>
      <c r="P31" s="1">
        <v>20445480</v>
      </c>
      <c r="Q31" s="1">
        <v>20915890</v>
      </c>
    </row>
    <row r="32" spans="1:18" x14ac:dyDescent="0.25">
      <c r="A32" s="10" t="s">
        <v>78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</row>
    <row r="33" spans="1:17" x14ac:dyDescent="0.25">
      <c r="A33" s="10" t="s">
        <v>79</v>
      </c>
      <c r="K33" s="1">
        <v>318030</v>
      </c>
      <c r="L33" s="1">
        <v>324390</v>
      </c>
      <c r="M33" s="1">
        <v>329260</v>
      </c>
      <c r="N33" s="1">
        <v>334190</v>
      </c>
      <c r="O33" s="1">
        <v>339210</v>
      </c>
      <c r="P33" s="1">
        <v>344290</v>
      </c>
      <c r="Q33" s="1">
        <v>349470</v>
      </c>
    </row>
    <row r="34" spans="1:17" x14ac:dyDescent="0.25">
      <c r="A34" s="10" t="s">
        <v>80</v>
      </c>
      <c r="K34">
        <v>0</v>
      </c>
      <c r="L34" s="1">
        <v>18259280</v>
      </c>
      <c r="M34" s="1">
        <v>16493610</v>
      </c>
      <c r="N34" s="1">
        <v>16247090</v>
      </c>
      <c r="O34" s="1">
        <v>17014700</v>
      </c>
      <c r="P34" s="1">
        <v>17590040</v>
      </c>
      <c r="Q34" s="1">
        <v>18117750</v>
      </c>
    </row>
    <row r="35" spans="1:17" x14ac:dyDescent="0.25"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</row>
    <row r="36" spans="1:17" x14ac:dyDescent="0.25">
      <c r="A36" s="10" t="s">
        <v>68</v>
      </c>
      <c r="K36" s="1">
        <v>1953900</v>
      </c>
      <c r="L36" s="1">
        <v>1992980</v>
      </c>
      <c r="M36" s="1">
        <v>2052760</v>
      </c>
      <c r="N36" s="1">
        <v>2134880</v>
      </c>
      <c r="O36" s="1">
        <v>2241620</v>
      </c>
      <c r="P36" s="1">
        <v>2364910</v>
      </c>
      <c r="Q36" s="1">
        <v>2506810</v>
      </c>
    </row>
    <row r="37" spans="1:17" x14ac:dyDescent="0.25">
      <c r="A37" s="10" t="s">
        <v>81</v>
      </c>
    </row>
    <row r="39" spans="1:17" x14ac:dyDescent="0.25">
      <c r="A39" s="10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1-Staff-11(A) 1st year only</vt:lpstr>
      <vt:lpstr>CDM 2026 to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Duong, Cuc</dc:creator>
  <cp:lastModifiedBy>Duong, Cuc</cp:lastModifiedBy>
  <dcterms:created xsi:type="dcterms:W3CDTF">2015-06-05T18:17:20Z</dcterms:created>
  <dcterms:modified xsi:type="dcterms:W3CDTF">2025-10-08T15:28:46Z</dcterms:modified>
</cp:coreProperties>
</file>