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vbennett\Documents\"/>
    </mc:Choice>
  </mc:AlternateContent>
  <xr:revisionPtr revIDLastSave="0" documentId="13_ncr:1_{216BCECD-99B3-4877-B3D5-FA481BF1F065}" xr6:coauthVersionLast="47" xr6:coauthVersionMax="47" xr10:uidLastSave="{00000000-0000-0000-0000-000000000000}"/>
  <bookViews>
    <workbookView xWindow="-120" yWindow="-120" windowWidth="29040" windowHeight="15720" xr2:uid="{E2B0BC74-AE5B-46B5-A1B8-71CD2E58A3C5}"/>
  </bookViews>
  <sheets>
    <sheet name="Risk Register" sheetId="1" r:id="rId1"/>
    <sheet name="Data" sheetId="3" r:id="rId2"/>
    <sheet name="Summary"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8" i="1" l="1"/>
  <c r="J2" i="1"/>
  <c r="J6" i="1"/>
  <c r="J12" i="1"/>
  <c r="J16" i="1"/>
  <c r="J9" i="1"/>
  <c r="J23" i="1"/>
  <c r="J17" i="1"/>
  <c r="J26" i="1"/>
  <c r="J13" i="1"/>
  <c r="J18" i="1"/>
  <c r="J15" i="1"/>
  <c r="J4" i="1"/>
  <c r="J19" i="1"/>
  <c r="J20" i="1"/>
  <c r="J11" i="1"/>
  <c r="J5" i="1"/>
  <c r="J7" i="1"/>
  <c r="J14" i="1"/>
  <c r="J24" i="1"/>
  <c r="J22" i="1"/>
  <c r="J21" i="1"/>
  <c r="J10" i="1"/>
  <c r="J25" i="1"/>
  <c r="J27" i="1"/>
  <c r="I8" i="1"/>
  <c r="I2" i="1"/>
  <c r="I6" i="1"/>
  <c r="I12" i="1"/>
  <c r="I16" i="1"/>
  <c r="I9" i="1"/>
  <c r="I23" i="1"/>
  <c r="I17" i="1"/>
  <c r="I26" i="1"/>
  <c r="I13" i="1"/>
  <c r="I18" i="1"/>
  <c r="I15" i="1"/>
  <c r="I4" i="1"/>
  <c r="I19" i="1"/>
  <c r="I20" i="1"/>
  <c r="I11" i="1"/>
  <c r="K11" i="1" s="1" a="1"/>
  <c r="K11" i="1" s="1"/>
  <c r="I5" i="1"/>
  <c r="I7" i="1"/>
  <c r="I14" i="1"/>
  <c r="K14" i="1" s="1" a="1"/>
  <c r="K14" i="1" s="1"/>
  <c r="I24" i="1"/>
  <c r="I22" i="1"/>
  <c r="I21" i="1"/>
  <c r="I10" i="1"/>
  <c r="I25" i="1"/>
  <c r="K25" i="1" s="1" a="1"/>
  <c r="K25" i="1" s="1"/>
  <c r="I27" i="1"/>
  <c r="J3" i="1"/>
  <c r="I3" i="1"/>
  <c r="B4" i="1"/>
  <c r="B6" i="1"/>
  <c r="B11" i="1"/>
  <c r="K23" i="1" l="1" a="1"/>
  <c r="K23" i="1" s="1"/>
  <c r="L16" i="1" a="1"/>
  <c r="L16" i="1" s="1"/>
  <c r="K15" i="1" a="1"/>
  <c r="K15" i="1" s="1"/>
  <c r="K10" i="1" a="1"/>
  <c r="K10" i="1" s="1"/>
  <c r="K18" i="1" a="1"/>
  <c r="K18" i="1" s="1"/>
  <c r="K3" i="1" a="1"/>
  <c r="K3" i="1" s="1"/>
  <c r="K20" i="1" a="1"/>
  <c r="K20" i="1" s="1"/>
  <c r="K6" i="1" a="1"/>
  <c r="K6" i="1" s="1"/>
  <c r="L13" i="1" a="1"/>
  <c r="L13" i="1" s="1"/>
  <c r="L22" i="1" a="1"/>
  <c r="L22" i="1" s="1"/>
  <c r="K26" i="1" a="1"/>
  <c r="K26" i="1" s="1"/>
  <c r="K17" i="1" a="1"/>
  <c r="K17" i="1" s="1"/>
  <c r="L12" i="1" a="1"/>
  <c r="L12" i="1" s="1"/>
  <c r="K19" i="1" a="1"/>
  <c r="K19" i="1" s="1"/>
  <c r="K2" i="1" a="1"/>
  <c r="K2" i="1" s="1"/>
  <c r="L27" i="1" a="1"/>
  <c r="L27" i="1" s="1"/>
  <c r="L21" i="1" a="1"/>
  <c r="L21" i="1" s="1"/>
  <c r="K7" i="1" a="1"/>
  <c r="K7" i="1" s="1"/>
  <c r="K9" i="1" a="1"/>
  <c r="K9" i="1" s="1"/>
  <c r="L15" i="1" a="1"/>
  <c r="L15" i="1" s="1"/>
  <c r="K27" i="1" a="1"/>
  <c r="K27" i="1" s="1"/>
  <c r="K4" i="1" a="1"/>
  <c r="K4" i="1" s="1"/>
  <c r="K8" i="1" a="1"/>
  <c r="K8" i="1" s="1"/>
  <c r="K12" i="1" a="1"/>
  <c r="K12" i="1" s="1"/>
  <c r="K21" i="1" a="1"/>
  <c r="K21" i="1" s="1"/>
  <c r="K13" i="1" a="1"/>
  <c r="K13" i="1" s="1"/>
  <c r="L10" i="1" a="1"/>
  <c r="L10" i="1" s="1"/>
  <c r="K22" i="1" a="1"/>
  <c r="K22" i="1" s="1"/>
  <c r="L19" i="1" a="1"/>
  <c r="L19" i="1" s="1"/>
  <c r="L18" i="1" a="1"/>
  <c r="L18" i="1" s="1"/>
  <c r="L4" i="1" a="1"/>
  <c r="L4" i="1" s="1"/>
  <c r="L17" i="1" a="1"/>
  <c r="L17" i="1" s="1"/>
  <c r="L24" i="1" a="1"/>
  <c r="L24" i="1" s="1"/>
  <c r="K5" i="1" a="1"/>
  <c r="K5" i="1" s="1"/>
  <c r="K16" i="1" a="1"/>
  <c r="K16" i="1" s="1"/>
  <c r="L26" i="1" a="1"/>
  <c r="L26" i="1" s="1"/>
  <c r="L7" i="1" a="1"/>
  <c r="L7" i="1" s="1"/>
  <c r="K24" i="1" a="1"/>
  <c r="K24" i="1" s="1"/>
  <c r="L3" i="1" a="1"/>
  <c r="L3" i="1" s="1"/>
  <c r="L9" i="1" a="1"/>
  <c r="L9" i="1" s="1"/>
  <c r="L2" i="1" a="1"/>
  <c r="L2" i="1" s="1"/>
  <c r="L23" i="1" a="1"/>
  <c r="L23" i="1" s="1"/>
  <c r="L20" i="1" a="1"/>
  <c r="L20" i="1" s="1"/>
  <c r="L6" i="1" a="1"/>
  <c r="L6" i="1" s="1"/>
  <c r="L25" i="1" a="1"/>
  <c r="L25" i="1" s="1"/>
  <c r="L14" i="1" a="1"/>
  <c r="L14" i="1" s="1"/>
  <c r="L11" i="1" a="1"/>
  <c r="L11" i="1" s="1"/>
  <c r="L8" i="1" a="1"/>
  <c r="L8" i="1" s="1"/>
  <c r="L5" i="1" a="1"/>
  <c r="L5"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<sst xmlns="http://schemas.openxmlformats.org/spreadsheetml/2006/main" count="311" uniqueCount="143">
  <si>
    <t>Item Number</t>
  </si>
  <si>
    <t>Category</t>
  </si>
  <si>
    <t>Risk</t>
  </si>
  <si>
    <t>Residual Likelihood</t>
  </si>
  <si>
    <t>Controls currently in place</t>
  </si>
  <si>
    <t>Risk Evaluation</t>
  </si>
  <si>
    <t>Risk Treatment</t>
  </si>
  <si>
    <t>Additional Notes</t>
  </si>
  <si>
    <t>Financial</t>
  </si>
  <si>
    <t>Financing/cash flow issues</t>
  </si>
  <si>
    <t>Undertake further Analysis</t>
  </si>
  <si>
    <t>Control likelihood/consequences</t>
  </si>
  <si>
    <t>Strategy</t>
  </si>
  <si>
    <t>Take/increase risk to pursue opportunity</t>
  </si>
  <si>
    <t>Program Delivery</t>
  </si>
  <si>
    <t>Human Resources</t>
  </si>
  <si>
    <t>Under-resourced or overloaded staff</t>
  </si>
  <si>
    <t>Maintain existing controls</t>
  </si>
  <si>
    <t>Retain risk by informed decision</t>
  </si>
  <si>
    <t>Consider risk treatment options</t>
  </si>
  <si>
    <t>Cyber Security</t>
  </si>
  <si>
    <t>Major Intrusion/Breach/Data Loss/Downtime</t>
  </si>
  <si>
    <t>Continuing implementing Cyber Security Controls will further mitigate risks</t>
  </si>
  <si>
    <t>Customer Reliability</t>
  </si>
  <si>
    <t>Entered into long term contracts with 2 contractors increasing flexibility.</t>
  </si>
  <si>
    <t>Major Regulatory or Political Intervention</t>
  </si>
  <si>
    <t>Regulatory group and Enerforge team monitoring</t>
  </si>
  <si>
    <t>Suite metering Risk/Opportunity</t>
  </si>
  <si>
    <t>Health &amp; Safety</t>
  </si>
  <si>
    <t>Critical injury/fatality/Safety Incident</t>
  </si>
  <si>
    <t>Do nothing further</t>
  </si>
  <si>
    <t xml:space="preserve">Minimal risk to organization, fair amount of risk to the individual employees </t>
  </si>
  <si>
    <t>Data improvement opportunities with our enhanced Asset management system</t>
  </si>
  <si>
    <t>Regulatory Compliance</t>
  </si>
  <si>
    <t>Enhanced governance procedures/policies to be developed and centralized</t>
  </si>
  <si>
    <t>Business transformation contains paperless field initiatives, as well as CIS/FIS projects. Records management project will log all remaining paper records and processes</t>
  </si>
  <si>
    <t>Reconsider objectives</t>
  </si>
  <si>
    <t>Avoid the Risk</t>
  </si>
  <si>
    <t>Reputational Risk</t>
  </si>
  <si>
    <t>Poor historical contract management</t>
  </si>
  <si>
    <t xml:space="preserve">(1) There is now a requirement for all contracts to be reviewed by the Contract Specialist and relevant subject matter experts prior to signature. (2) Before signatories sign a contract, the contract owner is required to prepare a memo addressed to the signatories highlighting key risks in the contract and planned mitigation measures. (3) Once a contract is signed, the contract owner is required to send a copy to the Contract Specialist for storage on the new contract database on SharePoint. </t>
  </si>
  <si>
    <t>Major environmental or societal event</t>
  </si>
  <si>
    <t>Customer Satisfaction</t>
  </si>
  <si>
    <t>Inability to bill or receive payment, accurately, timely</t>
  </si>
  <si>
    <t>Public Safety</t>
  </si>
  <si>
    <t>Gas/Fire explosion, oil spill,critical failure,chemical exposure, etc</t>
  </si>
  <si>
    <t>Grants/opportunities/funding</t>
  </si>
  <si>
    <t xml:space="preserve">Institute monthly grant monitoring protocol that involves a review of grant sources, a discussion with City of Oshawa granting resource and a note to any internal team that could apply for a grant. </t>
  </si>
  <si>
    <t xml:space="preserve">Updated the control approach to be more process-based. Monthly check-ins about grants can be time-effective and ensure no opportunities are missed, as most grants have an application window of longer than 1 month. </t>
  </si>
  <si>
    <t>Supply Chain shortages</t>
  </si>
  <si>
    <t>Paralysis through policy/inagility/red tape</t>
  </si>
  <si>
    <t>Annual sign off on compliance to policies and regulations.  Annual review of policies for revisions.  Training completed when updated/new policy introduced.</t>
  </si>
  <si>
    <t>Plan in place to introduce more policies as transformational projects are completed and implemented; review policies (existing and new) to ensure balance between foundational requirements and flexibility</t>
  </si>
  <si>
    <t>Lack of internal alignment on strategy</t>
  </si>
  <si>
    <t>Strategic Review and Communication plan as well as leadrship team alignment with aligned KPI's within the organization</t>
  </si>
  <si>
    <t>Remove risk source</t>
  </si>
  <si>
    <t>Share risk (eg. Insurance)</t>
  </si>
  <si>
    <t xml:space="preserve">If new High-rise buildings use submetering companies instead of Oshawa Power Directly, a loss of revenue and customer count could result. Impact could be up to 12% of new potential customer additions, or a couple of hundred thousand dollars.
The opportunity is that there are many existing multi unit dwellings in Oshawa using 3rd party suite metering solutions that could be converted. Opportunity is in the several hundred thousand to millions over the next decade
</t>
  </si>
  <si>
    <t>Risk Explanation</t>
  </si>
  <si>
    <t>Risk that could lead to insufficient supply for customers, mainly due to increased demand which cannot be met with supply.</t>
  </si>
  <si>
    <t>Risks of political or regulatory intervention having a significant impact on funding, income or operations.</t>
  </si>
  <si>
    <t>Risk of unforseen or unplanned obsolecense, degradation or failure of assets</t>
  </si>
  <si>
    <t>Risks associated with errors or inefficiencies as a result of manual and inefficient processes leading to significant loss of opportunity.</t>
  </si>
  <si>
    <t>Risks arising from poor historical practices around contract management.</t>
  </si>
  <si>
    <t>Risk of a major disruptive environmental or social event, such as a pandemic, impacting financial returns and/or operations.</t>
  </si>
  <si>
    <t>Risk Priority</t>
  </si>
  <si>
    <t>Contractor unavailability</t>
  </si>
  <si>
    <t>Risk of significant impact to operations or service due to severe weather or significant environmental hazards such as major storms, extreme temperatures or other adverse environmental conditions</t>
  </si>
  <si>
    <t>Major weather event</t>
  </si>
  <si>
    <t>Major negative public/media attention/slander</t>
  </si>
  <si>
    <t>Risk of regulatory non-compliance</t>
  </si>
  <si>
    <t>Impact Scoring</t>
  </si>
  <si>
    <t>Negligible</t>
  </si>
  <si>
    <t>Low</t>
  </si>
  <si>
    <t>Moderate</t>
  </si>
  <si>
    <t>High</t>
  </si>
  <si>
    <t>Critical</t>
  </si>
  <si>
    <t>Likelihood Scoring</t>
  </si>
  <si>
    <t>Unlikely</t>
  </si>
  <si>
    <t>Rare</t>
  </si>
  <si>
    <t>Possible</t>
  </si>
  <si>
    <t>Highly Likely</t>
  </si>
  <si>
    <t>Frequent</t>
  </si>
  <si>
    <t>Risk Scoring</t>
  </si>
  <si>
    <t>Impact</t>
  </si>
  <si>
    <t>Likelihood</t>
  </si>
  <si>
    <t>Score</t>
  </si>
  <si>
    <t>Numerical Score</t>
  </si>
  <si>
    <t>Medium</t>
  </si>
  <si>
    <t>Residual Impact</t>
  </si>
  <si>
    <t>Residual Risk</t>
  </si>
  <si>
    <t>Risk Numerical Score</t>
  </si>
  <si>
    <t>Residual Consequence (Numerical)</t>
  </si>
  <si>
    <t>Residual Likelihood (Numerical)</t>
  </si>
  <si>
    <t>- Long term financial forecasting to monitor covenants. 
- Quarterly submissions to lenders.  
- Maintain open dialogue with lenders regarding current and forecasted financial position.  
- Cash flow projections.  
- Monthly review fo financials with Execs and monthly financial reports distributed to Management for review with quarterly meetings in place to discuss opportunities and risks. 
- Favourable COS results will reduce this risk as well.
- Banks have been approached and covenants have been adjusted to provide more breathing room</t>
  </si>
  <si>
    <t>Risk that can lead to an inability to perform critical or auxilliary business functions, or achieve strategic goals due to lack of worker capacity. This can be due to lack of retention, labour disruption, shortage, high turnover, etc.</t>
  </si>
  <si>
    <t>- Detailed annual ops plans and strategy execution plans in place
- Employee engagement surveys executed and actions
- Onboarding/Exit interviews to facilitate information flow of issues</t>
  </si>
  <si>
    <t>Risk of major reputational damage due to negative media and/or customer attention.</t>
  </si>
  <si>
    <t>- Media control process
- Customer Communications
- Issues Management</t>
  </si>
  <si>
    <t xml:space="preserve"> - Involvement in regional planning exercise with HONI and IESO
- Monitoring of system load
- Strategic investment pacing
- Consideration of Non-wire solutions through DSP (BESS, Solar, etc.)</t>
  </si>
  <si>
    <t>Risk of a major health and safety incident either inside the workplace or due to external influence (eg. Violence, illness, etc.)</t>
  </si>
  <si>
    <t>- Health &amp; Safety Policies &amp; Procedures, PPE
- HSSE Culture</t>
  </si>
  <si>
    <t>- Power Restoration Plan
- Business Continuity Plan
- Succession Planning</t>
  </si>
  <si>
    <t>Unexpected asset obsolecense, degradation, failure</t>
  </si>
  <si>
    <t xml:space="preserve">1) Asset condition assessments and options analysis for distribution and station assets
2) Strategic asset management Plan (SAMP)
3) Technology assets are tracked in inventory and replaced upon end of support/life         
4) GPS (Moblizz Inc) tracking vehicle assets        
5) Vehicle Replacement Policy               
6) Site Security at all facilities including pole yard                           </t>
  </si>
  <si>
    <t>Risk of hazerdous material leak or Gas/Fire explosion or similar hazard exposed to the public.</t>
  </si>
  <si>
    <t>- All assets are properly insured and fire safety mesasures in place.
- Safe-work practices
- Regular inspections &amp; maintenance of all at-risk equipment</t>
  </si>
  <si>
    <t>High dependence on 3rd party contractors for major event response presents a risk of inadequete support from 3rd party contractors leading to an inability to effectively respond to outages.</t>
  </si>
  <si>
    <t>- Site Security Cameras 
- 3rd party overnight security patrols
- Physical access controls (eg. FOBs, gates, etc.)</t>
  </si>
  <si>
    <t>Physical Security Breach or incident</t>
  </si>
  <si>
    <t>- EMS pursuing opportunities to convert customers and capture new builds</t>
  </si>
  <si>
    <t>Risk of inability to continue operations due to lack of resource availability</t>
  </si>
  <si>
    <t>- Inventory Management, including safety stock where required
- Maintain good supplier relationships to ensure priority including supplier alliance and supplier partners. 
- Strategically source alternative suppliers.</t>
  </si>
  <si>
    <t>- Annual sign off on compliance to policies and regulations.  
- Annual review of policies for revisions. Training completed when updated/new policy introduced.
- Introducing monthly internal regulatory newsletter in 2025 to keep up on changes</t>
  </si>
  <si>
    <t>Risk of missing out on available funds / Opportunity arising from various grants</t>
  </si>
  <si>
    <t>Grid Defection/Loss of large customers/Stranded Asset Risk</t>
  </si>
  <si>
    <t>Manual/paper process risk - manually change order</t>
  </si>
  <si>
    <t>Risk of lack of compliance with external requirements
Loss of credibility with regulator/ government/ public/ stakeholder/ vendor. 
On Unregulated side, risk of environmental non-compliance</t>
  </si>
  <si>
    <t>Building Construction Risk</t>
  </si>
  <si>
    <t>Risk of delays or complications leading to delays pushing against move-out date constraint</t>
  </si>
  <si>
    <t>Org</t>
  </si>
  <si>
    <t>Networks</t>
  </si>
  <si>
    <t>All</t>
  </si>
  <si>
    <t>1) "South Central LDC Mutual Assistance Plan" 
2) Power Restoration Plan</t>
  </si>
  <si>
    <t xml:space="preserve">- Participation in local organizations and boards of trade
- Key Accounts Management/engagement
- Entering into renewables business </t>
  </si>
  <si>
    <t>OPUCN heading into a period of cash constraints where financing needs will need to be closely monitored and ongoing discussions will need to be had with lenders to discuss projections and set expectations.</t>
  </si>
  <si>
    <t>Risk of disruption to operations due to physical vandalism, tampering, or theft, or  or loss of access/availability of facilities.</t>
  </si>
  <si>
    <t>Risk of an unfavourable decision from the OEB regarding cost of service or some other filing (eg. IRM, ICM, etc.), or negative attention as a result of the filing</t>
  </si>
  <si>
    <t>- short interval control reviews of bills by TL/Supervisor, Multi Rate calculator, regression testing of new rate setups</t>
  </si>
  <si>
    <t xml:space="preserve">Conduct a MTC Audit as part of future CIS implementation project. </t>
  </si>
  <si>
    <t>System Capacity Constraints</t>
  </si>
  <si>
    <t>Risk of malicious intrusion or corruption of systems or data.</t>
  </si>
  <si>
    <t>OT LAN access is tightly governed. Remote access is not allowed onto the OT LAN, and all communications is constrained to least privileged access. There is some risk around the SCADA ring, which may provide a physical entry point to the network. This risk must be controlled using access controls</t>
  </si>
  <si>
    <t>- Build an accurate, well supported Rate Application meeting OEB guidelines
- ensure proper supports and staffing
- file materials on time to ensure rates can be implemented in a timely manner</t>
  </si>
  <si>
    <t>Risk outside of OPUCN control, risk lies with the proper function of Powerplants saftey protocols to prevent incident. OPUCN has a small supply of iodine pill for staff in case of emergency to lessen the risks of negative effects from exposure to nuclear energy</t>
  </si>
  <si>
    <t>Suite metering presents both an opportunity and a risk - Risks include loss of revenue due to losing high density customers to sub-metering competitors. Opportunity is for Oshawa Power to increase customer numbers by converting existing 3rd party sub-metered customers to Oshawa Power Suite Metering solutions</t>
  </si>
  <si>
    <t>Considerations of bypassing bottlenecks may be needed. Unconventional sources of energy procurement (NWS /CDM)</t>
  </si>
  <si>
    <t>Risk of losing revenue due to businesses leaving the Oshawa Area</t>
  </si>
  <si>
    <t>- Project Management and owner's representative to ensure meeting timeline
- internal steering committee meeting regularly to discuss key issues, discuss and approve major decisions</t>
  </si>
  <si>
    <t>Quarterly meetings with Shareholder to review financial results and overall business activities.  Finance leaders meet regularly to discuss financial matters and concerns.  Other Execs meeting more frequently with the City to identify ways to partner on initiatives.</t>
  </si>
  <si>
    <t>Shareholder relationship</t>
  </si>
  <si>
    <t>Unfavourable OEB decision or outcome</t>
  </si>
  <si>
    <t>OEB Decision will yield finality as related to identification of risks and accommodation of our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</si>
</sst>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Calibri"/>
      <family val="2"/>
      <scheme val="minor"/>
    </font>
  </fonts>
  <fills count="2">
    <fill>
      <patternFill patternType="none"/>
    </fill>
    <fill>
      <patternFill patternType="gray125"/>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000000"/>
      </right>
      <top style="thin">
        <color rgb="FF000000"/>
      </top>
      <bottom/>
      <diagonal/>
    </border>
  </borders>
  <cellStyleXfs count="1">
    <xf numFmtId="0" fontId="0" fillId="0" borderId="0"/>
  </cellStyleXfs>
  <cellXfs count="36">
    <xf numFmtId="0" fontId="0" fillId="0" borderId="0" xfId="0"/>
    <xf numFmtId="0" fontId="1" fillId="0" borderId="0" xfId="0" applyFont="1"/>
    <xf numFmtId="0" fontId="0" fillId="0" borderId="0" xfId="0" applyAlignment="1">
      <alignment wrapText="1"/>
    </xf>
    <xf numFmtId="0" fontId="0" fillId="0" borderId="1" xfId="0" applyBorder="1" applyAlignment="1">
      <alignment wrapText="1"/>
    </xf>
    <xf numFmtId="0" fontId="0" fillId="0" borderId="3" xfId="0" applyBorder="1" applyAlignment="1">
      <alignment wrapText="1"/>
    </xf>
    <xf numFmtId="0" fontId="0" fillId="0" borderId="5" xfId="0" applyBorder="1" applyAlignment="1">
      <alignment wrapText="1"/>
    </xf>
    <xf numFmtId="0" fontId="0" fillId="0" borderId="4" xfId="0" applyBorder="1" applyAlignment="1">
      <alignment wrapText="1"/>
    </xf>
    <xf numFmtId="0" fontId="0" fillId="0" borderId="2" xfId="0" applyBorder="1" applyAlignment="1">
      <alignment wrapText="1"/>
    </xf>
    <xf numFmtId="0" fontId="0" fillId="0" borderId="0" xfId="0" applyAlignment="1">
      <alignment horizontal="center"/>
    </xf>
    <xf numFmtId="0" fontId="1" fillId="0" borderId="12" xfId="0" applyFont="1" applyBorder="1"/>
    <xf numFmtId="0" fontId="1" fillId="0" borderId="13" xfId="0" applyFont="1"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1" fillId="0" borderId="2" xfId="0" applyFont="1" applyBorder="1" applyAlignment="1">
      <alignment horizontal="center" wrapText="1"/>
    </xf>
    <xf numFmtId="0" fontId="0" fillId="0" borderId="17" xfId="0" applyBorder="1" applyAlignment="1">
      <alignment wrapText="1"/>
    </xf>
    <xf numFmtId="0" fontId="1" fillId="0" borderId="2" xfId="0" applyFont="1" applyFill="1" applyBorder="1" applyAlignment="1">
      <alignment horizontal="center" wrapText="1"/>
    </xf>
    <xf numFmtId="0" fontId="0" fillId="0" borderId="1" xfId="0" applyFill="1" applyBorder="1" applyAlignment="1">
      <alignment wrapText="1"/>
    </xf>
    <xf numFmtId="0" fontId="0" fillId="0" borderId="3" xfId="0" applyFill="1" applyBorder="1" applyAlignment="1">
      <alignment wrapText="1"/>
    </xf>
    <xf numFmtId="0" fontId="0" fillId="0" borderId="0" xfId="0" applyFill="1" applyAlignment="1">
      <alignment horizontal="center"/>
    </xf>
    <xf numFmtId="0" fontId="0" fillId="0" borderId="2" xfId="0" applyFill="1" applyBorder="1" applyAlignment="1">
      <alignment horizontal="center" wrapText="1"/>
    </xf>
    <xf numFmtId="0" fontId="0" fillId="0" borderId="2" xfId="0" applyFill="1" applyBorder="1" applyAlignment="1">
      <alignment wrapText="1"/>
    </xf>
    <xf numFmtId="0" fontId="0" fillId="0" borderId="6" xfId="0" applyFill="1" applyBorder="1" applyAlignment="1">
      <alignment wrapText="1"/>
    </xf>
    <xf numFmtId="0" fontId="0" fillId="0" borderId="1" xfId="0" quotePrefix="1" applyFill="1" applyBorder="1" applyAlignment="1">
      <alignment horizontal="left" wrapText="1"/>
    </xf>
    <xf numFmtId="0" fontId="0" fillId="0" borderId="7" xfId="0" applyFill="1" applyBorder="1" applyAlignment="1">
      <alignment wrapText="1"/>
    </xf>
    <xf numFmtId="0" fontId="0" fillId="0" borderId="1" xfId="0" applyFill="1" applyBorder="1" applyAlignment="1">
      <alignment horizontal="center" wrapText="1"/>
    </xf>
    <xf numFmtId="0" fontId="0" fillId="0" borderId="1" xfId="0" applyFill="1" applyBorder="1" applyAlignment="1">
      <alignment horizontal="left" wrapText="1"/>
    </xf>
    <xf numFmtId="0" fontId="0" fillId="0" borderId="3" xfId="0" applyFill="1" applyBorder="1" applyAlignment="1">
      <alignment horizontal="left" wrapText="1"/>
    </xf>
    <xf numFmtId="0" fontId="0" fillId="0" borderId="8" xfId="0" applyFill="1" applyBorder="1" applyAlignment="1">
      <alignment wrapText="1"/>
    </xf>
    <xf numFmtId="0" fontId="0" fillId="0" borderId="3" xfId="0" quotePrefix="1" applyFill="1" applyBorder="1" applyAlignment="1">
      <alignment horizontal="left" wrapText="1"/>
    </xf>
    <xf numFmtId="0" fontId="0" fillId="0" borderId="0" xfId="0" applyFill="1"/>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cellXfs>
  <cellStyles count="1">
    <cellStyle name="Normal" xfId="0" builtinId="0"/>
  </cellStyles>
  <dxfs count="35">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6600"/>
        </patternFill>
      </fill>
    </dxf>
    <dxf>
      <fill>
        <patternFill>
          <bgColor rgb="FFFF6600"/>
        </patternFill>
      </fill>
    </dxf>
    <dxf>
      <fill>
        <patternFill>
          <bgColor rgb="FFFF0000"/>
        </patternFill>
      </fill>
    </dxf>
    <dxf>
      <fill>
        <patternFill>
          <bgColor rgb="FFFF0000"/>
        </patternFill>
      </fill>
    </dxf>
    <dxf>
      <fill>
        <patternFill>
          <bgColor rgb="FFFF0000"/>
        </patternFill>
      </fill>
    </dxf>
    <dxf>
      <fill>
        <patternFill>
          <bgColor rgb="FFFF6600"/>
        </patternFill>
      </fill>
    </dxf>
    <dxf>
      <fill>
        <patternFill>
          <bgColor rgb="FFFFFF00"/>
        </patternFill>
      </fill>
    </dxf>
    <dxf>
      <fill>
        <patternFill>
          <bgColor rgb="FF92D050"/>
        </patternFill>
      </fill>
    </dxf>
    <dxf>
      <fill>
        <patternFill patternType="none">
          <fgColor indexed="64"/>
          <bgColor auto="1"/>
        </patternFill>
      </fill>
      <alignment wrapText="1"/>
      <border outline="0">
        <left style="thin">
          <color rgb="FF000000"/>
        </left>
        <right style="thin">
          <color rgb="FF000000"/>
        </right>
        <top style="thin">
          <color rgb="FF000000"/>
        </top>
        <bottom style="thin">
          <color rgb="FF000000"/>
        </bottom>
      </border>
    </dxf>
    <dxf>
      <fill>
        <patternFill patternType="none">
          <fgColor indexed="64"/>
          <bgColor auto="1"/>
        </patternFill>
      </fill>
      <alignment wrapText="1"/>
      <border outline="0">
        <left style="thin">
          <color rgb="FF000000"/>
        </left>
        <right/>
        <top style="thin">
          <color rgb="FF000000"/>
        </top>
        <bottom style="thin">
          <color rgb="FF000000"/>
        </bottom>
      </border>
    </dxf>
    <dxf>
      <fill>
        <patternFill patternType="none">
          <fgColor indexed="64"/>
          <bgColor auto="1"/>
        </patternFill>
      </fill>
      <alignment wrapText="1"/>
      <border outline="0">
        <left style="thin">
          <color rgb="FF000000"/>
        </left>
        <right style="thin">
          <color rgb="FF000000"/>
        </right>
        <top style="thin">
          <color rgb="FF000000"/>
        </top>
        <bottom style="thin">
          <color rgb="FF000000"/>
        </bottom>
      </border>
    </dxf>
    <dxf>
      <fill>
        <patternFill patternType="none">
          <fgColor indexed="64"/>
          <bgColor auto="1"/>
        </patternFill>
      </fill>
      <alignment horizontal="left" vertical="bottom" textRotation="0" wrapText="1" indent="0" justifyLastLine="0" shrinkToFit="0" readingOrder="0"/>
      <border outline="0">
        <left style="thin">
          <color rgb="FF000000"/>
        </left>
        <right style="thin">
          <color rgb="FF000000"/>
        </right>
        <top style="thin">
          <color rgb="FF000000"/>
        </top>
        <bottom style="thin">
          <color rgb="FF000000"/>
        </bottom>
      </border>
    </dxf>
    <dxf>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border>
    </dxf>
    <dxf>
      <numFmt numFmtId="0" formatCode="General"/>
      <fill>
        <patternFill patternType="none">
          <fgColor indexed="64"/>
          <bgColor auto="1"/>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vertical/>
        <horizontal/>
      </border>
    </dxf>
    <dxf>
      <alignment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right style="thin">
          <color rgb="FF000000"/>
        </right>
        <top style="thin">
          <color rgb="FF000000"/>
        </top>
        <bottom/>
        <vertical/>
        <horizontal/>
      </border>
    </dxf>
    <dxf>
      <numFmt numFmtId="0" formatCode="General"/>
      <alignment horizontal="general" vertical="bottom" textRotation="0" wrapText="1" indent="0" justifyLastLine="0" shrinkToFit="0" readingOrder="0"/>
      <border diagonalUp="0" diagonalDown="0">
        <left/>
        <right style="thin">
          <color rgb="FF000000"/>
        </right>
        <top style="thin">
          <color rgb="FF000000"/>
        </top>
        <bottom/>
        <vertical/>
        <horizontal/>
      </border>
    </dxf>
    <dxf>
      <alignment wrapText="1"/>
      <border>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alignment wrapText="1"/>
    </dxf>
    <dxf>
      <border>
        <bottom style="thin">
          <color rgb="FF000000"/>
        </bottom>
      </border>
    </dxf>
    <dxf>
      <alignment wrapText="1"/>
      <border>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920" b="0" i="0" u="none" strike="noStrike" kern="1200" spc="0" baseline="0">
                <a:solidFill>
                  <a:schemeClr val="tx1">
                    <a:lumMod val="65000"/>
                    <a:lumOff val="35000"/>
                  </a:schemeClr>
                </a:solidFill>
                <a:latin typeface="+mn-lt"/>
                <a:ea typeface="+mn-ea"/>
                <a:cs typeface="+mn-cs"/>
              </a:defRPr>
            </a:pPr>
            <a:r>
              <a:rPr lang="en-CA" sz="2800" b="1"/>
              <a:t>Top 20 Enterprise Risks</a:t>
            </a:r>
          </a:p>
        </c:rich>
      </c:tx>
      <c:overlay val="0"/>
      <c:spPr>
        <a:noFill/>
        <a:ln>
          <a:noFill/>
        </a:ln>
        <a:effectLst/>
      </c:spPr>
    </c:title>
    <c:autoTitleDeleted val="0"/>
    <c:plotArea>
      <c:layout>
        <c:manualLayout>
          <c:layoutTarget val="inner"/>
          <c:xMode val="edge"/>
          <c:yMode val="edge"/>
          <c:x val="5.00854258278619E-2"/>
          <c:y val="6.4082427054511712E-2"/>
          <c:w val="0.87155370505296925"/>
          <c:h val="0.81004846201905212"/>
        </c:manualLayout>
      </c:layout>
      <c:scatterChart>
        <c:scatterStyle val="lineMarker"/>
        <c:varyColors val="0"/>
        <c:ser>
          <c:idx val="0"/>
          <c:order val="0"/>
          <c:tx>
            <c:v>Top 20 Risks</c:v>
          </c:tx>
          <c:spPr>
            <a:ln w="19050">
              <a:noFill/>
            </a:ln>
          </c:spPr>
          <c:marker>
            <c:symbol val="diamond"/>
            <c:size val="13"/>
            <c:spPr>
              <a:solidFill>
                <a:schemeClr val="accent1"/>
              </a:solidFill>
              <a:ln w="9525">
                <a:solidFill>
                  <a:schemeClr val="accent1"/>
                </a:solidFill>
              </a:ln>
              <a:effectLst/>
            </c:spPr>
          </c:marker>
          <c:dLbls>
            <c:dLbl>
              <c:idx val="0"/>
              <c:layout>
                <c:manualLayout>
                  <c:x val="2.2328589096604366E-2"/>
                  <c:y val="-6.7061804382440596E-2"/>
                </c:manualLayout>
              </c:layout>
              <c:tx>
                <c:rich>
                  <a:bodyPr wrap="square" lIns="38100" tIns="19050" rIns="38100" bIns="19050" anchor="ctr">
                    <a:spAutoFit/>
                  </a:bodyPr>
                  <a:lstStyle/>
                  <a:p>
                    <a:pPr>
                      <a:defRPr/>
                    </a:pPr>
                    <a:fld id="{D982BB05-FD8D-42C0-9592-5D93F3E0FABB}" type="CELLRANGE">
                      <a:rPr lang="en-US"/>
                      <a:pPr>
                        <a:defRPr/>
                      </a:pPr>
                      <a:t>[CELLRANGE]</a:t>
                    </a:fld>
                    <a:endParaRPr lang="en-US"/>
                  </a:p>
                </c:rich>
              </c:tx>
              <c:spPr>
                <a:solidFill>
                  <a:srgbClr val="FF0000"/>
                </a:solidFill>
                <a:ln>
                  <a:noFill/>
                </a:ln>
                <a:effectLst/>
              </c:sp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B41D-4430-8EC3-57C8A8C4E495}"/>
                </c:ext>
              </c:extLst>
            </c:dLbl>
            <c:dLbl>
              <c:idx val="1"/>
              <c:layout>
                <c:manualLayout>
                  <c:x val="1.4001888871636316E-2"/>
                  <c:y val="-4.126744002991125E-2"/>
                </c:manualLayout>
              </c:layout>
              <c:tx>
                <c:rich>
                  <a:bodyPr wrap="square" lIns="38100" tIns="19050" rIns="38100" bIns="19050" anchor="ctr">
                    <a:spAutoFit/>
                  </a:bodyPr>
                  <a:lstStyle/>
                  <a:p>
                    <a:pPr>
                      <a:defRPr/>
                    </a:pPr>
                    <a:fld id="{AF82D355-AC9A-4D80-BC3E-E49B604271BD}" type="CELLRANGE">
                      <a:rPr lang="en-US"/>
                      <a:pPr>
                        <a:defRPr/>
                      </a:pPr>
                      <a:t>[CELLRANGE]</a:t>
                    </a:fld>
                    <a:endParaRPr lang="en-US"/>
                  </a:p>
                </c:rich>
              </c:tx>
              <c:spPr>
                <a:solidFill>
                  <a:srgbClr val="FF0000"/>
                </a:solidFill>
                <a:ln>
                  <a:noFill/>
                </a:ln>
                <a:effectLst/>
              </c:sp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B41D-4430-8EC3-57C8A8C4E495}"/>
                </c:ext>
              </c:extLst>
            </c:dLbl>
            <c:dLbl>
              <c:idx val="2"/>
              <c:layout>
                <c:manualLayout>
                  <c:x val="2.231747647966632E-2"/>
                  <c:y val="-2.4995124511375772E-2"/>
                </c:manualLayout>
              </c:layout>
              <c:tx>
                <c:rich>
                  <a:bodyPr/>
                  <a:lstStyle/>
                  <a:p>
                    <a:fld id="{1F2C3AD2-BE55-445C-8E8A-5F91F4C95C24}"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B41D-4430-8EC3-57C8A8C4E495}"/>
                </c:ext>
              </c:extLst>
            </c:dLbl>
            <c:dLbl>
              <c:idx val="3"/>
              <c:layout>
                <c:manualLayout>
                  <c:x val="2.6915504433869111E-2"/>
                  <c:y val="-1.4119565428006313E-2"/>
                </c:manualLayout>
              </c:layout>
              <c:tx>
                <c:rich>
                  <a:bodyPr wrap="square" lIns="38100" tIns="19050" rIns="38100" bIns="19050" anchor="ctr" anchorCtr="0">
                    <a:spAutoFit/>
                  </a:bodyPr>
                  <a:lstStyle/>
                  <a:p>
                    <a:pPr algn="l">
                      <a:defRPr/>
                    </a:pPr>
                    <a:fld id="{B4D7456E-2A2F-44F2-A30D-778736A86DCF}" type="CELLRANGE">
                      <a:rPr lang="en-US"/>
                      <a:pPr algn="l">
                        <a:defRPr/>
                      </a:pPr>
                      <a:t>[CELLRANGE]</a:t>
                    </a:fld>
                    <a:endParaRPr lang="en-US"/>
                  </a:p>
                </c:rich>
              </c:tx>
              <c:spPr>
                <a:solidFill>
                  <a:srgbClr val="FFFF00"/>
                </a:solidFill>
                <a:ln>
                  <a:noFill/>
                </a:ln>
                <a:effectLst/>
              </c:sp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B41D-4430-8EC3-57C8A8C4E495}"/>
                </c:ext>
              </c:extLst>
            </c:dLbl>
            <c:dLbl>
              <c:idx val="4"/>
              <c:layout>
                <c:manualLayout>
                  <c:x val="-8.7212411232082454E-2"/>
                  <c:y val="-1.8924663184994202E-2"/>
                </c:manualLayout>
              </c:layout>
              <c:tx>
                <c:rich>
                  <a:bodyPr/>
                  <a:lstStyle/>
                  <a:p>
                    <a:fld id="{098B7250-036F-434B-B76B-EAADF0B7718F}"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B41D-4430-8EC3-57C8A8C4E495}"/>
                </c:ext>
              </c:extLst>
            </c:dLbl>
            <c:dLbl>
              <c:idx val="5"/>
              <c:layout>
                <c:manualLayout>
                  <c:x val="2.9104913817179889E-2"/>
                  <c:y val="-9.7632764470342581E-2"/>
                </c:manualLayout>
              </c:layout>
              <c:tx>
                <c:rich>
                  <a:bodyPr wrap="square" lIns="38100" tIns="19050" rIns="38100" bIns="19050" anchor="ctr" anchorCtr="0">
                    <a:spAutoFit/>
                  </a:bodyPr>
                  <a:lstStyle/>
                  <a:p>
                    <a:pPr algn="l">
                      <a:defRPr/>
                    </a:pPr>
                    <a:fld id="{8381E6D9-45C2-4D09-BA02-AC6B5A9641C3}" type="CELLRANGE">
                      <a:rPr lang="en-US"/>
                      <a:pPr algn="l">
                        <a:defRPr/>
                      </a:pPr>
                      <a:t>[CELLRANGE]</a:t>
                    </a:fld>
                    <a:endParaRPr lang="en-US"/>
                  </a:p>
                </c:rich>
              </c:tx>
              <c:spPr>
                <a:solidFill>
                  <a:srgbClr val="FFFF00"/>
                </a:solidFill>
                <a:ln>
                  <a:noFill/>
                </a:ln>
                <a:effectLst/>
              </c:sp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B41D-4430-8EC3-57C8A8C4E495}"/>
                </c:ext>
              </c:extLst>
            </c:dLbl>
            <c:dLbl>
              <c:idx val="6"/>
              <c:layout>
                <c:manualLayout>
                  <c:x val="-0.28671881282347561"/>
                  <c:y val="0.17041648673320739"/>
                </c:manualLayout>
              </c:layout>
              <c:tx>
                <c:rich>
                  <a:bodyPr wrap="square" lIns="38100" tIns="19050" rIns="38100" bIns="19050" anchor="ctr" anchorCtr="0">
                    <a:spAutoFit/>
                  </a:bodyPr>
                  <a:lstStyle/>
                  <a:p>
                    <a:pPr algn="r">
                      <a:defRPr/>
                    </a:pPr>
                    <a:fld id="{5DA2EB14-3883-43B9-B77E-E7779CDDBB11}" type="CELLRANGE">
                      <a:rPr lang="en-US"/>
                      <a:pPr algn="r">
                        <a:defRPr/>
                      </a:pPr>
                      <a:t>[CELLRANGE]</a:t>
                    </a:fld>
                    <a:endParaRPr lang="en-US"/>
                  </a:p>
                </c:rich>
              </c:tx>
              <c:spPr>
                <a:solidFill>
                  <a:srgbClr val="FFFF00"/>
                </a:solidFill>
                <a:ln>
                  <a:noFill/>
                </a:ln>
                <a:effectLst/>
              </c:sp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B41D-4430-8EC3-57C8A8C4E495}"/>
                </c:ext>
              </c:extLst>
            </c:dLbl>
            <c:dLbl>
              <c:idx val="7"/>
              <c:layout>
                <c:manualLayout>
                  <c:x val="-0.27764484628348368"/>
                  <c:y val="5.220548941779974E-2"/>
                </c:manualLayout>
              </c:layout>
              <c:tx>
                <c:rich>
                  <a:bodyPr wrap="square" lIns="38100" tIns="19050" rIns="38100" bIns="19050" anchor="ctr" anchorCtr="0">
                    <a:spAutoFit/>
                  </a:bodyPr>
                  <a:lstStyle/>
                  <a:p>
                    <a:pPr algn="r">
                      <a:defRPr/>
                    </a:pPr>
                    <a:fld id="{711EA19C-BAF0-4EB2-8614-061C01B27C62}" type="CELLRANGE">
                      <a:rPr lang="en-US"/>
                      <a:pPr algn="r">
                        <a:defRPr/>
                      </a:pPr>
                      <a:t>[CELLRANGE]</a:t>
                    </a:fld>
                    <a:endParaRPr lang="en-US"/>
                  </a:p>
                </c:rich>
              </c:tx>
              <c:spPr>
                <a:solidFill>
                  <a:srgbClr val="FFFF00"/>
                </a:solidFill>
                <a:ln>
                  <a:noFill/>
                </a:ln>
                <a:effectLst/>
              </c:sp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B41D-4430-8EC3-57C8A8C4E495}"/>
                </c:ext>
              </c:extLst>
            </c:dLbl>
            <c:dLbl>
              <c:idx val="8"/>
              <c:layout>
                <c:manualLayout>
                  <c:x val="-0.26657023274774044"/>
                  <c:y val="-9.5653023902321999E-2"/>
                </c:manualLayout>
              </c:layout>
              <c:tx>
                <c:rich>
                  <a:bodyPr wrap="square" lIns="38100" tIns="19050" rIns="38100" bIns="19050" anchor="ctr" anchorCtr="0">
                    <a:spAutoFit/>
                  </a:bodyPr>
                  <a:lstStyle/>
                  <a:p>
                    <a:pPr algn="r">
                      <a:defRPr/>
                    </a:pPr>
                    <a:fld id="{B32B43F9-F270-4E27-A4D4-9E8F572498C4}" type="CELLRANGE">
                      <a:rPr lang="en-US"/>
                      <a:pPr algn="r">
                        <a:defRPr/>
                      </a:pPr>
                      <a:t>[CELLRANGE]</a:t>
                    </a:fld>
                    <a:endParaRPr lang="en-US"/>
                  </a:p>
                </c:rich>
              </c:tx>
              <c:spPr>
                <a:solidFill>
                  <a:srgbClr val="FFFF00"/>
                </a:solidFill>
                <a:ln>
                  <a:noFill/>
                </a:ln>
                <a:effectLst/>
              </c:sp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B41D-4430-8EC3-57C8A8C4E495}"/>
                </c:ext>
              </c:extLst>
            </c:dLbl>
            <c:dLbl>
              <c:idx val="9"/>
              <c:tx>
                <c:rich>
                  <a:bodyPr/>
                  <a:lstStyle/>
                  <a:p>
                    <a:fld id="{F2C31CE7-6127-4C2E-908C-B54EDB55C21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B41D-4430-8EC3-57C8A8C4E495}"/>
                </c:ext>
              </c:extLst>
            </c:dLbl>
            <c:dLbl>
              <c:idx val="10"/>
              <c:layout>
                <c:manualLayout>
                  <c:x val="2.2763084360101606E-3"/>
                  <c:y val="0.21900495701718797"/>
                </c:manualLayout>
              </c:layout>
              <c:tx>
                <c:rich>
                  <a:bodyPr wrap="square" lIns="38100" tIns="19050" rIns="38100" bIns="19050" anchor="ctr" anchorCtr="0">
                    <a:spAutoFit/>
                  </a:bodyPr>
                  <a:lstStyle/>
                  <a:p>
                    <a:pPr algn="l">
                      <a:defRPr/>
                    </a:pPr>
                    <a:fld id="{77046255-7271-4860-B288-F87D864C2A37}" type="CELLRANGE">
                      <a:rPr lang="en-US"/>
                      <a:pPr algn="l">
                        <a:defRPr/>
                      </a:pPr>
                      <a:t>[CELLRANGE]</a:t>
                    </a:fld>
                    <a:endParaRPr lang="en-US"/>
                  </a:p>
                </c:rich>
              </c:tx>
              <c:spPr>
                <a:solidFill>
                  <a:srgbClr val="FFFF00"/>
                </a:solidFill>
                <a:ln>
                  <a:noFill/>
                </a:ln>
                <a:effectLst/>
              </c:sp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B41D-4430-8EC3-57C8A8C4E495}"/>
                </c:ext>
              </c:extLst>
            </c:dLbl>
            <c:dLbl>
              <c:idx val="11"/>
              <c:layout>
                <c:manualLayout>
                  <c:x val="2.6491961621458505E-3"/>
                  <c:y val="0.26936570694777795"/>
                </c:manualLayout>
              </c:layout>
              <c:tx>
                <c:rich>
                  <a:bodyPr wrap="square" lIns="38100" tIns="19050" rIns="38100" bIns="19050" anchor="ctr" anchorCtr="0">
                    <a:noAutofit/>
                  </a:bodyPr>
                  <a:lstStyle/>
                  <a:p>
                    <a:pPr algn="l">
                      <a:defRPr/>
                    </a:pPr>
                    <a:fld id="{DF0FD78F-9069-4A54-84F3-21367BB5E7F2}" type="CELLRANGE">
                      <a:rPr lang="en-US"/>
                      <a:pPr algn="l">
                        <a:defRPr/>
                      </a:pPr>
                      <a:t>[CELLRANGE]</a:t>
                    </a:fld>
                    <a:endParaRPr lang="en-US"/>
                  </a:p>
                </c:rich>
              </c:tx>
              <c:spPr>
                <a:solidFill>
                  <a:srgbClr val="FFFF00"/>
                </a:solidFill>
                <a:ln>
                  <a:noFill/>
                </a:ln>
                <a:effectLst/>
              </c:spPr>
              <c:dLblPos val="r"/>
              <c:showLegendKey val="0"/>
              <c:showVal val="0"/>
              <c:showCatName val="0"/>
              <c:showSerName val="0"/>
              <c:showPercent val="0"/>
              <c:showBubbleSize val="0"/>
              <c:extLst>
                <c:ext xmlns:c15="http://schemas.microsoft.com/office/drawing/2012/chart" uri="{CE6537A1-D6FC-4f65-9D91-7224C49458BB}">
                  <c15:layout>
                    <c:manualLayout>
                      <c:w val="0.21798742658615269"/>
                      <c:h val="5.0008109708845859E-2"/>
                    </c:manualLayout>
                  </c15:layout>
                  <c15:dlblFieldTable/>
                  <c15:showDataLabelsRange val="1"/>
                </c:ext>
                <c:ext xmlns:c16="http://schemas.microsoft.com/office/drawing/2014/chart" uri="{C3380CC4-5D6E-409C-BE32-E72D297353CC}">
                  <c16:uniqueId val="{00000006-B41D-4430-8EC3-57C8A8C4E495}"/>
                </c:ext>
              </c:extLst>
            </c:dLbl>
            <c:dLbl>
              <c:idx val="12"/>
              <c:layout>
                <c:manualLayout>
                  <c:x val="1.0866704923386164E-3"/>
                  <c:y val="0.15837048645922511"/>
                </c:manualLayout>
              </c:layout>
              <c:tx>
                <c:rich>
                  <a:bodyPr wrap="square" lIns="38100" tIns="19050" rIns="38100" bIns="19050" anchor="ctr" anchorCtr="0">
                    <a:spAutoFit/>
                  </a:bodyPr>
                  <a:lstStyle/>
                  <a:p>
                    <a:pPr algn="l">
                      <a:defRPr/>
                    </a:pPr>
                    <a:fld id="{9162033D-7B52-4506-B173-BD92A7A57356}" type="CELLRANGE">
                      <a:rPr lang="en-US"/>
                      <a:pPr algn="l">
                        <a:defRPr/>
                      </a:pPr>
                      <a:t>[CELLRANGE]</a:t>
                    </a:fld>
                    <a:endParaRPr lang="en-US"/>
                  </a:p>
                </c:rich>
              </c:tx>
              <c:spPr>
                <a:solidFill>
                  <a:srgbClr val="FFFF00"/>
                </a:solidFill>
                <a:ln>
                  <a:noFill/>
                </a:ln>
                <a:effectLst/>
              </c:sp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B41D-4430-8EC3-57C8A8C4E495}"/>
                </c:ext>
              </c:extLst>
            </c:dLbl>
            <c:dLbl>
              <c:idx val="13"/>
              <c:layout>
                <c:manualLayout>
                  <c:x val="-2.700939287969626E-2"/>
                  <c:y val="0.39969496112692027"/>
                </c:manualLayout>
              </c:layout>
              <c:tx>
                <c:rich>
                  <a:bodyPr/>
                  <a:lstStyle/>
                  <a:p>
                    <a:fld id="{E7E8AD43-381C-4E92-A898-8E78FD05CB1C}"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B41D-4430-8EC3-57C8A8C4E495}"/>
                </c:ext>
              </c:extLst>
            </c:dLbl>
            <c:dLbl>
              <c:idx val="14"/>
              <c:tx>
                <c:rich>
                  <a:bodyPr/>
                  <a:lstStyle/>
                  <a:p>
                    <a:fld id="{2D7CB5A2-F2AC-44A7-9834-D6A6BCF3167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41D-4430-8EC3-57C8A8C4E495}"/>
                </c:ext>
              </c:extLst>
            </c:dLbl>
            <c:dLbl>
              <c:idx val="15"/>
              <c:layout>
                <c:manualLayout>
                  <c:x val="-0.26313422257628744"/>
                  <c:y val="0.29775991820101849"/>
                </c:manualLayout>
              </c:layout>
              <c:tx>
                <c:rich>
                  <a:bodyPr wrap="square" lIns="38100" tIns="19050" rIns="38100" bIns="19050" anchor="ctr" anchorCtr="0">
                    <a:spAutoFit/>
                  </a:bodyPr>
                  <a:lstStyle/>
                  <a:p>
                    <a:pPr algn="r">
                      <a:defRPr/>
                    </a:pPr>
                    <a:fld id="{6DEB7F3E-C19B-4308-BFCC-7D88CAFD97D5}" type="CELLRANGE">
                      <a:rPr lang="en-US"/>
                      <a:pPr algn="r">
                        <a:defRPr/>
                      </a:pPr>
                      <a:t>[CELLRANGE]</a:t>
                    </a:fld>
                    <a:endParaRPr lang="en-US"/>
                  </a:p>
                </c:rich>
              </c:tx>
              <c:spPr>
                <a:solidFill>
                  <a:srgbClr val="FFFF00"/>
                </a:solidFill>
                <a:ln>
                  <a:noFill/>
                </a:ln>
                <a:effectLst/>
              </c:sp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B41D-4430-8EC3-57C8A8C4E495}"/>
                </c:ext>
              </c:extLst>
            </c:dLbl>
            <c:dLbl>
              <c:idx val="16"/>
              <c:layout>
                <c:manualLayout>
                  <c:x val="-0.223738904518549"/>
                  <c:y val="0.22416752856318034"/>
                </c:manualLayout>
              </c:layout>
              <c:tx>
                <c:rich>
                  <a:bodyPr/>
                  <a:lstStyle/>
                  <a:p>
                    <a:fld id="{FB2A0602-AAF7-4BC9-8FD3-486CBCADB018}"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B41D-4430-8EC3-57C8A8C4E495}"/>
                </c:ext>
              </c:extLst>
            </c:dLbl>
            <c:dLbl>
              <c:idx val="17"/>
              <c:layout>
                <c:manualLayout>
                  <c:x val="-1.7163643742143148E-4"/>
                  <c:y val="8.2652770451337357E-2"/>
                </c:manualLayout>
              </c:layout>
              <c:tx>
                <c:rich>
                  <a:bodyPr wrap="square" lIns="38100" tIns="19050" rIns="38100" bIns="19050" anchor="ctr" anchorCtr="0">
                    <a:spAutoFit/>
                  </a:bodyPr>
                  <a:lstStyle/>
                  <a:p>
                    <a:pPr algn="l">
                      <a:defRPr/>
                    </a:pPr>
                    <a:fld id="{C151716C-A5B7-4005-9EFD-4FA74CD7E4A0}" type="CELLRANGE">
                      <a:rPr lang="en-US"/>
                      <a:pPr algn="l">
                        <a:defRPr/>
                      </a:pPr>
                      <a:t>[CELLRANGE]</a:t>
                    </a:fld>
                    <a:endParaRPr lang="en-US"/>
                  </a:p>
                </c:rich>
              </c:tx>
              <c:spPr>
                <a:solidFill>
                  <a:srgbClr val="FFFF00"/>
                </a:solidFill>
                <a:ln>
                  <a:noFill/>
                </a:ln>
                <a:effectLst/>
              </c:spPr>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B41D-4430-8EC3-57C8A8C4E495}"/>
                </c:ext>
              </c:extLst>
            </c:dLbl>
            <c:spPr>
              <a:solidFill>
                <a:srgbClr val="FFFF00"/>
              </a:solidFill>
              <a:ln>
                <a:noFill/>
              </a:ln>
              <a:effectLst/>
            </c:sp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xVal>
            <c:numRef>
              <c:f>'Risk Register'!$H$2:$H$19</c:f>
              <c:numCache>
                <c:formatCode>General</c:formatCode>
                <c:ptCount val="18"/>
                <c:pt idx="0">
                  <c:v>3</c:v>
                </c:pt>
                <c:pt idx="1">
                  <c:v>2</c:v>
                </c:pt>
                <c:pt idx="2">
                  <c:v>4</c:v>
                </c:pt>
                <c:pt idx="3">
                  <c:v>3</c:v>
                </c:pt>
                <c:pt idx="4">
                  <c:v>1</c:v>
                </c:pt>
                <c:pt idx="5">
                  <c:v>3</c:v>
                </c:pt>
                <c:pt idx="6">
                  <c:v>2</c:v>
                </c:pt>
                <c:pt idx="7">
                  <c:v>2</c:v>
                </c:pt>
                <c:pt idx="8">
                  <c:v>2</c:v>
                </c:pt>
                <c:pt idx="9">
                  <c:v>2</c:v>
                </c:pt>
                <c:pt idx="10">
                  <c:v>3</c:v>
                </c:pt>
                <c:pt idx="11">
                  <c:v>3</c:v>
                </c:pt>
                <c:pt idx="12">
                  <c:v>3</c:v>
                </c:pt>
                <c:pt idx="13">
                  <c:v>2</c:v>
                </c:pt>
                <c:pt idx="14">
                  <c:v>1</c:v>
                </c:pt>
                <c:pt idx="15">
                  <c:v>2</c:v>
                </c:pt>
                <c:pt idx="16">
                  <c:v>2</c:v>
                </c:pt>
                <c:pt idx="17">
                  <c:v>3</c:v>
                </c:pt>
              </c:numCache>
            </c:numRef>
          </c:xVal>
          <c:yVal>
            <c:numRef>
              <c:f>'Risk Register'!$G$2:$G$19</c:f>
              <c:numCache>
                <c:formatCode>General</c:formatCode>
                <c:ptCount val="18"/>
                <c:pt idx="0">
                  <c:v>4</c:v>
                </c:pt>
                <c:pt idx="1">
                  <c:v>5</c:v>
                </c:pt>
                <c:pt idx="2">
                  <c:v>1</c:v>
                </c:pt>
                <c:pt idx="3">
                  <c:v>3</c:v>
                </c:pt>
                <c:pt idx="4">
                  <c:v>4</c:v>
                </c:pt>
                <c:pt idx="5">
                  <c:v>3</c:v>
                </c:pt>
                <c:pt idx="6">
                  <c:v>4</c:v>
                </c:pt>
                <c:pt idx="7">
                  <c:v>4</c:v>
                </c:pt>
                <c:pt idx="8">
                  <c:v>4</c:v>
                </c:pt>
                <c:pt idx="9">
                  <c:v>2</c:v>
                </c:pt>
                <c:pt idx="10">
                  <c:v>2</c:v>
                </c:pt>
                <c:pt idx="11">
                  <c:v>2</c:v>
                </c:pt>
                <c:pt idx="12">
                  <c:v>2</c:v>
                </c:pt>
                <c:pt idx="13">
                  <c:v>3</c:v>
                </c:pt>
                <c:pt idx="14">
                  <c:v>2</c:v>
                </c:pt>
                <c:pt idx="15">
                  <c:v>3</c:v>
                </c:pt>
                <c:pt idx="16">
                  <c:v>3</c:v>
                </c:pt>
                <c:pt idx="17">
                  <c:v>2</c:v>
                </c:pt>
              </c:numCache>
            </c:numRef>
          </c:yVal>
          <c:smooth val="0"/>
          <c:extLst>
            <c:ext xmlns:c15="http://schemas.microsoft.com/office/drawing/2012/chart" uri="{02D57815-91ED-43cb-92C2-25804820EDAC}">
              <c15:datalabelsRange>
                <c15:f>'Risk Register'!$E$2:$E$19</c15:f>
                <c15:dlblRangeCache>
                  <c:ptCount val="18"/>
                  <c:pt idx="0">
                    <c:v>Under-resourced or overloaded staff</c:v>
                  </c:pt>
                  <c:pt idx="1">
                    <c:v>Financing/cash flow issues</c:v>
                  </c:pt>
                  <c:pt idx="2">
                    <c:v>Physical Security Breach or incident</c:v>
                  </c:pt>
                  <c:pt idx="3">
                    <c:v>Unfavourable OEB decision or outcome</c:v>
                  </c:pt>
                  <c:pt idx="4">
                    <c:v>Inability to bill or receive payment, accurately, timely</c:v>
                  </c:pt>
                  <c:pt idx="5">
                    <c:v>System Capacity Constraints</c:v>
                  </c:pt>
                  <c:pt idx="6">
                    <c:v>Major Intrusion/Breach/Data Loss/Downtime</c:v>
                  </c:pt>
                  <c:pt idx="7">
                    <c:v>Critical injury/fatality/Safety Incident</c:v>
                  </c:pt>
                  <c:pt idx="8">
                    <c:v>Grid Defection/Loss of large customers/Stranded Asset Risk</c:v>
                  </c:pt>
                  <c:pt idx="9">
                    <c:v>Grants/opportunities/funding</c:v>
                  </c:pt>
                  <c:pt idx="10">
                    <c:v>Building Construction Risk</c:v>
                  </c:pt>
                  <c:pt idx="11">
                    <c:v>Risk of regulatory non-compliance</c:v>
                  </c:pt>
                  <c:pt idx="12">
                    <c:v>Manual/paper process risk - manually change order</c:v>
                  </c:pt>
                  <c:pt idx="13">
                    <c:v>Major weather event</c:v>
                  </c:pt>
                  <c:pt idx="14">
                    <c:v>Shareholder relationship</c:v>
                  </c:pt>
                  <c:pt idx="15">
                    <c:v>Unexpected asset obsolecense, degradation, failure</c:v>
                  </c:pt>
                  <c:pt idx="16">
                    <c:v>Contractor unavailability</c:v>
                  </c:pt>
                  <c:pt idx="17">
                    <c:v>Poor historical contract management</c:v>
                  </c:pt>
                </c15:dlblRangeCache>
              </c15:datalabelsRange>
            </c:ext>
            <c:ext xmlns:c16="http://schemas.microsoft.com/office/drawing/2014/chart" uri="{C3380CC4-5D6E-409C-BE32-E72D297353CC}">
              <c16:uniqueId val="{00000000-B41D-4430-8EC3-57C8A8C4E495}"/>
            </c:ext>
          </c:extLst>
        </c:ser>
        <c:dLbls>
          <c:dLblPos val="b"/>
          <c:showLegendKey val="0"/>
          <c:showVal val="1"/>
          <c:showCatName val="0"/>
          <c:showSerName val="0"/>
          <c:showPercent val="0"/>
          <c:showBubbleSize val="0"/>
        </c:dLbls>
        <c:axId val="789360447"/>
        <c:axId val="789355167"/>
      </c:scatterChart>
      <c:valAx>
        <c:axId val="78936044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CA" sz="2400"/>
                  <a:t>Likelihood</a:t>
                </a:r>
              </a:p>
            </c:rich>
          </c:tx>
          <c:overlay val="0"/>
          <c:spPr>
            <a:noFill/>
            <a:ln>
              <a:noFill/>
            </a:ln>
            <a:effectLst/>
          </c:spPr>
        </c:title>
        <c:numFmt formatCode="General" sourceLinked="1"/>
        <c:majorTickMark val="out"/>
        <c:minorTickMark val="none"/>
        <c:tickLblPos val="none"/>
        <c:crossAx val="789355167"/>
        <c:crosses val="autoZero"/>
        <c:crossBetween val="midCat"/>
        <c:majorUnit val="2.75"/>
      </c:valAx>
      <c:valAx>
        <c:axId val="7893551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CA" sz="2400"/>
                  <a:t>Impact</a:t>
                </a:r>
                <a:endParaRPr lang="en-CA"/>
              </a:p>
            </c:rich>
          </c:tx>
          <c:layout>
            <c:manualLayout>
              <c:xMode val="edge"/>
              <c:yMode val="edge"/>
              <c:x val="1.9616920729905927E-2"/>
              <c:y val="0.37856798395348101"/>
            </c:manualLayout>
          </c:layout>
          <c:overlay val="0"/>
          <c:spPr>
            <a:noFill/>
            <a:ln>
              <a:noFill/>
            </a:ln>
            <a:effectLst/>
          </c:spPr>
        </c:title>
        <c:numFmt formatCode="General" sourceLinked="1"/>
        <c:majorTickMark val="out"/>
        <c:minorTickMark val="none"/>
        <c:tickLblPos val="none"/>
        <c:crossAx val="789360447"/>
        <c:crosses val="autoZero"/>
        <c:crossBetween val="midCat"/>
        <c:majorUnit val="2.75"/>
      </c:valAx>
      <c:spPr>
        <a:ln>
          <a:solidFill>
            <a:schemeClr val="tx1">
              <a:lumMod val="15000"/>
              <a:lumOff val="85000"/>
            </a:schemeClr>
          </a:solidFill>
        </a:ln>
      </c:spPr>
    </c:plotArea>
    <c:plotVisOnly val="1"/>
    <c:dispBlanksAs val="gap"/>
    <c:showDLblsOverMax val="0"/>
    <c:extLst/>
  </c:chart>
  <c:txPr>
    <a:bodyPr/>
    <a:lstStyle/>
    <a:p>
      <a:pPr>
        <a:defRPr sz="1600"/>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86384</xdr:colOff>
      <xdr:row>8</xdr:row>
      <xdr:rowOff>87087</xdr:rowOff>
    </xdr:from>
    <xdr:to>
      <xdr:col>26</xdr:col>
      <xdr:colOff>65313</xdr:colOff>
      <xdr:row>52</xdr:row>
      <xdr:rowOff>73479</xdr:rowOff>
    </xdr:to>
    <xdr:graphicFrame macro="">
      <xdr:nvGraphicFramePr>
        <xdr:cNvPr id="5" name="Chart 1">
          <a:extLst>
            <a:ext uri="{FF2B5EF4-FFF2-40B4-BE49-F238E27FC236}">
              <a16:creationId xmlns:a16="http://schemas.microsoft.com/office/drawing/2014/main" id="{AA62CD2A-A861-4A67-A62C-B4760C7BBE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B9D240-A935-49E5-A343-E3F1577F34F7}" name="Table1" displayName="Table1" ref="A1:P27" totalsRowShown="0" headerRowDxfId="34" dataDxfId="32" headerRowBorderDxfId="33" tableBorderDxfId="31" totalsRowBorderDxfId="30">
  <autoFilter ref="A1:P27" xr:uid="{F9B9D240-A935-49E5-A343-E3F1577F34F7}"/>
  <sortState xmlns:xlrd2="http://schemas.microsoft.com/office/spreadsheetml/2017/richdata2" ref="A2:P27">
    <sortCondition ref="B1:B27"/>
  </sortState>
  <tableColumns count="16">
    <tableColumn id="1" xr3:uid="{65B149CF-89F8-4097-BB90-29A32749DC0A}" name="Item Number" dataDxfId="29">
      <calculatedColumnFormula>ROW() - 1</calculatedColumnFormula>
    </tableColumn>
    <tableColumn id="37" xr3:uid="{7C4BEE74-FC89-43C6-88C5-21DF67CE905B}" name="Risk Priority" dataDxfId="28">
      <calculatedColumnFormula>ROW()-1</calculatedColumnFormula>
    </tableColumn>
    <tableColumn id="14" xr3:uid="{9A073B66-788B-476D-BEE8-82531963C6E8}" name="Org" dataDxfId="27"/>
    <tableColumn id="2" xr3:uid="{F51F3402-9CE8-44C8-A270-899A62B099C1}" name="Category" dataDxfId="26"/>
    <tableColumn id="3" xr3:uid="{102312F4-C1D3-4DEF-9280-F58B94A3AA0F}" name="Risk" dataDxfId="25"/>
    <tableColumn id="36" xr3:uid="{942C00C1-71EA-4018-9FF7-1367F5F83158}" name="Risk Explanation" dataDxfId="24"/>
    <tableColumn id="16" xr3:uid="{25E699B1-374B-479D-9D71-00AE6C7BF705}" name="Residual Consequence (Numerical)" dataDxfId="23"/>
    <tableColumn id="17" xr3:uid="{F725E6AA-A86C-4425-AC24-A20F0B5BE6CC}" name="Residual Likelihood (Numerical)" dataDxfId="22"/>
    <tableColumn id="42" xr3:uid="{5DA0BE9B-1414-49BD-9516-1346DC501A32}" name="Residual Impact" dataDxfId="21">
      <calculatedColumnFormula>_xlfn.XLOOKUP(Table1[[#This Row],[Residual Consequence (Numerical)]],Data!$C$2:$C$6,Data!$D$2:$D$6)</calculatedColumnFormula>
    </tableColumn>
    <tableColumn id="38" xr3:uid="{5B94AED9-56CF-4834-BA64-5A6484417F83}" name="Residual Likelihood" dataDxfId="20">
      <calculatedColumnFormula>_xlfn.XLOOKUP(Table1[[#This Row],[Residual Likelihood (Numerical)]],Data!$E$2:$E$6,Data!$F$2:$F$6)</calculatedColumnFormula>
    </tableColumn>
    <tableColumn id="43" xr3:uid="{1DF5D546-1047-45BA-9E54-4F5632A9C952}" name="Residual Risk" dataDxfId="19">
      <calculatedColumnFormula array="1">_xlfn.XLOOKUP(Table1[[#This Row],[Residual Impact]]&amp;Table1[[#This Row],[Residual Likelihood]],Data!$G$3:'Data'!$G$27&amp;Data!$H$3:'Data'!$H$27,Data!$I$3:$I$27)</calculatedColumnFormula>
    </tableColumn>
    <tableColumn id="44" xr3:uid="{F0D7CB56-10D3-45EF-B9BC-7D9BC671450B}" name="Risk Numerical Score" dataDxfId="18">
      <calculatedColumnFormula array="1">_xlfn.XLOOKUP(Table1[[#This Row],[Residual Impact]]&amp;Table1[[#This Row],[Residual Likelihood]],Data!$G$3:'Data'!$G$27&amp;Data!$H$3:'Data'!$H$27,Data!$J$3:$J$27)</calculatedColumnFormula>
    </tableColumn>
    <tableColumn id="12" xr3:uid="{5A01C0F8-8BB3-47FE-9D3F-3BD875C38166}" name="Controls currently in place" dataDxfId="17"/>
    <tableColumn id="10" xr3:uid="{82575D66-4CFB-47C4-A539-A101F60BE82F}" name="Risk Evaluation" dataDxfId="16"/>
    <tableColumn id="11" xr3:uid="{C07FF199-B9C8-4E33-860E-F45D9AE445D0}" name="Risk Treatment" dataDxfId="15"/>
    <tableColumn id="18" xr3:uid="{FCA37C3B-0426-4393-9084-69238744A2FA}" name="Additional Notes" dataDxfId="14"/>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B82D5-AD8A-4EC9-9FC7-54CDA70EF603}">
  <sheetPr>
    <pageSetUpPr fitToPage="1"/>
  </sheetPr>
  <dimension ref="A1:P27"/>
  <sheetViews>
    <sheetView tabSelected="1" topLeftCell="B18" zoomScale="85" zoomScaleNormal="85" workbookViewId="0">
      <selection activeCell="P9" sqref="P9"/>
    </sheetView>
  </sheetViews>
  <sheetFormatPr defaultRowHeight="15" x14ac:dyDescent="0.25"/>
  <cols>
    <col min="1" max="3" width="9.42578125" customWidth="1"/>
    <col min="4" max="4" width="13.5703125" customWidth="1"/>
    <col min="5" max="5" width="28.42578125" customWidth="1"/>
    <col min="6" max="6" width="33.42578125" customWidth="1"/>
    <col min="7" max="7" width="16" style="21" customWidth="1"/>
    <col min="8" max="8" width="13.5703125" style="21" customWidth="1"/>
    <col min="9" max="9" width="12.28515625" style="8" customWidth="1"/>
    <col min="10" max="11" width="13.5703125" style="8" customWidth="1"/>
    <col min="12" max="12" width="13.5703125" style="8" hidden="1" customWidth="1"/>
    <col min="13" max="13" width="51.85546875" style="21" customWidth="1"/>
    <col min="14" max="14" width="25" style="32" customWidth="1"/>
    <col min="15" max="15" width="28.28515625" style="32" bestFit="1" customWidth="1"/>
    <col min="16" max="16" width="36.140625" style="21" customWidth="1"/>
  </cols>
  <sheetData>
    <row r="1" spans="1:16" s="2" customFormat="1" ht="45" x14ac:dyDescent="0.25">
      <c r="A1" s="6" t="s">
        <v>0</v>
      </c>
      <c r="B1" s="6" t="s">
        <v>65</v>
      </c>
      <c r="C1" s="6" t="s">
        <v>120</v>
      </c>
      <c r="D1" s="7" t="s">
        <v>1</v>
      </c>
      <c r="E1" s="7" t="s">
        <v>2</v>
      </c>
      <c r="F1" s="7" t="s">
        <v>58</v>
      </c>
      <c r="G1" s="18" t="s">
        <v>92</v>
      </c>
      <c r="H1" s="18" t="s">
        <v>93</v>
      </c>
      <c r="I1" s="16" t="s">
        <v>89</v>
      </c>
      <c r="J1" s="16" t="s">
        <v>3</v>
      </c>
      <c r="K1" s="16" t="s">
        <v>90</v>
      </c>
      <c r="L1" s="16" t="s">
        <v>91</v>
      </c>
      <c r="M1" s="22" t="s">
        <v>4</v>
      </c>
      <c r="N1" s="23" t="s">
        <v>5</v>
      </c>
      <c r="O1" s="24" t="s">
        <v>6</v>
      </c>
      <c r="P1" s="22" t="s">
        <v>7</v>
      </c>
    </row>
    <row r="2" spans="1:16" ht="138" customHeight="1" x14ac:dyDescent="0.25">
      <c r="A2" s="5">
        <v>35</v>
      </c>
      <c r="B2" s="5">
        <v>1</v>
      </c>
      <c r="C2" s="5" t="s">
        <v>121</v>
      </c>
      <c r="D2" s="3" t="s">
        <v>15</v>
      </c>
      <c r="E2" s="3" t="s">
        <v>16</v>
      </c>
      <c r="F2" s="3" t="s">
        <v>95</v>
      </c>
      <c r="G2" s="19">
        <v>4</v>
      </c>
      <c r="H2" s="19">
        <v>3</v>
      </c>
      <c r="I2" s="3" t="str">
        <f>_xlfn.XLOOKUP(Table1[[#This Row],[Residual Consequence (Numerical)]],Data!$C$2:$C$6,Data!$D$2:$D$6)</f>
        <v>High</v>
      </c>
      <c r="J2" s="3" t="str">
        <f>_xlfn.XLOOKUP(Table1[[#This Row],[Residual Likelihood (Numerical)]],Data!$E$2:$E$6,Data!$F$2:$F$6)</f>
        <v>Possible</v>
      </c>
      <c r="K2" s="3" t="str" cm="1">
        <f t="array" ref="K2">_xlfn.XLOOKUP(Table1[[#This Row],[Residual Impact]]&amp;Table1[[#This Row],[Residual Likelihood]],Data!$G$3:'Data'!$G$27&amp;Data!$H$3:'Data'!$H$27,Data!$I$3:$I$27)</f>
        <v>High</v>
      </c>
      <c r="L2" s="3" cm="1">
        <f t="array" ref="L2">_xlfn.XLOOKUP(Table1[[#This Row],[Residual Impact]]&amp;Table1[[#This Row],[Residual Likelihood]],Data!$G$3:'Data'!$G$27&amp;Data!$H$3:'Data'!$H$27,Data!$J$3:$J$27)</f>
        <v>12</v>
      </c>
      <c r="M2" s="25" t="s">
        <v>96</v>
      </c>
      <c r="N2" s="19" t="s">
        <v>17</v>
      </c>
      <c r="O2" s="26" t="s">
        <v>18</v>
      </c>
      <c r="P2" s="27"/>
    </row>
    <row r="3" spans="1:16" ht="166.5" customHeight="1" x14ac:dyDescent="0.25">
      <c r="A3" s="5">
        <v>1</v>
      </c>
      <c r="B3" s="5">
        <v>2</v>
      </c>
      <c r="C3" s="5" t="s">
        <v>121</v>
      </c>
      <c r="D3" s="3" t="s">
        <v>8</v>
      </c>
      <c r="E3" s="3" t="s">
        <v>9</v>
      </c>
      <c r="F3" s="3"/>
      <c r="G3" s="19">
        <v>5</v>
      </c>
      <c r="H3" s="19">
        <v>2</v>
      </c>
      <c r="I3" s="3" t="str">
        <f>_xlfn.XLOOKUP(Table1[[#This Row],[Residual Consequence (Numerical)]],Data!$C$2:$C$6,Data!$D$2:$D$6)</f>
        <v>Critical</v>
      </c>
      <c r="J3" s="3" t="str">
        <f>_xlfn.XLOOKUP(Table1[[#This Row],[Residual Likelihood (Numerical)]],Data!$E$2:$E$6,Data!$F$2:$F$6)</f>
        <v>Rare</v>
      </c>
      <c r="K3" s="3" t="str" cm="1">
        <f t="array" ref="K3">_xlfn.XLOOKUP(Table1[[#This Row],[Residual Impact]]&amp;Table1[[#This Row],[Residual Likelihood]],Data!$G$3:'Data'!$G$27&amp;Data!$H$3:'Data'!$H$27,Data!$I$3:$I$27)</f>
        <v>High</v>
      </c>
      <c r="L3" s="3" cm="1">
        <f t="array" ref="L3">_xlfn.XLOOKUP(Table1[[#This Row],[Residual Impact]]&amp;Table1[[#This Row],[Residual Likelihood]],Data!$G$3:'Data'!$G$27&amp;Data!$H$3:'Data'!$H$27,Data!$J$3:$J$27)</f>
        <v>10</v>
      </c>
      <c r="M3" s="25" t="s">
        <v>94</v>
      </c>
      <c r="N3" s="19" t="s">
        <v>17</v>
      </c>
      <c r="O3" s="26" t="s">
        <v>11</v>
      </c>
      <c r="P3" s="19" t="s">
        <v>125</v>
      </c>
    </row>
    <row r="4" spans="1:16" ht="60" x14ac:dyDescent="0.25">
      <c r="A4" s="5">
        <v>4</v>
      </c>
      <c r="B4" s="5">
        <f>ROW()-1</f>
        <v>3</v>
      </c>
      <c r="C4" s="5" t="s">
        <v>121</v>
      </c>
      <c r="D4" s="3" t="s">
        <v>23</v>
      </c>
      <c r="E4" s="3" t="s">
        <v>109</v>
      </c>
      <c r="F4" s="3" t="s">
        <v>126</v>
      </c>
      <c r="G4" s="19">
        <v>1</v>
      </c>
      <c r="H4" s="19">
        <v>4</v>
      </c>
      <c r="I4" s="3" t="str">
        <f>_xlfn.XLOOKUP(Table1[[#This Row],[Residual Consequence (Numerical)]],Data!$C$2:$C$6,Data!$D$2:$D$6)</f>
        <v>Negligible</v>
      </c>
      <c r="J4" s="3" t="str">
        <f>_xlfn.XLOOKUP(Table1[[#This Row],[Residual Likelihood (Numerical)]],Data!$E$2:$E$6,Data!$F$2:$F$6)</f>
        <v>Highly Likely</v>
      </c>
      <c r="K4" s="3" t="str" cm="1">
        <f t="array" ref="K4">_xlfn.XLOOKUP(Table1[[#This Row],[Residual Impact]]&amp;Table1[[#This Row],[Residual Likelihood]],Data!$G$3:'Data'!$G$27&amp;Data!$H$3:'Data'!$H$27,Data!$I$3:$I$27)</f>
        <v>Low</v>
      </c>
      <c r="L4" s="3" cm="1">
        <f t="array" ref="L4">_xlfn.XLOOKUP(Table1[[#This Row],[Residual Impact]]&amp;Table1[[#This Row],[Residual Likelihood]],Data!$G$3:'Data'!$G$27&amp;Data!$H$3:'Data'!$H$27,Data!$J$3:$J$27)</f>
        <v>4</v>
      </c>
      <c r="M4" s="25" t="s">
        <v>108</v>
      </c>
      <c r="N4" s="19" t="s">
        <v>17</v>
      </c>
      <c r="O4" s="26" t="s">
        <v>18</v>
      </c>
      <c r="P4" s="19"/>
    </row>
    <row r="5" spans="1:16" ht="75" x14ac:dyDescent="0.25">
      <c r="A5" s="5">
        <v>14</v>
      </c>
      <c r="B5" s="5">
        <v>4</v>
      </c>
      <c r="C5" s="5" t="s">
        <v>121</v>
      </c>
      <c r="D5" s="3" t="s">
        <v>8</v>
      </c>
      <c r="E5" s="3" t="s">
        <v>141</v>
      </c>
      <c r="F5" s="3" t="s">
        <v>127</v>
      </c>
      <c r="G5" s="19">
        <v>3</v>
      </c>
      <c r="H5" s="19">
        <v>3</v>
      </c>
      <c r="I5" s="3" t="str">
        <f>_xlfn.XLOOKUP(Table1[[#This Row],[Residual Consequence (Numerical)]],Data!$C$2:$C$6,Data!$D$2:$D$6)</f>
        <v>Moderate</v>
      </c>
      <c r="J5" s="3" t="str">
        <f>_xlfn.XLOOKUP(Table1[[#This Row],[Residual Likelihood (Numerical)]],Data!$E$2:$E$6,Data!$F$2:$F$6)</f>
        <v>Possible</v>
      </c>
      <c r="K5" s="3" t="str" cm="1">
        <f t="array" ref="K5">_xlfn.XLOOKUP(Table1[[#This Row],[Residual Impact]]&amp;Table1[[#This Row],[Residual Likelihood]],Data!$G$3:'Data'!$G$27&amp;Data!$H$3:'Data'!$H$27,Data!$I$3:$I$27)</f>
        <v>Medium</v>
      </c>
      <c r="L5" s="3" cm="1">
        <f t="array" ref="L5">_xlfn.XLOOKUP(Table1[[#This Row],[Residual Impact]]&amp;Table1[[#This Row],[Residual Likelihood]],Data!$G$3:'Data'!$G$27&amp;Data!$H$3:'Data'!$H$27,Data!$J$3:$J$27)</f>
        <v>9</v>
      </c>
      <c r="M5" s="25" t="s">
        <v>133</v>
      </c>
      <c r="N5" s="19" t="s">
        <v>19</v>
      </c>
      <c r="O5" s="26" t="s">
        <v>18</v>
      </c>
      <c r="P5" s="19" t="s">
        <v>142</v>
      </c>
    </row>
    <row r="6" spans="1:16" ht="45" x14ac:dyDescent="0.25">
      <c r="A6" s="5">
        <v>6</v>
      </c>
      <c r="B6" s="5">
        <f>ROW()-1</f>
        <v>5</v>
      </c>
      <c r="C6" s="5" t="s">
        <v>121</v>
      </c>
      <c r="D6" s="3" t="s">
        <v>42</v>
      </c>
      <c r="E6" s="3" t="s">
        <v>43</v>
      </c>
      <c r="F6" s="3"/>
      <c r="G6" s="19">
        <v>4</v>
      </c>
      <c r="H6" s="19">
        <v>1</v>
      </c>
      <c r="I6" s="3" t="str">
        <f>_xlfn.XLOOKUP(Table1[[#This Row],[Residual Consequence (Numerical)]],Data!$C$2:$C$6,Data!$D$2:$D$6)</f>
        <v>High</v>
      </c>
      <c r="J6" s="3" t="str">
        <f>_xlfn.XLOOKUP(Table1[[#This Row],[Residual Likelihood (Numerical)]],Data!$E$2:$E$6,Data!$F$2:$F$6)</f>
        <v>Unlikely</v>
      </c>
      <c r="K6" s="3" t="str" cm="1">
        <f t="array" ref="K6">_xlfn.XLOOKUP(Table1[[#This Row],[Residual Impact]]&amp;Table1[[#This Row],[Residual Likelihood]],Data!$G$3:'Data'!$G$27&amp;Data!$H$3:'Data'!$H$27,Data!$I$3:$I$27)</f>
        <v>Medium</v>
      </c>
      <c r="L6" s="3" cm="1">
        <f t="array" ref="L6">_xlfn.XLOOKUP(Table1[[#This Row],[Residual Impact]]&amp;Table1[[#This Row],[Residual Likelihood]],Data!$G$3:'Data'!$G$27&amp;Data!$H$3:'Data'!$H$27,Data!$J$3:$J$27)</f>
        <v>4</v>
      </c>
      <c r="M6" s="25" t="s">
        <v>128</v>
      </c>
      <c r="N6" s="19" t="s">
        <v>10</v>
      </c>
      <c r="O6" s="26" t="s">
        <v>11</v>
      </c>
      <c r="P6" s="19" t="s">
        <v>129</v>
      </c>
    </row>
    <row r="7" spans="1:16" ht="90" x14ac:dyDescent="0.25">
      <c r="A7" s="5">
        <v>22</v>
      </c>
      <c r="B7" s="5">
        <v>5</v>
      </c>
      <c r="C7" s="5" t="s">
        <v>121</v>
      </c>
      <c r="D7" s="3" t="s">
        <v>14</v>
      </c>
      <c r="E7" s="3" t="s">
        <v>130</v>
      </c>
      <c r="F7" s="3" t="s">
        <v>59</v>
      </c>
      <c r="G7" s="19">
        <v>3</v>
      </c>
      <c r="H7" s="19">
        <v>3</v>
      </c>
      <c r="I7" s="3" t="str">
        <f>_xlfn.XLOOKUP(Table1[[#This Row],[Residual Consequence (Numerical)]],Data!$C$2:$C$6,Data!$D$2:$D$6)</f>
        <v>Moderate</v>
      </c>
      <c r="J7" s="3" t="str">
        <f>_xlfn.XLOOKUP(Table1[[#This Row],[Residual Likelihood (Numerical)]],Data!$E$2:$E$6,Data!$F$2:$F$6)</f>
        <v>Possible</v>
      </c>
      <c r="K7" s="3" t="str" cm="1">
        <f t="array" ref="K7">_xlfn.XLOOKUP(Table1[[#This Row],[Residual Impact]]&amp;Table1[[#This Row],[Residual Likelihood]],Data!$G$3:'Data'!$G$27&amp;Data!$H$3:'Data'!$H$27,Data!$I$3:$I$27)</f>
        <v>Medium</v>
      </c>
      <c r="L7" s="3" cm="1">
        <f t="array" ref="L7">_xlfn.XLOOKUP(Table1[[#This Row],[Residual Impact]]&amp;Table1[[#This Row],[Residual Likelihood]],Data!$G$3:'Data'!$G$27&amp;Data!$H$3:'Data'!$H$27,Data!$J$3:$J$27)</f>
        <v>9</v>
      </c>
      <c r="M7" s="25" t="s">
        <v>99</v>
      </c>
      <c r="N7" s="19" t="s">
        <v>17</v>
      </c>
      <c r="O7" s="26" t="s">
        <v>11</v>
      </c>
      <c r="P7" s="19" t="s">
        <v>136</v>
      </c>
    </row>
    <row r="8" spans="1:16" ht="90" x14ac:dyDescent="0.25">
      <c r="A8" s="5">
        <v>7</v>
      </c>
      <c r="B8" s="5">
        <v>6</v>
      </c>
      <c r="C8" s="5" t="s">
        <v>121</v>
      </c>
      <c r="D8" s="3" t="s">
        <v>20</v>
      </c>
      <c r="E8" s="3" t="s">
        <v>21</v>
      </c>
      <c r="F8" s="3" t="s">
        <v>131</v>
      </c>
      <c r="G8" s="19">
        <v>4</v>
      </c>
      <c r="H8" s="19">
        <v>2</v>
      </c>
      <c r="I8" s="3" t="str">
        <f>_xlfn.XLOOKUP(Table1[[#This Row],[Residual Consequence (Numerical)]],Data!$C$2:$C$6,Data!$D$2:$D$6)</f>
        <v>High</v>
      </c>
      <c r="J8" s="3" t="str">
        <f>_xlfn.XLOOKUP(Table1[[#This Row],[Residual Likelihood (Numerical)]],Data!$E$2:$E$6,Data!$F$2:$F$6)</f>
        <v>Rare</v>
      </c>
      <c r="K8" s="3" t="str" cm="1">
        <f t="array" ref="K8">_xlfn.XLOOKUP(Table1[[#This Row],[Residual Impact]]&amp;Table1[[#This Row],[Residual Likelihood]],Data!$G$3:'Data'!$G$27&amp;Data!$H$3:'Data'!$H$27,Data!$I$3:$I$27)</f>
        <v>Medium</v>
      </c>
      <c r="L8" s="3" cm="1">
        <f t="array" ref="L8">_xlfn.XLOOKUP(Table1[[#This Row],[Residual Impact]]&amp;Table1[[#This Row],[Residual Likelihood]],Data!$G$3:'Data'!$G$27&amp;Data!$H$3:'Data'!$H$27,Data!$J$3:$J$27)</f>
        <v>8</v>
      </c>
      <c r="M8" s="28" t="s">
        <v>132</v>
      </c>
      <c r="N8" s="19" t="s">
        <v>19</v>
      </c>
      <c r="O8" s="26" t="s">
        <v>11</v>
      </c>
      <c r="P8" s="19" t="s">
        <v>22</v>
      </c>
    </row>
    <row r="9" spans="1:16" ht="75" x14ac:dyDescent="0.25">
      <c r="A9" s="5">
        <v>18</v>
      </c>
      <c r="B9" s="5">
        <v>7</v>
      </c>
      <c r="C9" s="5" t="s">
        <v>121</v>
      </c>
      <c r="D9" s="3" t="s">
        <v>28</v>
      </c>
      <c r="E9" s="3" t="s">
        <v>29</v>
      </c>
      <c r="F9" s="3" t="s">
        <v>100</v>
      </c>
      <c r="G9" s="19">
        <v>4</v>
      </c>
      <c r="H9" s="19">
        <v>2</v>
      </c>
      <c r="I9" s="3" t="str">
        <f>_xlfn.XLOOKUP(Table1[[#This Row],[Residual Consequence (Numerical)]],Data!$C$2:$C$6,Data!$D$2:$D$6)</f>
        <v>High</v>
      </c>
      <c r="J9" s="3" t="str">
        <f>_xlfn.XLOOKUP(Table1[[#This Row],[Residual Likelihood (Numerical)]],Data!$E$2:$E$6,Data!$F$2:$F$6)</f>
        <v>Rare</v>
      </c>
      <c r="K9" s="3" t="str" cm="1">
        <f t="array" ref="K9">_xlfn.XLOOKUP(Table1[[#This Row],[Residual Impact]]&amp;Table1[[#This Row],[Residual Likelihood]],Data!$G$3:'Data'!$G$27&amp;Data!$H$3:'Data'!$H$27,Data!$I$3:$I$27)</f>
        <v>Medium</v>
      </c>
      <c r="L9" s="3" cm="1">
        <f t="array" ref="L9">_xlfn.XLOOKUP(Table1[[#This Row],[Residual Impact]]&amp;Table1[[#This Row],[Residual Likelihood]],Data!$G$3:'Data'!$G$27&amp;Data!$H$3:'Data'!$H$27,Data!$J$3:$J$27)</f>
        <v>8</v>
      </c>
      <c r="M9" s="25" t="s">
        <v>101</v>
      </c>
      <c r="N9" s="19" t="s">
        <v>17</v>
      </c>
      <c r="O9" s="26" t="s">
        <v>11</v>
      </c>
      <c r="P9" s="19" t="s">
        <v>31</v>
      </c>
    </row>
    <row r="10" spans="1:16" ht="45" x14ac:dyDescent="0.25">
      <c r="A10" s="5">
        <v>16</v>
      </c>
      <c r="B10" s="5">
        <v>8</v>
      </c>
      <c r="C10" s="5" t="s">
        <v>121</v>
      </c>
      <c r="D10" s="3" t="s">
        <v>8</v>
      </c>
      <c r="E10" s="3" t="s">
        <v>115</v>
      </c>
      <c r="F10" s="3" t="s">
        <v>137</v>
      </c>
      <c r="G10" s="19">
        <v>4</v>
      </c>
      <c r="H10" s="19">
        <v>2</v>
      </c>
      <c r="I10" s="3" t="str">
        <f>_xlfn.XLOOKUP(Table1[[#This Row],[Residual Consequence (Numerical)]],Data!$C$2:$C$6,Data!$D$2:$D$6)</f>
        <v>High</v>
      </c>
      <c r="J10" s="3" t="str">
        <f>_xlfn.XLOOKUP(Table1[[#This Row],[Residual Likelihood (Numerical)]],Data!$E$2:$E$6,Data!$F$2:$F$6)</f>
        <v>Rare</v>
      </c>
      <c r="K10" s="3" t="str" cm="1">
        <f t="array" ref="K10">_xlfn.XLOOKUP(Table1[[#This Row],[Residual Impact]]&amp;Table1[[#This Row],[Residual Likelihood]],Data!$G$3:'Data'!$G$27&amp;Data!$H$3:'Data'!$H$27,Data!$I$3:$I$27)</f>
        <v>Medium</v>
      </c>
      <c r="L10" s="3" cm="1">
        <f t="array" ref="L10">_xlfn.XLOOKUP(Table1[[#This Row],[Residual Impact]]&amp;Table1[[#This Row],[Residual Likelihood]],Data!$G$3:'Data'!$G$27&amp;Data!$H$3:'Data'!$H$27,Data!$J$3:$J$27)</f>
        <v>8</v>
      </c>
      <c r="M10" s="25" t="s">
        <v>124</v>
      </c>
      <c r="N10" s="19" t="s">
        <v>10</v>
      </c>
      <c r="O10" s="26" t="s">
        <v>13</v>
      </c>
      <c r="P10" s="19"/>
    </row>
    <row r="11" spans="1:16" ht="105" x14ac:dyDescent="0.25">
      <c r="A11" s="5">
        <v>13</v>
      </c>
      <c r="B11" s="5">
        <f>ROW()-1</f>
        <v>10</v>
      </c>
      <c r="C11" s="5" t="s">
        <v>121</v>
      </c>
      <c r="D11" s="3" t="s">
        <v>8</v>
      </c>
      <c r="E11" s="3" t="s">
        <v>46</v>
      </c>
      <c r="F11" s="3" t="s">
        <v>114</v>
      </c>
      <c r="G11" s="19">
        <v>2</v>
      </c>
      <c r="H11" s="19">
        <v>2</v>
      </c>
      <c r="I11" s="3" t="str">
        <f>_xlfn.XLOOKUP(Table1[[#This Row],[Residual Consequence (Numerical)]],Data!$C$2:$C$6,Data!$D$2:$D$6)</f>
        <v>Low</v>
      </c>
      <c r="J11" s="3" t="str">
        <f>_xlfn.XLOOKUP(Table1[[#This Row],[Residual Likelihood (Numerical)]],Data!$E$2:$E$6,Data!$F$2:$F$6)</f>
        <v>Rare</v>
      </c>
      <c r="K11" s="3" t="str" cm="1">
        <f t="array" ref="K11">_xlfn.XLOOKUP(Table1[[#This Row],[Residual Impact]]&amp;Table1[[#This Row],[Residual Likelihood]],Data!$G$3:'Data'!$G$27&amp;Data!$H$3:'Data'!$H$27,Data!$I$3:$I$27)</f>
        <v>Medium</v>
      </c>
      <c r="L11" s="3" cm="1">
        <f t="array" ref="L11">_xlfn.XLOOKUP(Table1[[#This Row],[Residual Impact]]&amp;Table1[[#This Row],[Residual Likelihood]],Data!$G$3:'Data'!$G$27&amp;Data!$H$3:'Data'!$H$27,Data!$J$3:$J$27)</f>
        <v>4</v>
      </c>
      <c r="M11" s="28" t="s">
        <v>47</v>
      </c>
      <c r="N11" s="19" t="s">
        <v>30</v>
      </c>
      <c r="O11" s="26" t="s">
        <v>17</v>
      </c>
      <c r="P11" s="19" t="s">
        <v>48</v>
      </c>
    </row>
    <row r="12" spans="1:16" ht="60" x14ac:dyDescent="0.25">
      <c r="A12" s="5">
        <v>15</v>
      </c>
      <c r="B12" s="5">
        <v>10</v>
      </c>
      <c r="C12" s="5" t="s">
        <v>121</v>
      </c>
      <c r="D12" s="3" t="s">
        <v>8</v>
      </c>
      <c r="E12" s="3" t="s">
        <v>118</v>
      </c>
      <c r="F12" s="3" t="s">
        <v>119</v>
      </c>
      <c r="G12" s="19">
        <v>2</v>
      </c>
      <c r="H12" s="19">
        <v>3</v>
      </c>
      <c r="I12" s="3" t="str">
        <f>_xlfn.XLOOKUP(Table1[[#This Row],[Residual Consequence (Numerical)]],Data!$C$2:$C$6,Data!$D$2:$D$6)</f>
        <v>Low</v>
      </c>
      <c r="J12" s="3" t="str">
        <f>_xlfn.XLOOKUP(Table1[[#This Row],[Residual Likelihood (Numerical)]],Data!$E$2:$E$6,Data!$F$2:$F$6)</f>
        <v>Possible</v>
      </c>
      <c r="K12" s="3" t="str" cm="1">
        <f t="array" ref="K12">_xlfn.XLOOKUP(Table1[[#This Row],[Residual Impact]]&amp;Table1[[#This Row],[Residual Likelihood]],Data!$G$3:'Data'!$G$27&amp;Data!$H$3:'Data'!$H$27,Data!$I$3:$I$27)</f>
        <v>Medium</v>
      </c>
      <c r="L12" s="3" cm="1">
        <f t="array" ref="L12">_xlfn.XLOOKUP(Table1[[#This Row],[Residual Impact]]&amp;Table1[[#This Row],[Residual Likelihood]],Data!$G$3:'Data'!$G$27&amp;Data!$H$3:'Data'!$H$27,Data!$J$3:$J$27)</f>
        <v>6</v>
      </c>
      <c r="M12" s="25" t="s">
        <v>138</v>
      </c>
      <c r="N12" s="19" t="s">
        <v>17</v>
      </c>
      <c r="O12" s="26" t="s">
        <v>18</v>
      </c>
      <c r="P12" s="19"/>
    </row>
    <row r="13" spans="1:16" ht="105" x14ac:dyDescent="0.25">
      <c r="A13" s="5">
        <v>32</v>
      </c>
      <c r="B13" s="5">
        <v>11</v>
      </c>
      <c r="C13" s="5" t="s">
        <v>121</v>
      </c>
      <c r="D13" s="3" t="s">
        <v>33</v>
      </c>
      <c r="E13" s="3" t="s">
        <v>70</v>
      </c>
      <c r="F13" s="3" t="s">
        <v>117</v>
      </c>
      <c r="G13" s="19">
        <v>2</v>
      </c>
      <c r="H13" s="19">
        <v>3</v>
      </c>
      <c r="I13" s="3" t="str">
        <f>_xlfn.XLOOKUP(Table1[[#This Row],[Residual Consequence (Numerical)]],Data!$C$2:$C$6,Data!$D$2:$D$6)</f>
        <v>Low</v>
      </c>
      <c r="J13" s="3" t="str">
        <f>_xlfn.XLOOKUP(Table1[[#This Row],[Residual Likelihood (Numerical)]],Data!$E$2:$E$6,Data!$F$2:$F$6)</f>
        <v>Possible</v>
      </c>
      <c r="K13" s="3" t="str" cm="1">
        <f t="array" ref="K13">_xlfn.XLOOKUP(Table1[[#This Row],[Residual Impact]]&amp;Table1[[#This Row],[Residual Likelihood]],Data!$G$3:'Data'!$G$27&amp;Data!$H$3:'Data'!$H$27,Data!$I$3:$I$27)</f>
        <v>Medium</v>
      </c>
      <c r="L13" s="3" cm="1">
        <f t="array" ref="L13">_xlfn.XLOOKUP(Table1[[#This Row],[Residual Impact]]&amp;Table1[[#This Row],[Residual Likelihood]],Data!$G$3:'Data'!$G$27&amp;Data!$H$3:'Data'!$H$27,Data!$J$3:$J$27)</f>
        <v>6</v>
      </c>
      <c r="M13" s="25" t="s">
        <v>113</v>
      </c>
      <c r="N13" s="19" t="s">
        <v>17</v>
      </c>
      <c r="O13" s="26" t="s">
        <v>11</v>
      </c>
      <c r="P13" s="19" t="s">
        <v>34</v>
      </c>
    </row>
    <row r="14" spans="1:16" ht="60" x14ac:dyDescent="0.25">
      <c r="A14" s="5">
        <v>26</v>
      </c>
      <c r="B14" s="5">
        <v>12</v>
      </c>
      <c r="C14" s="5" t="s">
        <v>121</v>
      </c>
      <c r="D14" s="3" t="s">
        <v>14</v>
      </c>
      <c r="E14" s="3" t="s">
        <v>116</v>
      </c>
      <c r="F14" s="3" t="s">
        <v>62</v>
      </c>
      <c r="G14" s="19">
        <v>2</v>
      </c>
      <c r="H14" s="19">
        <v>3</v>
      </c>
      <c r="I14" s="3" t="str">
        <f>_xlfn.XLOOKUP(Table1[[#This Row],[Residual Consequence (Numerical)]],Data!$C$2:$C$6,Data!$D$2:$D$6)</f>
        <v>Low</v>
      </c>
      <c r="J14" s="3" t="str">
        <f>_xlfn.XLOOKUP(Table1[[#This Row],[Residual Likelihood (Numerical)]],Data!$E$2:$E$6,Data!$F$2:$F$6)</f>
        <v>Possible</v>
      </c>
      <c r="K14" s="3" t="str" cm="1">
        <f t="array" ref="K14">_xlfn.XLOOKUP(Table1[[#This Row],[Residual Impact]]&amp;Table1[[#This Row],[Residual Likelihood]],Data!$G$3:'Data'!$G$27&amp;Data!$H$3:'Data'!$H$27,Data!$I$3:$I$27)</f>
        <v>Medium</v>
      </c>
      <c r="L14" s="3" cm="1">
        <f t="array" ref="L14">_xlfn.XLOOKUP(Table1[[#This Row],[Residual Impact]]&amp;Table1[[#This Row],[Residual Likelihood]],Data!$G$3:'Data'!$G$27&amp;Data!$H$3:'Data'!$H$27,Data!$J$3:$J$27)</f>
        <v>6</v>
      </c>
      <c r="M14" s="28" t="s">
        <v>35</v>
      </c>
      <c r="N14" s="19" t="s">
        <v>36</v>
      </c>
      <c r="O14" s="26" t="s">
        <v>37</v>
      </c>
      <c r="P14" s="19"/>
    </row>
    <row r="15" spans="1:16" ht="105" x14ac:dyDescent="0.25">
      <c r="A15" s="5">
        <v>3</v>
      </c>
      <c r="B15" s="5">
        <v>13</v>
      </c>
      <c r="C15" s="5" t="s">
        <v>121</v>
      </c>
      <c r="D15" s="3" t="s">
        <v>23</v>
      </c>
      <c r="E15" s="3" t="s">
        <v>68</v>
      </c>
      <c r="F15" s="3" t="s">
        <v>67</v>
      </c>
      <c r="G15" s="19">
        <v>3</v>
      </c>
      <c r="H15" s="19">
        <v>2</v>
      </c>
      <c r="I15" s="3" t="str">
        <f>_xlfn.XLOOKUP(Table1[[#This Row],[Residual Consequence (Numerical)]],Data!$C$2:$C$6,Data!$D$2:$D$6)</f>
        <v>Moderate</v>
      </c>
      <c r="J15" s="3" t="str">
        <f>_xlfn.XLOOKUP(Table1[[#This Row],[Residual Likelihood (Numerical)]],Data!$E$2:$E$6,Data!$F$2:$F$6)</f>
        <v>Rare</v>
      </c>
      <c r="K15" s="3" t="str" cm="1">
        <f t="array" ref="K15">_xlfn.XLOOKUP(Table1[[#This Row],[Residual Impact]]&amp;Table1[[#This Row],[Residual Likelihood]],Data!$G$3:'Data'!$G$27&amp;Data!$H$3:'Data'!$H$27,Data!$I$3:$I$27)</f>
        <v>Medium</v>
      </c>
      <c r="L15" s="3" cm="1">
        <f t="array" ref="L15">_xlfn.XLOOKUP(Table1[[#This Row],[Residual Impact]]&amp;Table1[[#This Row],[Residual Likelihood]],Data!$G$3:'Data'!$G$27&amp;Data!$H$3:'Data'!$H$27,Data!$J$3:$J$27)</f>
        <v>6</v>
      </c>
      <c r="M15" s="28" t="s">
        <v>123</v>
      </c>
      <c r="N15" s="19" t="s">
        <v>17</v>
      </c>
      <c r="O15" s="26" t="s">
        <v>11</v>
      </c>
      <c r="P15" s="19"/>
    </row>
    <row r="16" spans="1:16" ht="75" x14ac:dyDescent="0.25">
      <c r="A16" s="5">
        <v>17</v>
      </c>
      <c r="B16" s="5">
        <v>14</v>
      </c>
      <c r="C16" s="5" t="s">
        <v>121</v>
      </c>
      <c r="D16" s="3" t="s">
        <v>8</v>
      </c>
      <c r="E16" s="3" t="s">
        <v>140</v>
      </c>
      <c r="F16" s="3"/>
      <c r="G16" s="19">
        <v>2</v>
      </c>
      <c r="H16" s="19">
        <v>1</v>
      </c>
      <c r="I16" s="3" t="str">
        <f>_xlfn.XLOOKUP(Table1[[#This Row],[Residual Consequence (Numerical)]],Data!$C$2:$C$6,Data!$D$2:$D$6)</f>
        <v>Low</v>
      </c>
      <c r="J16" s="3" t="str">
        <f>_xlfn.XLOOKUP(Table1[[#This Row],[Residual Likelihood (Numerical)]],Data!$E$2:$E$6,Data!$F$2:$F$6)</f>
        <v>Unlikely</v>
      </c>
      <c r="K16" s="3" t="str" cm="1">
        <f t="array" ref="K16">_xlfn.XLOOKUP(Table1[[#This Row],[Residual Impact]]&amp;Table1[[#This Row],[Residual Likelihood]],Data!$G$3:'Data'!$G$27&amp;Data!$H$3:'Data'!$H$27,Data!$I$3:$I$27)</f>
        <v>Low</v>
      </c>
      <c r="L16" s="3" cm="1">
        <f t="array" ref="L16">_xlfn.XLOOKUP(Table1[[#This Row],[Residual Impact]]&amp;Table1[[#This Row],[Residual Likelihood]],Data!$G$3:'Data'!$G$27&amp;Data!$H$3:'Data'!$H$27,Data!$J$3:$J$27)</f>
        <v>2</v>
      </c>
      <c r="M16" s="28" t="s">
        <v>139</v>
      </c>
      <c r="N16" s="19" t="s">
        <v>36</v>
      </c>
      <c r="O16" s="19" t="s">
        <v>18</v>
      </c>
      <c r="P16" s="19"/>
    </row>
    <row r="17" spans="1:16" ht="120" x14ac:dyDescent="0.25">
      <c r="A17" s="5">
        <v>23</v>
      </c>
      <c r="B17" s="5">
        <v>15</v>
      </c>
      <c r="C17" s="5" t="s">
        <v>121</v>
      </c>
      <c r="D17" s="3" t="s">
        <v>14</v>
      </c>
      <c r="E17" s="3" t="s">
        <v>103</v>
      </c>
      <c r="F17" s="3" t="s">
        <v>61</v>
      </c>
      <c r="G17" s="19">
        <v>3</v>
      </c>
      <c r="H17" s="19">
        <v>2</v>
      </c>
      <c r="I17" s="3" t="str">
        <f>_xlfn.XLOOKUP(Table1[[#This Row],[Residual Consequence (Numerical)]],Data!$C$2:$C$6,Data!$D$2:$D$6)</f>
        <v>Moderate</v>
      </c>
      <c r="J17" s="3" t="str">
        <f>_xlfn.XLOOKUP(Table1[[#This Row],[Residual Likelihood (Numerical)]],Data!$E$2:$E$6,Data!$F$2:$F$6)</f>
        <v>Rare</v>
      </c>
      <c r="K17" s="3" t="str" cm="1">
        <f t="array" ref="K17">_xlfn.XLOOKUP(Table1[[#This Row],[Residual Impact]]&amp;Table1[[#This Row],[Residual Likelihood]],Data!$G$3:'Data'!$G$27&amp;Data!$H$3:'Data'!$H$27,Data!$I$3:$I$27)</f>
        <v>Medium</v>
      </c>
      <c r="L17" s="3" cm="1">
        <f t="array" ref="L17">_xlfn.XLOOKUP(Table1[[#This Row],[Residual Impact]]&amp;Table1[[#This Row],[Residual Likelihood]],Data!$G$3:'Data'!$G$27&amp;Data!$H$3:'Data'!$H$27,Data!$J$3:$J$27)</f>
        <v>6</v>
      </c>
      <c r="M17" s="28" t="s">
        <v>104</v>
      </c>
      <c r="N17" s="19" t="s">
        <v>17</v>
      </c>
      <c r="O17" s="26" t="s">
        <v>11</v>
      </c>
      <c r="P17" s="19" t="s">
        <v>32</v>
      </c>
    </row>
    <row r="18" spans="1:16" ht="90" x14ac:dyDescent="0.25">
      <c r="A18" s="5"/>
      <c r="B18" s="5">
        <v>16</v>
      </c>
      <c r="C18" s="5" t="s">
        <v>121</v>
      </c>
      <c r="D18" s="3" t="s">
        <v>23</v>
      </c>
      <c r="E18" s="3" t="s">
        <v>66</v>
      </c>
      <c r="F18" s="3" t="s">
        <v>107</v>
      </c>
      <c r="G18" s="19">
        <v>3</v>
      </c>
      <c r="H18" s="19">
        <v>2</v>
      </c>
      <c r="I18" s="3" t="str">
        <f>_xlfn.XLOOKUP(Table1[[#This Row],[Residual Consequence (Numerical)]],Data!$C$2:$C$6,Data!$D$2:$D$6)</f>
        <v>Moderate</v>
      </c>
      <c r="J18" s="3" t="str">
        <f>_xlfn.XLOOKUP(Table1[[#This Row],[Residual Likelihood (Numerical)]],Data!$E$2:$E$6,Data!$F$2:$F$6)</f>
        <v>Rare</v>
      </c>
      <c r="K18" s="3" t="str" cm="1">
        <f t="array" ref="K18">_xlfn.XLOOKUP(Table1[[#This Row],[Residual Impact]]&amp;Table1[[#This Row],[Residual Likelihood]],Data!$G$3:'Data'!$G$27&amp;Data!$H$3:'Data'!$H$27,Data!$I$3:$I$27)</f>
        <v>Medium</v>
      </c>
      <c r="L18" s="3" cm="1">
        <f t="array" ref="L18">_xlfn.XLOOKUP(Table1[[#This Row],[Residual Impact]]&amp;Table1[[#This Row],[Residual Likelihood]],Data!$G$3:'Data'!$G$27&amp;Data!$H$3:'Data'!$H$27,Data!$J$3:$J$27)</f>
        <v>6</v>
      </c>
      <c r="M18" s="28" t="s">
        <v>123</v>
      </c>
      <c r="N18" s="19" t="s">
        <v>17</v>
      </c>
      <c r="O18" s="26" t="s">
        <v>18</v>
      </c>
      <c r="P18" s="19" t="s">
        <v>24</v>
      </c>
    </row>
    <row r="19" spans="1:16" ht="150" x14ac:dyDescent="0.25">
      <c r="A19" s="5">
        <v>9</v>
      </c>
      <c r="B19" s="5">
        <v>17</v>
      </c>
      <c r="C19" s="5" t="s">
        <v>122</v>
      </c>
      <c r="D19" s="3" t="s">
        <v>8</v>
      </c>
      <c r="E19" s="3" t="s">
        <v>39</v>
      </c>
      <c r="F19" s="3" t="s">
        <v>63</v>
      </c>
      <c r="G19" s="19">
        <v>2</v>
      </c>
      <c r="H19" s="19">
        <v>3</v>
      </c>
      <c r="I19" s="3" t="str">
        <f>_xlfn.XLOOKUP(Table1[[#This Row],[Residual Consequence (Numerical)]],Data!$C$2:$C$6,Data!$D$2:$D$6)</f>
        <v>Low</v>
      </c>
      <c r="J19" s="3" t="str">
        <f>_xlfn.XLOOKUP(Table1[[#This Row],[Residual Likelihood (Numerical)]],Data!$E$2:$E$6,Data!$F$2:$F$6)</f>
        <v>Possible</v>
      </c>
      <c r="K19" s="3" t="str" cm="1">
        <f t="array" ref="K19">_xlfn.XLOOKUP(Table1[[#This Row],[Residual Impact]]&amp;Table1[[#This Row],[Residual Likelihood]],Data!$G$3:'Data'!$G$27&amp;Data!$H$3:'Data'!$H$27,Data!$I$3:$I$27)</f>
        <v>Medium</v>
      </c>
      <c r="L19" s="3" cm="1">
        <f t="array" ref="L19">_xlfn.XLOOKUP(Table1[[#This Row],[Residual Impact]]&amp;Table1[[#This Row],[Residual Likelihood]],Data!$G$3:'Data'!$G$27&amp;Data!$H$3:'Data'!$H$27,Data!$J$3:$J$27)</f>
        <v>6</v>
      </c>
      <c r="M19" s="28" t="s">
        <v>40</v>
      </c>
      <c r="N19" s="19" t="s">
        <v>17</v>
      </c>
      <c r="O19" s="26" t="s">
        <v>11</v>
      </c>
      <c r="P19" s="19"/>
    </row>
    <row r="20" spans="1:16" ht="60" x14ac:dyDescent="0.25">
      <c r="A20" s="5">
        <v>10</v>
      </c>
      <c r="B20" s="5">
        <v>18</v>
      </c>
      <c r="C20" s="5" t="s">
        <v>121</v>
      </c>
      <c r="D20" s="3" t="s">
        <v>8</v>
      </c>
      <c r="E20" s="3" t="s">
        <v>25</v>
      </c>
      <c r="F20" s="3" t="s">
        <v>60</v>
      </c>
      <c r="G20" s="19">
        <v>3</v>
      </c>
      <c r="H20" s="19">
        <v>2</v>
      </c>
      <c r="I20" s="3" t="str">
        <f>_xlfn.XLOOKUP(Table1[[#This Row],[Residual Consequence (Numerical)]],Data!$C$2:$C$6,Data!$D$2:$D$6)</f>
        <v>Moderate</v>
      </c>
      <c r="J20" s="3" t="str">
        <f>_xlfn.XLOOKUP(Table1[[#This Row],[Residual Likelihood (Numerical)]],Data!$E$2:$E$6,Data!$F$2:$F$6)</f>
        <v>Rare</v>
      </c>
      <c r="K20" s="3" t="str" cm="1">
        <f t="array" ref="K20">_xlfn.XLOOKUP(Table1[[#This Row],[Residual Impact]]&amp;Table1[[#This Row],[Residual Likelihood]],Data!$G$3:'Data'!$G$27&amp;Data!$H$3:'Data'!$H$27,Data!$I$3:$I$27)</f>
        <v>Medium</v>
      </c>
      <c r="L20" s="3" cm="1">
        <f t="array" ref="L20">_xlfn.XLOOKUP(Table1[[#This Row],[Residual Impact]]&amp;Table1[[#This Row],[Residual Likelihood]],Data!$G$3:'Data'!$G$27&amp;Data!$H$3:'Data'!$H$27,Data!$J$3:$J$27)</f>
        <v>6</v>
      </c>
      <c r="M20" s="28" t="s">
        <v>26</v>
      </c>
      <c r="N20" s="19" t="s">
        <v>17</v>
      </c>
      <c r="O20" s="26" t="s">
        <v>11</v>
      </c>
      <c r="P20" s="19"/>
    </row>
    <row r="21" spans="1:16" ht="45" x14ac:dyDescent="0.25">
      <c r="A21" s="5">
        <v>30</v>
      </c>
      <c r="B21" s="5">
        <v>19</v>
      </c>
      <c r="C21" s="5" t="s">
        <v>121</v>
      </c>
      <c r="D21" s="3" t="s">
        <v>38</v>
      </c>
      <c r="E21" s="3" t="s">
        <v>69</v>
      </c>
      <c r="F21" s="3" t="s">
        <v>97</v>
      </c>
      <c r="G21" s="19">
        <v>3</v>
      </c>
      <c r="H21" s="19">
        <v>2</v>
      </c>
      <c r="I21" s="3" t="str">
        <f>_xlfn.XLOOKUP(Table1[[#This Row],[Residual Consequence (Numerical)]],Data!$C$2:$C$6,Data!$D$2:$D$6)</f>
        <v>Moderate</v>
      </c>
      <c r="J21" s="3" t="str">
        <f>_xlfn.XLOOKUP(Table1[[#This Row],[Residual Likelihood (Numerical)]],Data!$E$2:$E$6,Data!$F$2:$F$6)</f>
        <v>Rare</v>
      </c>
      <c r="K21" s="3" t="str" cm="1">
        <f t="array" ref="K21">_xlfn.XLOOKUP(Table1[[#This Row],[Residual Impact]]&amp;Table1[[#This Row],[Residual Likelihood]],Data!$G$3:'Data'!$G$27&amp;Data!$H$3:'Data'!$H$27,Data!$I$3:$I$27)</f>
        <v>Medium</v>
      </c>
      <c r="L21" s="3" cm="1">
        <f t="array" ref="L21">_xlfn.XLOOKUP(Table1[[#This Row],[Residual Impact]]&amp;Table1[[#This Row],[Residual Likelihood]],Data!$G$3:'Data'!$G$27&amp;Data!$H$3:'Data'!$H$27,Data!$J$3:$J$27)</f>
        <v>6</v>
      </c>
      <c r="M21" s="25" t="s">
        <v>98</v>
      </c>
      <c r="N21" s="19" t="s">
        <v>17</v>
      </c>
      <c r="O21" s="26" t="s">
        <v>11</v>
      </c>
      <c r="P21" s="19"/>
    </row>
    <row r="22" spans="1:16" ht="75" x14ac:dyDescent="0.25">
      <c r="A22" s="5">
        <v>28</v>
      </c>
      <c r="B22" s="5">
        <v>20</v>
      </c>
      <c r="C22" s="5" t="s">
        <v>121</v>
      </c>
      <c r="D22" s="3" t="s">
        <v>14</v>
      </c>
      <c r="E22" s="3" t="s">
        <v>49</v>
      </c>
      <c r="F22" s="3" t="s">
        <v>111</v>
      </c>
      <c r="G22" s="19">
        <v>3</v>
      </c>
      <c r="H22" s="19">
        <v>2</v>
      </c>
      <c r="I22" s="3" t="str">
        <f>_xlfn.XLOOKUP(Table1[[#This Row],[Residual Consequence (Numerical)]],Data!$C$2:$C$6,Data!$D$2:$D$6)</f>
        <v>Moderate</v>
      </c>
      <c r="J22" s="3" t="str">
        <f>_xlfn.XLOOKUP(Table1[[#This Row],[Residual Likelihood (Numerical)]],Data!$E$2:$E$6,Data!$F$2:$F$6)</f>
        <v>Rare</v>
      </c>
      <c r="K22" s="3" t="str" cm="1">
        <f t="array" ref="K22">_xlfn.XLOOKUP(Table1[[#This Row],[Residual Impact]]&amp;Table1[[#This Row],[Residual Likelihood]],Data!$G$3:'Data'!$G$27&amp;Data!$H$3:'Data'!$H$27,Data!$I$3:$I$27)</f>
        <v>Medium</v>
      </c>
      <c r="L22" s="3" cm="1">
        <f t="array" ref="L22">_xlfn.XLOOKUP(Table1[[#This Row],[Residual Impact]]&amp;Table1[[#This Row],[Residual Likelihood]],Data!$G$3:'Data'!$G$27&amp;Data!$H$3:'Data'!$H$27,Data!$J$3:$J$27)</f>
        <v>6</v>
      </c>
      <c r="M22" s="25" t="s">
        <v>112</v>
      </c>
      <c r="N22" s="19" t="s">
        <v>17</v>
      </c>
      <c r="O22" s="26" t="s">
        <v>11</v>
      </c>
      <c r="P22" s="19"/>
    </row>
    <row r="23" spans="1:16" ht="120" x14ac:dyDescent="0.25">
      <c r="A23" s="5">
        <v>19</v>
      </c>
      <c r="B23" s="5">
        <v>21</v>
      </c>
      <c r="C23" s="5" t="s">
        <v>121</v>
      </c>
      <c r="D23" s="3" t="s">
        <v>28</v>
      </c>
      <c r="E23" s="3" t="s">
        <v>41</v>
      </c>
      <c r="F23" s="3" t="s">
        <v>64</v>
      </c>
      <c r="G23" s="19">
        <v>5</v>
      </c>
      <c r="H23" s="19">
        <v>1</v>
      </c>
      <c r="I23" s="3" t="str">
        <f>_xlfn.XLOOKUP(Table1[[#This Row],[Residual Consequence (Numerical)]],Data!$C$2:$C$6,Data!$D$2:$D$6)</f>
        <v>Critical</v>
      </c>
      <c r="J23" s="3" t="str">
        <f>_xlfn.XLOOKUP(Table1[[#This Row],[Residual Likelihood (Numerical)]],Data!$E$2:$E$6,Data!$F$2:$F$6)</f>
        <v>Unlikely</v>
      </c>
      <c r="K23" s="3" t="str" cm="1">
        <f t="array" ref="K23">_xlfn.XLOOKUP(Table1[[#This Row],[Residual Impact]]&amp;Table1[[#This Row],[Residual Likelihood]],Data!$G$3:'Data'!$G$27&amp;Data!$H$3:'Data'!$H$27,Data!$I$3:$I$27)</f>
        <v>Medium</v>
      </c>
      <c r="L23" s="3" cm="1">
        <f t="array" ref="L23">_xlfn.XLOOKUP(Table1[[#This Row],[Residual Impact]]&amp;Table1[[#This Row],[Residual Likelihood]],Data!$G$3:'Data'!$G$27&amp;Data!$H$3:'Data'!$H$27,Data!$J$3:$J$27)</f>
        <v>5</v>
      </c>
      <c r="M23" s="25" t="s">
        <v>102</v>
      </c>
      <c r="N23" s="19" t="s">
        <v>17</v>
      </c>
      <c r="O23" s="26" t="s">
        <v>18</v>
      </c>
      <c r="P23" s="19" t="s">
        <v>134</v>
      </c>
    </row>
    <row r="24" spans="1:16" ht="225" x14ac:dyDescent="0.25">
      <c r="A24" s="5">
        <v>27</v>
      </c>
      <c r="B24" s="5">
        <v>22</v>
      </c>
      <c r="C24" s="5" t="s">
        <v>121</v>
      </c>
      <c r="D24" s="3" t="s">
        <v>14</v>
      </c>
      <c r="E24" s="3" t="s">
        <v>27</v>
      </c>
      <c r="F24" s="3" t="s">
        <v>135</v>
      </c>
      <c r="G24" s="19">
        <v>2</v>
      </c>
      <c r="H24" s="19">
        <v>4</v>
      </c>
      <c r="I24" s="3" t="str">
        <f>_xlfn.XLOOKUP(Table1[[#This Row],[Residual Consequence (Numerical)]],Data!$C$2:$C$6,Data!$D$2:$D$6)</f>
        <v>Low</v>
      </c>
      <c r="J24" s="3" t="str">
        <f>_xlfn.XLOOKUP(Table1[[#This Row],[Residual Likelihood (Numerical)]],Data!$E$2:$E$6,Data!$F$2:$F$6)</f>
        <v>Highly Likely</v>
      </c>
      <c r="K24" s="3" t="str" cm="1">
        <f t="array" ref="K24">_xlfn.XLOOKUP(Table1[[#This Row],[Residual Impact]]&amp;Table1[[#This Row],[Residual Likelihood]],Data!$G$3:'Data'!$G$27&amp;Data!$H$3:'Data'!$H$27,Data!$I$3:$I$27)</f>
        <v>Medium</v>
      </c>
      <c r="L24" s="3" cm="1">
        <f t="array" ref="L24">_xlfn.XLOOKUP(Table1[[#This Row],[Residual Impact]]&amp;Table1[[#This Row],[Residual Likelihood]],Data!$G$3:'Data'!$G$27&amp;Data!$H$3:'Data'!$H$27,Data!$J$3:$J$27)</f>
        <v>8</v>
      </c>
      <c r="M24" s="25" t="s">
        <v>110</v>
      </c>
      <c r="N24" s="19" t="s">
        <v>10</v>
      </c>
      <c r="O24" s="26" t="s">
        <v>13</v>
      </c>
      <c r="P24" s="28" t="s">
        <v>57</v>
      </c>
    </row>
    <row r="25" spans="1:16" ht="90" x14ac:dyDescent="0.25">
      <c r="A25" s="5">
        <v>29</v>
      </c>
      <c r="B25" s="5">
        <v>23</v>
      </c>
      <c r="C25" s="17" t="s">
        <v>121</v>
      </c>
      <c r="D25" s="4" t="s">
        <v>14</v>
      </c>
      <c r="E25" s="4" t="s">
        <v>50</v>
      </c>
      <c r="F25" s="4"/>
      <c r="G25" s="20">
        <v>1</v>
      </c>
      <c r="H25" s="20">
        <v>3</v>
      </c>
      <c r="I25" s="3" t="str">
        <f>_xlfn.XLOOKUP(Table1[[#This Row],[Residual Consequence (Numerical)]],Data!$C$2:$C$6,Data!$D$2:$D$6)</f>
        <v>Negligible</v>
      </c>
      <c r="J25" s="3" t="str">
        <f>_xlfn.XLOOKUP(Table1[[#This Row],[Residual Likelihood (Numerical)]],Data!$E$2:$E$6,Data!$F$2:$F$6)</f>
        <v>Possible</v>
      </c>
      <c r="K25" s="3" t="str" cm="1">
        <f t="array" ref="K25">_xlfn.XLOOKUP(Table1[[#This Row],[Residual Impact]]&amp;Table1[[#This Row],[Residual Likelihood]],Data!$G$3:'Data'!$G$27&amp;Data!$H$3:'Data'!$H$27,Data!$I$3:$I$27)</f>
        <v>Low</v>
      </c>
      <c r="L25" s="3" cm="1">
        <f t="array" ref="L25">_xlfn.XLOOKUP(Table1[[#This Row],[Residual Impact]]&amp;Table1[[#This Row],[Residual Likelihood]],Data!$G$3:'Data'!$G$27&amp;Data!$H$3:'Data'!$H$27,Data!$J$3:$J$27)</f>
        <v>3</v>
      </c>
      <c r="M25" s="29" t="s">
        <v>51</v>
      </c>
      <c r="N25" s="20" t="s">
        <v>10</v>
      </c>
      <c r="O25" s="30" t="s">
        <v>11</v>
      </c>
      <c r="P25" s="20" t="s">
        <v>52</v>
      </c>
    </row>
    <row r="26" spans="1:16" ht="75" x14ac:dyDescent="0.25">
      <c r="A26" s="5">
        <v>31</v>
      </c>
      <c r="B26" s="5">
        <v>24</v>
      </c>
      <c r="C26" s="17" t="s">
        <v>121</v>
      </c>
      <c r="D26" s="4" t="s">
        <v>44</v>
      </c>
      <c r="E26" s="4" t="s">
        <v>45</v>
      </c>
      <c r="F26" s="4" t="s">
        <v>105</v>
      </c>
      <c r="G26" s="20">
        <v>4</v>
      </c>
      <c r="H26" s="20">
        <v>1</v>
      </c>
      <c r="I26" s="3" t="str">
        <f>_xlfn.XLOOKUP(Table1[[#This Row],[Residual Consequence (Numerical)]],Data!$C$2:$C$6,Data!$D$2:$D$6)</f>
        <v>High</v>
      </c>
      <c r="J26" s="3" t="str">
        <f>_xlfn.XLOOKUP(Table1[[#This Row],[Residual Likelihood (Numerical)]],Data!$E$2:$E$6,Data!$F$2:$F$6)</f>
        <v>Unlikely</v>
      </c>
      <c r="K26" s="3" t="str" cm="1">
        <f t="array" ref="K26">_xlfn.XLOOKUP(Table1[[#This Row],[Residual Impact]]&amp;Table1[[#This Row],[Residual Likelihood]],Data!$G$3:'Data'!$G$27&amp;Data!$H$3:'Data'!$H$27,Data!$I$3:$I$27)</f>
        <v>Medium</v>
      </c>
      <c r="L26" s="3" cm="1">
        <f t="array" ref="L26">_xlfn.XLOOKUP(Table1[[#This Row],[Residual Impact]]&amp;Table1[[#This Row],[Residual Likelihood]],Data!$G$3:'Data'!$G$27&amp;Data!$H$3:'Data'!$H$27,Data!$J$3:$J$27)</f>
        <v>4</v>
      </c>
      <c r="M26" s="31" t="s">
        <v>106</v>
      </c>
      <c r="N26" s="20" t="s">
        <v>17</v>
      </c>
      <c r="O26" s="30" t="s">
        <v>11</v>
      </c>
      <c r="P26" s="20"/>
    </row>
    <row r="27" spans="1:16" ht="45" x14ac:dyDescent="0.25">
      <c r="A27" s="5">
        <v>34</v>
      </c>
      <c r="B27" s="5">
        <v>25</v>
      </c>
      <c r="C27" s="17" t="s">
        <v>121</v>
      </c>
      <c r="D27" s="4" t="s">
        <v>12</v>
      </c>
      <c r="E27" s="4" t="s">
        <v>53</v>
      </c>
      <c r="F27" s="4"/>
      <c r="G27" s="20">
        <v>2</v>
      </c>
      <c r="H27" s="20">
        <v>1</v>
      </c>
      <c r="I27" s="3" t="str">
        <f>_xlfn.XLOOKUP(Table1[[#This Row],[Residual Consequence (Numerical)]],Data!$C$2:$C$6,Data!$D$2:$D$6)</f>
        <v>Low</v>
      </c>
      <c r="J27" s="3" t="str">
        <f>_xlfn.XLOOKUP(Table1[[#This Row],[Residual Likelihood (Numerical)]],Data!$E$2:$E$6,Data!$F$2:$F$6)</f>
        <v>Unlikely</v>
      </c>
      <c r="K27" s="3" t="str" cm="1">
        <f t="array" ref="K27">_xlfn.XLOOKUP(Table1[[#This Row],[Residual Impact]]&amp;Table1[[#This Row],[Residual Likelihood]],Data!$G$3:'Data'!$G$27&amp;Data!$H$3:'Data'!$H$27,Data!$I$3:$I$27)</f>
        <v>Low</v>
      </c>
      <c r="L27" s="3" cm="1">
        <f t="array" ref="L27">_xlfn.XLOOKUP(Table1[[#This Row],[Residual Impact]]&amp;Table1[[#This Row],[Residual Likelihood]],Data!$G$3:'Data'!$G$27&amp;Data!$H$3:'Data'!$H$27,Data!$J$3:$J$27)</f>
        <v>2</v>
      </c>
      <c r="M27" s="29" t="s">
        <v>54</v>
      </c>
      <c r="N27" s="20" t="s">
        <v>17</v>
      </c>
      <c r="O27" s="30" t="s">
        <v>18</v>
      </c>
      <c r="P27" s="20"/>
    </row>
  </sheetData>
  <phoneticPr fontId="2" type="noConversion"/>
  <conditionalFormatting sqref="D2:F995">
    <cfRule type="expression" dxfId="13" priority="12">
      <formula>$K2="Low"</formula>
    </cfRule>
    <cfRule type="expression" dxfId="12" priority="13">
      <formula>$K2="Medium"</formula>
    </cfRule>
    <cfRule type="expression" dxfId="11" priority="14">
      <formula>$K2="High"</formula>
    </cfRule>
    <cfRule type="expression" dxfId="10" priority="15">
      <formula>$K2="Critical"</formula>
    </cfRule>
  </conditionalFormatting>
  <conditionalFormatting sqref="I2:K995">
    <cfRule type="cellIs" dxfId="9" priority="1" operator="equal">
      <formula>"Frequent"</formula>
    </cfRule>
    <cfRule type="cellIs" dxfId="8" priority="2" operator="equal">
      <formula>"Critical"</formula>
    </cfRule>
    <cfRule type="cellIs" dxfId="7" priority="3" operator="equal">
      <formula>"Highly Likely"</formula>
    </cfRule>
    <cfRule type="cellIs" dxfId="6" priority="4" operator="equal">
      <formula>"High"</formula>
    </cfRule>
    <cfRule type="cellIs" dxfId="5" priority="5" operator="equal">
      <formula>"Possible"</formula>
    </cfRule>
    <cfRule type="cellIs" dxfId="4" priority="6" operator="equal">
      <formula>"Moderate"</formula>
    </cfRule>
    <cfRule type="cellIs" dxfId="3" priority="7" operator="equal">
      <formula>"Medium"</formula>
    </cfRule>
    <cfRule type="cellIs" dxfId="2" priority="8" operator="equal">
      <formula>"Unlikely"</formula>
    </cfRule>
    <cfRule type="cellIs" dxfId="1" priority="9" operator="equal">
      <formula>"Rare"</formula>
    </cfRule>
    <cfRule type="cellIs" dxfId="0" priority="10" operator="equal">
      <formula>"Low"</formula>
    </cfRule>
  </conditionalFormatting>
  <pageMargins left="0.25" right="0.25" top="0.75" bottom="0.75" header="0.3" footer="0.3"/>
  <pageSetup paperSize="5" orientation="landscape"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C606C905-2009-49AB-80A3-14FDD7997211}">
          <x14:formula1>
            <xm:f>Data!$A$2:$A$100</xm:f>
          </x14:formula1>
          <xm:sqref>N16:O16 N2:N15 N17:N25</xm:sqref>
        </x14:dataValidation>
        <x14:dataValidation type="list" allowBlank="1" showInputMessage="1" showErrorMessage="1" xr:uid="{FD058D68-0C45-4B4A-8045-8FE1ABA2F9A9}">
          <x14:formula1>
            <xm:f>Data!$B$2:$B$100</xm:f>
          </x14:formula1>
          <xm:sqref>O2:O15 O17:O25</xm:sqref>
        </x14:dataValidation>
        <x14:dataValidation type="list" allowBlank="1" showInputMessage="1" showErrorMessage="1" xr:uid="{CE03472A-80A1-4418-A868-133545E269B1}">
          <x14:formula1>
            <xm:f>Data!$C$2:$C$6</xm:f>
          </x14:formula1>
          <xm:sqref>G2:G1048576</xm:sqref>
        </x14:dataValidation>
        <x14:dataValidation type="list" allowBlank="1" showInputMessage="1" showErrorMessage="1" xr:uid="{777E10A8-34B4-48F5-83EB-740077CF8697}">
          <x14:formula1>
            <xm:f>Data!$E$2:$E$6</xm:f>
          </x14:formula1>
          <xm:sqref>H2:H1048576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C7F68-9595-4CB9-A1BE-5CAFACD5B297}">
  <dimension ref="A1:J27"/>
  <sheetViews>
    <sheetView zoomScale="145" zoomScaleNormal="145" workbookViewId="0">
      <selection activeCell="J28" sqref="J28"/>
    </sheetView>
  </sheetViews>
  <sheetFormatPr defaultRowHeight="15" x14ac:dyDescent="0.25"/>
  <cols>
    <col min="1" max="1" width="29.28515625" bestFit="1" customWidth="1"/>
    <col min="2" max="2" width="37.42578125" bestFit="1" customWidth="1"/>
    <col min="3" max="3" width="19.28515625" customWidth="1"/>
    <col min="10" max="10" width="14.28515625" bestFit="1" customWidth="1"/>
  </cols>
  <sheetData>
    <row r="1" spans="1:10" x14ac:dyDescent="0.25">
      <c r="A1" s="1" t="s">
        <v>5</v>
      </c>
      <c r="B1" s="1" t="s">
        <v>6</v>
      </c>
      <c r="C1" s="33" t="s">
        <v>71</v>
      </c>
      <c r="D1" s="35"/>
      <c r="E1" s="33" t="s">
        <v>77</v>
      </c>
      <c r="F1" s="35"/>
      <c r="G1" s="33" t="s">
        <v>83</v>
      </c>
      <c r="H1" s="34"/>
      <c r="I1" s="34"/>
      <c r="J1" s="35"/>
    </row>
    <row r="2" spans="1:10" x14ac:dyDescent="0.25">
      <c r="A2" t="s">
        <v>30</v>
      </c>
      <c r="B2" t="s">
        <v>37</v>
      </c>
      <c r="C2" s="11">
        <v>1</v>
      </c>
      <c r="D2" s="12" t="s">
        <v>72</v>
      </c>
      <c r="E2" s="11">
        <v>1</v>
      </c>
      <c r="F2" s="12" t="s">
        <v>78</v>
      </c>
      <c r="G2" s="9" t="s">
        <v>84</v>
      </c>
      <c r="H2" s="1" t="s">
        <v>85</v>
      </c>
      <c r="I2" t="s">
        <v>86</v>
      </c>
      <c r="J2" s="10" t="s">
        <v>87</v>
      </c>
    </row>
    <row r="3" spans="1:10" x14ac:dyDescent="0.25">
      <c r="A3" t="s">
        <v>19</v>
      </c>
      <c r="B3" t="s">
        <v>13</v>
      </c>
      <c r="C3" s="11">
        <v>2</v>
      </c>
      <c r="D3" s="12" t="s">
        <v>73</v>
      </c>
      <c r="E3" s="11">
        <v>2</v>
      </c>
      <c r="F3" s="12" t="s">
        <v>79</v>
      </c>
      <c r="G3" s="11" t="s">
        <v>72</v>
      </c>
      <c r="H3" t="s">
        <v>78</v>
      </c>
      <c r="I3" t="s">
        <v>73</v>
      </c>
      <c r="J3" s="12">
        <v>1</v>
      </c>
    </row>
    <row r="4" spans="1:10" x14ac:dyDescent="0.25">
      <c r="A4" t="s">
        <v>10</v>
      </c>
      <c r="B4" t="s">
        <v>55</v>
      </c>
      <c r="C4" s="11">
        <v>3</v>
      </c>
      <c r="D4" s="12" t="s">
        <v>74</v>
      </c>
      <c r="E4" s="11">
        <v>3</v>
      </c>
      <c r="F4" s="12" t="s">
        <v>80</v>
      </c>
      <c r="G4" s="11" t="s">
        <v>72</v>
      </c>
      <c r="H4" t="s">
        <v>79</v>
      </c>
      <c r="I4" t="s">
        <v>73</v>
      </c>
      <c r="J4" s="12">
        <v>2</v>
      </c>
    </row>
    <row r="5" spans="1:10" x14ac:dyDescent="0.25">
      <c r="A5" t="s">
        <v>17</v>
      </c>
      <c r="B5" t="s">
        <v>11</v>
      </c>
      <c r="C5" s="11">
        <v>4</v>
      </c>
      <c r="D5" s="12" t="s">
        <v>75</v>
      </c>
      <c r="E5" s="11">
        <v>4</v>
      </c>
      <c r="F5" s="12" t="s">
        <v>81</v>
      </c>
      <c r="G5" s="11" t="s">
        <v>72</v>
      </c>
      <c r="H5" t="s">
        <v>80</v>
      </c>
      <c r="I5" t="s">
        <v>73</v>
      </c>
      <c r="J5" s="12">
        <v>3</v>
      </c>
    </row>
    <row r="6" spans="1:10" ht="15.75" thickBot="1" x14ac:dyDescent="0.3">
      <c r="A6" t="s">
        <v>36</v>
      </c>
      <c r="B6" t="s">
        <v>56</v>
      </c>
      <c r="C6" s="13">
        <v>5</v>
      </c>
      <c r="D6" s="15" t="s">
        <v>76</v>
      </c>
      <c r="E6" s="13">
        <v>5</v>
      </c>
      <c r="F6" s="15" t="s">
        <v>82</v>
      </c>
      <c r="G6" s="11" t="s">
        <v>72</v>
      </c>
      <c r="H6" t="s">
        <v>81</v>
      </c>
      <c r="I6" t="s">
        <v>73</v>
      </c>
      <c r="J6" s="12">
        <v>4</v>
      </c>
    </row>
    <row r="7" spans="1:10" x14ac:dyDescent="0.25">
      <c r="B7" t="s">
        <v>18</v>
      </c>
      <c r="G7" s="11" t="s">
        <v>72</v>
      </c>
      <c r="H7" t="s">
        <v>82</v>
      </c>
      <c r="I7" t="s">
        <v>73</v>
      </c>
      <c r="J7" s="12">
        <v>5</v>
      </c>
    </row>
    <row r="8" spans="1:10" x14ac:dyDescent="0.25">
      <c r="G8" s="11" t="s">
        <v>73</v>
      </c>
      <c r="H8" t="s">
        <v>78</v>
      </c>
      <c r="I8" t="s">
        <v>73</v>
      </c>
      <c r="J8" s="12">
        <v>2</v>
      </c>
    </row>
    <row r="9" spans="1:10" x14ac:dyDescent="0.25">
      <c r="G9" s="11" t="s">
        <v>73</v>
      </c>
      <c r="H9" t="s">
        <v>79</v>
      </c>
      <c r="I9" t="s">
        <v>88</v>
      </c>
      <c r="J9" s="12">
        <v>4</v>
      </c>
    </row>
    <row r="10" spans="1:10" x14ac:dyDescent="0.25">
      <c r="G10" s="11" t="s">
        <v>73</v>
      </c>
      <c r="H10" t="s">
        <v>80</v>
      </c>
      <c r="I10" t="s">
        <v>88</v>
      </c>
      <c r="J10" s="12">
        <v>6</v>
      </c>
    </row>
    <row r="11" spans="1:10" x14ac:dyDescent="0.25">
      <c r="G11" s="11" t="s">
        <v>73</v>
      </c>
      <c r="H11" t="s">
        <v>81</v>
      </c>
      <c r="I11" t="s">
        <v>88</v>
      </c>
      <c r="J11" s="12">
        <v>8</v>
      </c>
    </row>
    <row r="12" spans="1:10" x14ac:dyDescent="0.25">
      <c r="G12" s="11" t="s">
        <v>73</v>
      </c>
      <c r="H12" t="s">
        <v>82</v>
      </c>
      <c r="I12" t="s">
        <v>88</v>
      </c>
      <c r="J12" s="12">
        <v>10</v>
      </c>
    </row>
    <row r="13" spans="1:10" x14ac:dyDescent="0.25">
      <c r="G13" s="11" t="s">
        <v>74</v>
      </c>
      <c r="H13" t="s">
        <v>78</v>
      </c>
      <c r="I13" t="s">
        <v>73</v>
      </c>
      <c r="J13" s="12">
        <v>3</v>
      </c>
    </row>
    <row r="14" spans="1:10" x14ac:dyDescent="0.25">
      <c r="G14" s="11" t="s">
        <v>74</v>
      </c>
      <c r="H14" t="s">
        <v>79</v>
      </c>
      <c r="I14" t="s">
        <v>88</v>
      </c>
      <c r="J14" s="12">
        <v>6</v>
      </c>
    </row>
    <row r="15" spans="1:10" x14ac:dyDescent="0.25">
      <c r="G15" s="11" t="s">
        <v>74</v>
      </c>
      <c r="H15" t="s">
        <v>80</v>
      </c>
      <c r="I15" t="s">
        <v>88</v>
      </c>
      <c r="J15" s="12">
        <v>9</v>
      </c>
    </row>
    <row r="16" spans="1:10" x14ac:dyDescent="0.25">
      <c r="G16" s="11" t="s">
        <v>74</v>
      </c>
      <c r="H16" t="s">
        <v>81</v>
      </c>
      <c r="I16" t="s">
        <v>75</v>
      </c>
      <c r="J16" s="12">
        <v>12</v>
      </c>
    </row>
    <row r="17" spans="7:10" x14ac:dyDescent="0.25">
      <c r="G17" s="11" t="s">
        <v>74</v>
      </c>
      <c r="H17" t="s">
        <v>82</v>
      </c>
      <c r="I17" t="s">
        <v>75</v>
      </c>
      <c r="J17" s="12">
        <v>15</v>
      </c>
    </row>
    <row r="18" spans="7:10" x14ac:dyDescent="0.25">
      <c r="G18" s="11" t="s">
        <v>75</v>
      </c>
      <c r="H18" t="s">
        <v>78</v>
      </c>
      <c r="I18" t="s">
        <v>88</v>
      </c>
      <c r="J18" s="12">
        <v>4</v>
      </c>
    </row>
    <row r="19" spans="7:10" x14ac:dyDescent="0.25">
      <c r="G19" s="11" t="s">
        <v>75</v>
      </c>
      <c r="H19" t="s">
        <v>79</v>
      </c>
      <c r="I19" t="s">
        <v>88</v>
      </c>
      <c r="J19" s="12">
        <v>8</v>
      </c>
    </row>
    <row r="20" spans="7:10" x14ac:dyDescent="0.25">
      <c r="G20" s="11" t="s">
        <v>75</v>
      </c>
      <c r="H20" t="s">
        <v>80</v>
      </c>
      <c r="I20" t="s">
        <v>75</v>
      </c>
      <c r="J20" s="12">
        <v>12</v>
      </c>
    </row>
    <row r="21" spans="7:10" x14ac:dyDescent="0.25">
      <c r="G21" s="11" t="s">
        <v>75</v>
      </c>
      <c r="H21" t="s">
        <v>81</v>
      </c>
      <c r="I21" t="s">
        <v>76</v>
      </c>
      <c r="J21" s="12">
        <v>16</v>
      </c>
    </row>
    <row r="22" spans="7:10" x14ac:dyDescent="0.25">
      <c r="G22" s="11" t="s">
        <v>75</v>
      </c>
      <c r="H22" t="s">
        <v>82</v>
      </c>
      <c r="I22" t="s">
        <v>76</v>
      </c>
      <c r="J22" s="12">
        <v>20</v>
      </c>
    </row>
    <row r="23" spans="7:10" x14ac:dyDescent="0.25">
      <c r="G23" s="11" t="s">
        <v>76</v>
      </c>
      <c r="H23" t="s">
        <v>78</v>
      </c>
      <c r="I23" t="s">
        <v>88</v>
      </c>
      <c r="J23" s="12">
        <v>5</v>
      </c>
    </row>
    <row r="24" spans="7:10" x14ac:dyDescent="0.25">
      <c r="G24" s="11" t="s">
        <v>76</v>
      </c>
      <c r="H24" t="s">
        <v>79</v>
      </c>
      <c r="I24" t="s">
        <v>75</v>
      </c>
      <c r="J24" s="12">
        <v>10</v>
      </c>
    </row>
    <row r="25" spans="7:10" x14ac:dyDescent="0.25">
      <c r="G25" s="11" t="s">
        <v>76</v>
      </c>
      <c r="H25" t="s">
        <v>80</v>
      </c>
      <c r="I25" t="s">
        <v>76</v>
      </c>
      <c r="J25" s="12">
        <v>15</v>
      </c>
    </row>
    <row r="26" spans="7:10" x14ac:dyDescent="0.25">
      <c r="G26" s="11" t="s">
        <v>76</v>
      </c>
      <c r="H26" t="s">
        <v>81</v>
      </c>
      <c r="I26" t="s">
        <v>76</v>
      </c>
      <c r="J26" s="12">
        <v>20</v>
      </c>
    </row>
    <row r="27" spans="7:10" ht="15.75" thickBot="1" x14ac:dyDescent="0.3">
      <c r="G27" s="13" t="s">
        <v>76</v>
      </c>
      <c r="H27" s="14" t="s">
        <v>82</v>
      </c>
      <c r="I27" s="14" t="s">
        <v>76</v>
      </c>
      <c r="J27" s="15">
        <v>25</v>
      </c>
    </row>
  </sheetData>
  <mergeCells count="3">
    <mergeCell ref="G1:J1"/>
    <mergeCell ref="C1:D1"/>
    <mergeCell ref="E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276D9-432B-4B98-8BBF-23C368E8C8AC}">
  <dimension ref="A1"/>
  <sheetViews>
    <sheetView topLeftCell="A4" zoomScale="70" zoomScaleNormal="70" workbookViewId="0">
      <selection activeCell="AB17" sqref="AB17"/>
    </sheetView>
  </sheetViews>
  <sheetFormatPr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29A832564DCF1468205F815D4142B20" ma:contentTypeVersion="4" ma:contentTypeDescription="Create a new document." ma:contentTypeScope="" ma:versionID="9e2fbcfb613713d89bdf73ff7a62d5ad">
  <xsd:schema xmlns:xsd="http://www.w3.org/2001/XMLSchema" xmlns:xs="http://www.w3.org/2001/XMLSchema" xmlns:p="http://schemas.microsoft.com/office/2006/metadata/properties" xmlns:ns2="77ed498b-7622-4795-8b15-acc860407c9c" targetNamespace="http://schemas.microsoft.com/office/2006/metadata/properties" ma:root="true" ma:fieldsID="9f01ed766801b34ebd3679e7ac966836" ns2:_="">
    <xsd:import namespace="77ed498b-7622-4795-8b15-acc860407c9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d498b-7622-4795-8b15-acc860407c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4552AE-C5F0-4C67-9835-D53A019D8951}">
  <ds:schemaRefs>
    <ds:schemaRef ds:uri="http://schemas.openxmlformats.org/package/2006/metadata/core-properties"/>
    <ds:schemaRef ds:uri="http://www.w3.org/XML/1998/namespace"/>
    <ds:schemaRef ds:uri="http://purl.org/dc/elements/1.1/"/>
    <ds:schemaRef ds:uri="http://purl.org/dc/terms/"/>
    <ds:schemaRef ds:uri="http://schemas.microsoft.com/office/infopath/2007/PartnerControls"/>
    <ds:schemaRef ds:uri="http://schemas.microsoft.com/office/2006/documentManagement/types"/>
    <ds:schemaRef ds:uri="http://purl.org/dc/dcmitype/"/>
    <ds:schemaRef ds:uri="77ed498b-7622-4795-8b15-acc860407c9c"/>
    <ds:schemaRef ds:uri="http://schemas.microsoft.com/office/2006/metadata/properties"/>
  </ds:schemaRefs>
</ds:datastoreItem>
</file>

<file path=customXml/itemProps2.xml><?xml version="1.0" encoding="utf-8"?>
<ds:datastoreItem xmlns:ds="http://schemas.openxmlformats.org/officeDocument/2006/customXml" ds:itemID="{8B3C4743-E528-414B-8840-9C8CFCDE1B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d498b-7622-4795-8b15-acc860407c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E0D9DD-1314-49B1-8888-9FECD96E0B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Risk Register</vt:lpstr>
      <vt:lpstr>Data</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Maged Yackoub</dc:creator>
  <cp:keywords/>
  <dc:description/>
  <cp:lastModifiedBy>Valerie Bennett</cp:lastModifiedBy>
  <cp:revision/>
  <dcterms:created xsi:type="dcterms:W3CDTF">2023-10-18T13:16:32Z</dcterms:created>
  <dcterms:modified xsi:type="dcterms:W3CDTF">2025-10-10T19:30:26Z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4105</vt:lpwstr>
  </property>
  <property fmtid="{D5CDD505-2E9C-101B-9397-08002B2CF9AE}" pid="3" name="ContentTypeId">
    <vt:lpwstr>0x010100A29A832564DCF1468205F815D4142B20</vt:lpwstr>
  </property>
</Properties>
</file>