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2834260E-501A-42BE-A0C5-CBA05F67B8E1}" xr6:coauthVersionLast="47" xr6:coauthVersionMax="47" xr10:uidLastSave="{00000000-0000-0000-0000-000000000000}"/>
  <bookViews>
    <workbookView xWindow="-120" yWindow="-120" windowWidth="24240" windowHeight="13020" xr2:uid="{4D418622-3A5B-4270-BB3B-4A0EC10E5685}"/>
  </bookViews>
  <sheets>
    <sheet name="2AA" sheetId="1" r:id="rId1"/>
  </sheets>
  <definedNames>
    <definedName name="\A">#REF!</definedName>
    <definedName name="\b">#REF!</definedName>
    <definedName name="\P">#REF!</definedName>
    <definedName name="__123Graph_D" hidden="1">#REF!</definedName>
    <definedName name="__123Graph_E" hidden="1">#REF!</definedName>
    <definedName name="__FDS_HYPERLINK_TOGGLE_STATE__" hidden="1">"ON"</definedName>
    <definedName name="__Key1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xlnm._FilterDatabase" localSheetId="0" hidden="1">'2AA'!#REF!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Ref3555860" localSheetId="0">'2AA'!$B$3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_xlcn.WorksheetConnection_T9A2C161" hidden="1">#REF!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ountNames">#REF!</definedName>
    <definedName name="Actual">#REF!</definedName>
    <definedName name="adf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ltCFStart">#REF!</definedName>
    <definedName name="amort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>#REF!</definedName>
    <definedName name="APPENDIX">#REF!</definedName>
    <definedName name="area1">#REF!,#REF!,#REF!,#REF!,#REF!,#REF!</definedName>
    <definedName name="area2">#REF!,#REF!</definedName>
    <definedName name="AS2DocOpenMode" hidden="1">"AS2DocumentEdit"</definedName>
    <definedName name="AS2HasNoAutoHeaderFooter" hidden="1">" "</definedName>
    <definedName name="Avg_Burdened_Rate_of_Email_Users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Year">#REF!</definedName>
    <definedName name="cafe_validation_temp" hidden="1">#REF!</definedName>
    <definedName name="CAPITAL">#REF!</definedName>
    <definedName name="CASHFLOW">#REF!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F">#REF!</definedName>
    <definedName name="CFStart">#REF!</definedName>
    <definedName name="CIQWBGuid" hidden="1">"2de395d8-5f10-4a3a-843c-d290bc7f8287"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EBT">#REF!</definedName>
    <definedName name="Department_List">#REF!</definedName>
    <definedName name="Deptid">#REF!</definedName>
    <definedName name="dividend">#REF!</definedName>
    <definedName name="e" hidden="1">#REF!</definedName>
    <definedName name="EB">#REF!</definedName>
    <definedName name="EBNUMBER">#REF!</definedName>
    <definedName name="ee" hidden="1">#REF!</definedName>
    <definedName name="Essbase_Ret">#REF!</definedName>
    <definedName name="etet" hidden="1">#REF!</definedName>
    <definedName name="ExchangeRate">#REF!</definedName>
    <definedName name="FDHD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ill" hidden="1">#REF!</definedName>
    <definedName name="firstTimeRunReport">0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SubTotalMatch" localSheetId="0">OFFSET(ForecastSubTotalRecordMatch, 1, 0, [0]!nVariables, 1)</definedName>
    <definedName name="ForecastSubTotalMatch">OFFSET(ForecastSubTotalRecordMatch, 1, 0, nVariables, 1)</definedName>
    <definedName name="formRange" localSheetId="0">OFFSET(sPic, 1, 1, [0]!nVariables, [0]!Years+1)</definedName>
    <definedName name="formRange">OFFSET(sPic, 1, 1, nVariables, Years+1)</definedName>
    <definedName name="FS_LINES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hidden="1">#REF!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raph" hidden="1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INCOME">#REF!</definedName>
    <definedName name="Internal_Resource_Burdened_Rate_Yearl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39266.6333564815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#REF!</definedName>
    <definedName name="K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KASFDH" hidden="1">#REF!</definedName>
    <definedName name="m" hidden="1">{#N/A,#N/A,FALSE,"Aging Summary";#N/A,#N/A,FALSE,"Ratio Analysis";#N/A,#N/A,FALSE,"Test 120 Day Accts";#N/A,#N/A,FALSE,"Tickmarks"}</definedName>
    <definedName name="Main">#REF!</definedName>
    <definedName name="Max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">#REF!</definedName>
    <definedName name="Mississauga">#REF!</definedName>
    <definedName name="Mississauga___St._Catherines">#REF!</definedName>
    <definedName name="mmm">#REF!</definedName>
    <definedName name="Mnum">#REF!</definedName>
    <definedName name="n" hidden="1">{#N/A,#N/A,FALSE,"Aging Summary";#N/A,#N/A,FALSE,"Ratio Analysis";#N/A,#N/A,FALSE,"Test 120 Day Accts";#N/A,#N/A,FALSE,"Tickmarks"}</definedName>
    <definedName name="nnn">#REF!</definedName>
    <definedName name="nOfScoreFunctions">COUNTA(#REF!)-1</definedName>
    <definedName name="nVariables">10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ofalse">INDEX(#REF!, MATCH("false",#REF!, 0))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Order" hidden="1">255</definedName>
    <definedName name="otrue">INDEX(#REF!, MATCH("true",#REF!, 0))</definedName>
    <definedName name="p" hidden="1">{#N/A,#N/A,FALSE,"Aging Summary";#N/A,#N/A,FALSE,"Ratio Analysis";#N/A,#N/A,FALSE,"Test 120 Day Accts";#N/A,#N/A,FALSE,"Tickmarks"}</definedName>
    <definedName name="Pages2000b">#REF!,#REF!,#REF!,#REF!,#REF!,#REF!,#REF!</definedName>
    <definedName name="PagesAll">#REF!,#REF!,#REF!,#REF!,#REF!,#REF!,#REF!,#REF!,#REF!,#REF!,#REF!,#REF!</definedName>
    <definedName name="pp" hidden="1">{#N/A,#N/A,FALSE,"Aging Summary";#N/A,#N/A,FALSE,"Ratio Analysis";#N/A,#N/A,FALSE,"Test 120 Day Accts";#N/A,#N/A,FALSE,"Tickmarks"}</definedName>
    <definedName name="_xlnm.Print_Area">#REF!</definedName>
    <definedName name="qbs_table">#REF!</definedName>
    <definedName name="Retearn">#REF!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Scenario">#REF!</definedName>
    <definedName name="ScoreFunctions">OFFSET(#REF!, 1, 0, nOfScoreFunctions, 1)</definedName>
    <definedName name="SCriteria">#REF!</definedName>
    <definedName name="sFunction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ss">#REF!</definedName>
    <definedName name="St._Catherines">#REF!</definedName>
    <definedName name="StartYear">#REF!</definedName>
    <definedName name="sub_table">#REF!</definedName>
    <definedName name="TableReportAll">#REF!,#REF!,#REF!</definedName>
    <definedName name="Target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M1REBUILDOPTION">1</definedName>
    <definedName name="Total_Email_Users_to_Migrate">#REF!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SD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RIANCECOMMENTS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OLVERC" localSheetId="0">#REF!</definedName>
    <definedName name="VOLVERC">#REF!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IP_ACCRUAL">#REF!</definedName>
    <definedName name="Working_Version">"Retrieve_1"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xception._.Report." hidden="1">{#N/A,#N/A,FALSE,"Exception Report"}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lyFinancialMatch" localSheetId="0">OFFSET(YearlyFinancialRecordMatch, 1, 0, [0]!nVariables, 1)</definedName>
    <definedName name="YearlyFinancialMatch">OFFSET(YearlyFinancialRecordMatch, 1, 0, nVariables, 1)</definedName>
    <definedName name="yearNom">INDEX(#REF!, MATCH("ForecastColumnHeaders",#REF!, 0))</definedName>
    <definedName name="Years">#REF!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41" i="1" s="1"/>
  <c r="G40" i="1"/>
  <c r="G41" i="1" s="1"/>
  <c r="N38" i="1"/>
  <c r="N40" i="1" s="1"/>
  <c r="N41" i="1" s="1"/>
  <c r="M38" i="1"/>
  <c r="M40" i="1" s="1"/>
  <c r="M41" i="1" s="1"/>
  <c r="L38" i="1"/>
  <c r="L40" i="1" s="1"/>
  <c r="L41" i="1" s="1"/>
  <c r="K38" i="1"/>
  <c r="K40" i="1" s="1"/>
  <c r="K41" i="1" s="1"/>
  <c r="J38" i="1"/>
  <c r="I38" i="1"/>
  <c r="I40" i="1" s="1"/>
  <c r="I41" i="1" s="1"/>
  <c r="H38" i="1"/>
  <c r="H40" i="1" s="1"/>
  <c r="H41" i="1" s="1"/>
  <c r="G38" i="1"/>
  <c r="F38" i="1"/>
  <c r="F40" i="1" s="1"/>
  <c r="F41" i="1" s="1"/>
  <c r="E38" i="1"/>
  <c r="E40" i="1" s="1"/>
  <c r="E41" i="1" s="1"/>
  <c r="D38" i="1"/>
  <c r="D40" i="1" s="1"/>
  <c r="D41" i="1" s="1"/>
  <c r="C38" i="1"/>
  <c r="C40" i="1" s="1"/>
  <c r="C41" i="1" s="1"/>
  <c r="N31" i="1"/>
  <c r="M31" i="1"/>
  <c r="L31" i="1"/>
  <c r="K31" i="1"/>
  <c r="J31" i="1"/>
  <c r="I31" i="1"/>
  <c r="H31" i="1"/>
  <c r="G31" i="1"/>
  <c r="F31" i="1"/>
  <c r="E31" i="1"/>
  <c r="D31" i="1"/>
  <c r="C31" i="1"/>
  <c r="N22" i="1"/>
  <c r="M22" i="1"/>
  <c r="L22" i="1"/>
  <c r="K22" i="1"/>
  <c r="J22" i="1"/>
  <c r="I22" i="1"/>
  <c r="H22" i="1"/>
  <c r="G22" i="1"/>
  <c r="F22" i="1"/>
  <c r="E22" i="1"/>
  <c r="D22" i="1"/>
  <c r="C22" i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<sst xmlns="http://schemas.openxmlformats.org/spreadsheetml/2006/main" count="40" uniqueCount="40">
  <si>
    <t xml:space="preserve">OEB Appendix 2-AA- Table 5.4.1 - 8: Capital Projects by Group Table </t>
  </si>
  <si>
    <t>in $MM</t>
  </si>
  <si>
    <t>Actual Expenditures</t>
  </si>
  <si>
    <t>Bridge</t>
  </si>
  <si>
    <t>Planned Expenditures</t>
  </si>
  <si>
    <t>Project Group</t>
  </si>
  <si>
    <t>MIFRS</t>
  </si>
  <si>
    <t>SYSTEM ACCESS</t>
  </si>
  <si>
    <t>Network Metering</t>
  </si>
  <si>
    <t>Customer Connections</t>
  </si>
  <si>
    <t>Road Authority &amp; Transit Projects</t>
  </si>
  <si>
    <t>Transmitter Related Upgrades</t>
  </si>
  <si>
    <t>Total SYSTEM ACCESS</t>
  </si>
  <si>
    <t>SYSTEM RENEWAL</t>
  </si>
  <si>
    <t>Overhead Asset Renewal</t>
  </si>
  <si>
    <t>Reactive Capital</t>
  </si>
  <si>
    <t>Rear Lot Conversion</t>
  </si>
  <si>
    <t>Substation Renewal</t>
  </si>
  <si>
    <t>Transformer Renewal</t>
  </si>
  <si>
    <t>Underground Asset Renewal</t>
  </si>
  <si>
    <t>Total SYSTEM RENEWAL</t>
  </si>
  <si>
    <t>SYSTEM SERVICE</t>
  </si>
  <si>
    <t>SCADA &amp; Automation</t>
  </si>
  <si>
    <t>Capacity (Lines)</t>
  </si>
  <si>
    <t>Capacity (Stations)</t>
  </si>
  <si>
    <t>System Control, Communications &amp; Performance</t>
  </si>
  <si>
    <t>Safety &amp; Security</t>
  </si>
  <si>
    <t xml:space="preserve">Distributed Energy Resources (DER) Integration </t>
  </si>
  <si>
    <t>Total SYSTEM SERVICE</t>
  </si>
  <si>
    <t>GENERAL PLANT</t>
  </si>
  <si>
    <t>Facilities Management</t>
  </si>
  <si>
    <t>Information Technology</t>
  </si>
  <si>
    <t>Fleet Renewal</t>
  </si>
  <si>
    <t>Connection and Cost Recovery Agreements</t>
  </si>
  <si>
    <t>Sub-Total</t>
  </si>
  <si>
    <t>Miscellaneous Projects</t>
  </si>
  <si>
    <t>Total GENERAL PLANT</t>
  </si>
  <si>
    <t>Total</t>
  </si>
  <si>
    <t>Notes:</t>
  </si>
  <si>
    <t>Capital expenditures are provided net of capital contributions.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</si>
</sst>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499984740745262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/>
    <xf numFmtId="0" fontId="3" fillId="5" borderId="4" xfId="0" applyFont="1" applyFill="1" applyBorder="1" applyAlignment="1">
      <alignment wrapText="1"/>
    </xf>
    <xf numFmtId="0" fontId="2" fillId="5" borderId="4" xfId="0" applyFont="1" applyFill="1" applyBorder="1"/>
    <xf numFmtId="0" fontId="2" fillId="6" borderId="4" xfId="0" applyFont="1" applyFill="1" applyBorder="1" applyAlignment="1">
      <alignment vertical="center" wrapText="1"/>
    </xf>
    <xf numFmtId="164" fontId="2" fillId="6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9ACF-C522-4096-A0C8-EDC1D3E40717}">
  <dimension ref="B3:N44"/>
  <sheetViews>
    <sheetView tabSelected="1" zoomScale="130" zoomScaleNormal="130" workbookViewId="0">
      <selection activeCell="Q11" sqref="Q11"/>
    </sheetView>
  </sheetViews>
  <sheetFormatPr defaultColWidth="8.7109375" defaultRowHeight="14.25" x14ac:dyDescent="0.2"/>
  <cols>
    <col min="1" max="1" width="8.7109375" style="2"/>
    <col min="2" max="2" width="44.85546875" style="2" customWidth="1"/>
    <col min="3" max="14" width="9.5703125" style="2" customWidth="1"/>
    <col min="15" max="16384" width="8.7109375" style="2"/>
  </cols>
  <sheetData>
    <row r="3" spans="2:14" ht="18" x14ac:dyDescent="0.25">
      <c r="B3" s="1" t="s">
        <v>0</v>
      </c>
    </row>
    <row r="5" spans="2:14" x14ac:dyDescent="0.2">
      <c r="B5" s="2" t="s">
        <v>1</v>
      </c>
      <c r="C5" s="20" t="s">
        <v>2</v>
      </c>
      <c r="D5" s="21"/>
      <c r="E5" s="21"/>
      <c r="F5" s="21"/>
      <c r="G5" s="22"/>
      <c r="H5" s="20" t="s">
        <v>3</v>
      </c>
      <c r="I5" s="22"/>
      <c r="J5" s="20" t="s">
        <v>4</v>
      </c>
      <c r="K5" s="21"/>
      <c r="L5" s="21"/>
      <c r="M5" s="21"/>
      <c r="N5" s="22"/>
    </row>
    <row r="6" spans="2:14" ht="15" x14ac:dyDescent="0.2">
      <c r="B6" s="3" t="s">
        <v>5</v>
      </c>
      <c r="C6" s="3">
        <v>2020</v>
      </c>
      <c r="D6" s="3">
        <v>2021</v>
      </c>
      <c r="E6" s="3">
        <v>2022</v>
      </c>
      <c r="F6" s="3">
        <v>2023</v>
      </c>
      <c r="G6" s="3">
        <v>2024</v>
      </c>
      <c r="H6" s="4">
        <v>2025</v>
      </c>
      <c r="I6" s="4">
        <v>2026</v>
      </c>
      <c r="J6" s="5">
        <v>2027</v>
      </c>
      <c r="K6" s="5">
        <v>2028</v>
      </c>
      <c r="L6" s="5">
        <v>2029</v>
      </c>
      <c r="M6" s="5">
        <v>2030</v>
      </c>
      <c r="N6" s="5">
        <v>2031</v>
      </c>
    </row>
    <row r="7" spans="2:14" x14ac:dyDescent="0.2">
      <c r="B7" s="6" t="s">
        <v>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2:14" ht="15" x14ac:dyDescent="0.25">
      <c r="B8" s="8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4" x14ac:dyDescent="0.2">
      <c r="B9" s="10" t="s">
        <v>8</v>
      </c>
      <c r="C9" s="11">
        <v>17</v>
      </c>
      <c r="D9" s="11">
        <v>14.3</v>
      </c>
      <c r="E9" s="11">
        <v>14</v>
      </c>
      <c r="F9" s="11">
        <v>16.600000000000001</v>
      </c>
      <c r="G9" s="11">
        <v>23</v>
      </c>
      <c r="H9" s="11">
        <v>25.8</v>
      </c>
      <c r="I9" s="11">
        <v>26.3</v>
      </c>
      <c r="J9" s="11">
        <v>54.1</v>
      </c>
      <c r="K9" s="11">
        <v>69.900000000000006</v>
      </c>
      <c r="L9" s="11">
        <v>68.599999999999994</v>
      </c>
      <c r="M9" s="11">
        <v>59.8</v>
      </c>
      <c r="N9" s="11">
        <v>53</v>
      </c>
    </row>
    <row r="10" spans="2:14" x14ac:dyDescent="0.2">
      <c r="B10" s="10" t="s">
        <v>9</v>
      </c>
      <c r="C10" s="11">
        <v>33.799999999999997</v>
      </c>
      <c r="D10" s="11">
        <v>39.4</v>
      </c>
      <c r="E10" s="11">
        <v>27.5</v>
      </c>
      <c r="F10" s="11">
        <v>40.299999999999997</v>
      </c>
      <c r="G10" s="11">
        <v>60</v>
      </c>
      <c r="H10" s="11">
        <v>47.2</v>
      </c>
      <c r="I10" s="11">
        <v>52.7</v>
      </c>
      <c r="J10" s="11">
        <v>75.099999999999994</v>
      </c>
      <c r="K10" s="11">
        <v>91.3</v>
      </c>
      <c r="L10" s="11">
        <v>82.4</v>
      </c>
      <c r="M10" s="11">
        <v>66</v>
      </c>
      <c r="N10" s="11">
        <v>72</v>
      </c>
    </row>
    <row r="11" spans="2:14" x14ac:dyDescent="0.2">
      <c r="B11" s="10" t="s">
        <v>10</v>
      </c>
      <c r="C11" s="11">
        <v>12.5</v>
      </c>
      <c r="D11" s="11">
        <v>13.5</v>
      </c>
      <c r="E11" s="11">
        <v>5.8999999999999995</v>
      </c>
      <c r="F11" s="11">
        <v>8.1999999999999993</v>
      </c>
      <c r="G11" s="11">
        <v>16.399999999999999</v>
      </c>
      <c r="H11" s="11">
        <v>14.4</v>
      </c>
      <c r="I11" s="11">
        <v>16.900000000000002</v>
      </c>
      <c r="J11" s="11">
        <v>23.5</v>
      </c>
      <c r="K11" s="11">
        <v>19.2</v>
      </c>
      <c r="L11" s="11">
        <v>13.2</v>
      </c>
      <c r="M11" s="11">
        <v>13.3</v>
      </c>
      <c r="N11" s="11">
        <v>13.7</v>
      </c>
    </row>
    <row r="12" spans="2:14" x14ac:dyDescent="0.2">
      <c r="B12" s="10" t="s">
        <v>11</v>
      </c>
      <c r="C12" s="11">
        <v>-0.2</v>
      </c>
      <c r="D12" s="11">
        <v>0.2</v>
      </c>
      <c r="E12" s="11">
        <v>0</v>
      </c>
      <c r="F12" s="11">
        <v>2.2000000000000002</v>
      </c>
      <c r="G12" s="11">
        <v>2.4</v>
      </c>
      <c r="H12" s="11">
        <v>0.8</v>
      </c>
      <c r="I12" s="11">
        <v>5</v>
      </c>
      <c r="J12" s="11">
        <v>5</v>
      </c>
      <c r="K12" s="11">
        <v>0</v>
      </c>
      <c r="L12" s="11">
        <v>0</v>
      </c>
      <c r="M12" s="11">
        <v>0</v>
      </c>
      <c r="N12" s="11">
        <v>0</v>
      </c>
    </row>
    <row r="13" spans="2:14" ht="15" x14ac:dyDescent="0.2">
      <c r="B13" s="12" t="s">
        <v>12</v>
      </c>
      <c r="C13" s="13">
        <f t="shared" ref="C13:N13" si="0">SUM(C9:C12)</f>
        <v>63.099999999999994</v>
      </c>
      <c r="D13" s="13">
        <f t="shared" si="0"/>
        <v>67.400000000000006</v>
      </c>
      <c r="E13" s="13">
        <f t="shared" si="0"/>
        <v>47.4</v>
      </c>
      <c r="F13" s="13">
        <f t="shared" si="0"/>
        <v>67.3</v>
      </c>
      <c r="G13" s="13">
        <f t="shared" si="0"/>
        <v>101.80000000000001</v>
      </c>
      <c r="H13" s="13">
        <f t="shared" si="0"/>
        <v>88.2</v>
      </c>
      <c r="I13" s="13">
        <f t="shared" si="0"/>
        <v>100.9</v>
      </c>
      <c r="J13" s="13">
        <f t="shared" si="0"/>
        <v>157.69999999999999</v>
      </c>
      <c r="K13" s="13">
        <f t="shared" si="0"/>
        <v>180.39999999999998</v>
      </c>
      <c r="L13" s="13">
        <f t="shared" si="0"/>
        <v>164.2</v>
      </c>
      <c r="M13" s="13">
        <f t="shared" si="0"/>
        <v>139.1</v>
      </c>
      <c r="N13" s="13">
        <f t="shared" si="0"/>
        <v>138.69999999999999</v>
      </c>
    </row>
    <row r="14" spans="2:14" x14ac:dyDescent="0.2"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2:14" ht="15" x14ac:dyDescent="0.25">
      <c r="B15" s="8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2">
      <c r="B16" s="10" t="s">
        <v>14</v>
      </c>
      <c r="C16" s="11">
        <v>32.799999999999997</v>
      </c>
      <c r="D16" s="11">
        <v>39.799999999999997</v>
      </c>
      <c r="E16" s="11">
        <v>38.700000000000003</v>
      </c>
      <c r="F16" s="11">
        <v>44.3</v>
      </c>
      <c r="G16" s="11">
        <v>37.5</v>
      </c>
      <c r="H16" s="11">
        <v>37.700000000000003</v>
      </c>
      <c r="I16" s="11">
        <v>36.200000000000003</v>
      </c>
      <c r="J16" s="11">
        <v>58.2</v>
      </c>
      <c r="K16" s="11">
        <v>59.7</v>
      </c>
      <c r="L16" s="11">
        <v>85.2</v>
      </c>
      <c r="M16" s="11">
        <v>90.7</v>
      </c>
      <c r="N16" s="11">
        <v>102.5</v>
      </c>
    </row>
    <row r="17" spans="2:14" x14ac:dyDescent="0.2">
      <c r="B17" s="10" t="s">
        <v>15</v>
      </c>
      <c r="C17" s="11">
        <v>22.5</v>
      </c>
      <c r="D17" s="11">
        <v>26.8</v>
      </c>
      <c r="E17" s="11">
        <v>34.299999999999997</v>
      </c>
      <c r="F17" s="11">
        <v>34.200000000000003</v>
      </c>
      <c r="G17" s="11">
        <v>38.9</v>
      </c>
      <c r="H17" s="11">
        <v>32</v>
      </c>
      <c r="I17" s="11">
        <v>30.5</v>
      </c>
      <c r="J17" s="11">
        <v>30.7</v>
      </c>
      <c r="K17" s="11">
        <v>28.5</v>
      </c>
      <c r="L17" s="11">
        <v>25.2</v>
      </c>
      <c r="M17" s="11">
        <v>25.2</v>
      </c>
      <c r="N17" s="11">
        <v>25.2</v>
      </c>
    </row>
    <row r="18" spans="2:14" x14ac:dyDescent="0.2">
      <c r="B18" s="10" t="s">
        <v>16</v>
      </c>
      <c r="C18" s="11">
        <v>2.4</v>
      </c>
      <c r="D18" s="11">
        <v>0.1</v>
      </c>
      <c r="E18" s="11">
        <v>1</v>
      </c>
      <c r="F18" s="11">
        <v>0.1</v>
      </c>
      <c r="G18" s="11">
        <v>0.1</v>
      </c>
      <c r="H18" s="11">
        <v>0.7</v>
      </c>
      <c r="I18" s="11">
        <v>0</v>
      </c>
      <c r="J18" s="11">
        <v>0</v>
      </c>
      <c r="K18" s="11">
        <v>0</v>
      </c>
      <c r="L18" s="11">
        <v>20.3</v>
      </c>
      <c r="M18" s="11">
        <v>32.700000000000003</v>
      </c>
      <c r="N18" s="11">
        <v>33.6</v>
      </c>
    </row>
    <row r="19" spans="2:14" x14ac:dyDescent="0.2">
      <c r="B19" s="10" t="s">
        <v>17</v>
      </c>
      <c r="C19" s="11">
        <v>10.5</v>
      </c>
      <c r="D19" s="11">
        <v>7.3</v>
      </c>
      <c r="E19" s="11">
        <v>6.5</v>
      </c>
      <c r="F19" s="11">
        <v>8.3000000000000007</v>
      </c>
      <c r="G19" s="11">
        <v>8</v>
      </c>
      <c r="H19" s="11">
        <v>5.0999999999999996</v>
      </c>
      <c r="I19" s="11">
        <v>4.8</v>
      </c>
      <c r="J19" s="11">
        <v>7.5</v>
      </c>
      <c r="K19" s="11">
        <v>9.6</v>
      </c>
      <c r="L19" s="11">
        <v>13.1</v>
      </c>
      <c r="M19" s="11">
        <v>14.7</v>
      </c>
      <c r="N19" s="11">
        <v>18.7</v>
      </c>
    </row>
    <row r="20" spans="2:14" x14ac:dyDescent="0.2">
      <c r="B20" s="10" t="s">
        <v>18</v>
      </c>
      <c r="C20" s="11">
        <v>5.8</v>
      </c>
      <c r="D20" s="11">
        <v>6.9</v>
      </c>
      <c r="E20" s="11">
        <v>6.7</v>
      </c>
      <c r="F20" s="11">
        <v>8.6</v>
      </c>
      <c r="G20" s="11">
        <v>12.3</v>
      </c>
      <c r="H20" s="11">
        <v>12</v>
      </c>
      <c r="I20" s="11">
        <v>11.4</v>
      </c>
      <c r="J20" s="11">
        <v>16.7</v>
      </c>
      <c r="K20" s="11">
        <v>20.6</v>
      </c>
      <c r="L20" s="11">
        <v>22.5</v>
      </c>
      <c r="M20" s="11">
        <v>29.8</v>
      </c>
      <c r="N20" s="11">
        <v>30.5</v>
      </c>
    </row>
    <row r="21" spans="2:14" x14ac:dyDescent="0.2">
      <c r="B21" s="10" t="s">
        <v>19</v>
      </c>
      <c r="C21" s="11">
        <v>61.5</v>
      </c>
      <c r="D21" s="11">
        <v>55.6</v>
      </c>
      <c r="E21" s="11">
        <v>46.9</v>
      </c>
      <c r="F21" s="11">
        <v>68.900000000000006</v>
      </c>
      <c r="G21" s="11">
        <v>75.900000000000006</v>
      </c>
      <c r="H21" s="11">
        <v>69.8</v>
      </c>
      <c r="I21" s="11">
        <v>75.099999999999994</v>
      </c>
      <c r="J21" s="11">
        <v>80</v>
      </c>
      <c r="K21" s="11">
        <v>91</v>
      </c>
      <c r="L21" s="11">
        <v>91</v>
      </c>
      <c r="M21" s="11">
        <v>153</v>
      </c>
      <c r="N21" s="11">
        <v>152.1</v>
      </c>
    </row>
    <row r="22" spans="2:14" ht="15" x14ac:dyDescent="0.2">
      <c r="B22" s="12" t="s">
        <v>20</v>
      </c>
      <c r="C22" s="13">
        <f t="shared" ref="C22:N22" si="1">SUM(C16:C21)</f>
        <v>135.5</v>
      </c>
      <c r="D22" s="13">
        <f t="shared" si="1"/>
        <v>136.5</v>
      </c>
      <c r="E22" s="13">
        <f t="shared" si="1"/>
        <v>134.1</v>
      </c>
      <c r="F22" s="13">
        <f t="shared" si="1"/>
        <v>164.39999999999998</v>
      </c>
      <c r="G22" s="13">
        <f t="shared" si="1"/>
        <v>172.7</v>
      </c>
      <c r="H22" s="13">
        <f t="shared" si="1"/>
        <v>157.30000000000001</v>
      </c>
      <c r="I22" s="13">
        <f t="shared" si="1"/>
        <v>158</v>
      </c>
      <c r="J22" s="13">
        <f t="shared" si="1"/>
        <v>193.10000000000002</v>
      </c>
      <c r="K22" s="13">
        <f t="shared" si="1"/>
        <v>209.4</v>
      </c>
      <c r="L22" s="13">
        <f t="shared" si="1"/>
        <v>257.3</v>
      </c>
      <c r="M22" s="13">
        <f t="shared" si="1"/>
        <v>346.1</v>
      </c>
      <c r="N22" s="13">
        <f t="shared" si="1"/>
        <v>362.6</v>
      </c>
    </row>
    <row r="23" spans="2:14" x14ac:dyDescent="0.2">
      <c r="B23" s="14"/>
      <c r="C23" s="15"/>
      <c r="D23" s="15"/>
      <c r="E23" s="15"/>
      <c r="F23" s="15"/>
      <c r="G23" s="15"/>
      <c r="H23" s="15"/>
      <c r="I23" s="16"/>
      <c r="J23" s="16"/>
      <c r="K23" s="16"/>
      <c r="L23" s="15"/>
      <c r="M23" s="15"/>
      <c r="N23" s="15"/>
    </row>
    <row r="24" spans="2:14" ht="15" x14ac:dyDescent="0.25">
      <c r="B24" s="8" t="s">
        <v>21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4" x14ac:dyDescent="0.2">
      <c r="B25" s="10" t="s">
        <v>22</v>
      </c>
      <c r="C25" s="11">
        <v>3.4</v>
      </c>
      <c r="D25" s="11">
        <v>9</v>
      </c>
      <c r="E25" s="11">
        <v>8.6999999999999993</v>
      </c>
      <c r="F25" s="11">
        <v>8</v>
      </c>
      <c r="G25" s="11">
        <v>9.1999999999999993</v>
      </c>
      <c r="H25" s="11">
        <v>8.3000000000000007</v>
      </c>
      <c r="I25" s="11">
        <v>8.6999999999999993</v>
      </c>
      <c r="J25" s="11">
        <v>8.6999999999999993</v>
      </c>
      <c r="K25" s="11">
        <v>9.1999999999999993</v>
      </c>
      <c r="L25" s="11">
        <v>15.2</v>
      </c>
      <c r="M25" s="11">
        <v>21.6</v>
      </c>
      <c r="N25" s="11">
        <v>18.100000000000001</v>
      </c>
    </row>
    <row r="26" spans="2:14" x14ac:dyDescent="0.2">
      <c r="B26" s="10" t="s">
        <v>23</v>
      </c>
      <c r="C26" s="11">
        <v>11.2</v>
      </c>
      <c r="D26" s="11">
        <v>7</v>
      </c>
      <c r="E26" s="11">
        <v>8.9</v>
      </c>
      <c r="F26" s="11">
        <v>6.5</v>
      </c>
      <c r="G26" s="11">
        <v>5.7</v>
      </c>
      <c r="H26" s="11">
        <v>19.3</v>
      </c>
      <c r="I26" s="11">
        <v>6.4</v>
      </c>
      <c r="J26" s="11">
        <v>5.2</v>
      </c>
      <c r="K26" s="11">
        <v>35</v>
      </c>
      <c r="L26" s="11">
        <v>63.8</v>
      </c>
      <c r="M26" s="11">
        <v>41.9</v>
      </c>
      <c r="N26" s="11">
        <v>51.1</v>
      </c>
    </row>
    <row r="27" spans="2:14" x14ac:dyDescent="0.2">
      <c r="B27" s="10" t="s">
        <v>24</v>
      </c>
      <c r="C27" s="11">
        <v>0.7</v>
      </c>
      <c r="D27" s="11">
        <v>5.3</v>
      </c>
      <c r="E27" s="11">
        <v>0.1</v>
      </c>
      <c r="F27" s="11">
        <v>0.3</v>
      </c>
      <c r="G27" s="11">
        <v>0.8</v>
      </c>
      <c r="H27" s="11">
        <v>4.0999999999999996</v>
      </c>
      <c r="I27" s="11">
        <v>28.5</v>
      </c>
      <c r="J27" s="11">
        <v>24.2</v>
      </c>
      <c r="K27" s="11">
        <v>25.7</v>
      </c>
      <c r="L27" s="11">
        <v>58.8</v>
      </c>
      <c r="M27" s="11">
        <v>61.9</v>
      </c>
      <c r="N27" s="11">
        <v>110.8</v>
      </c>
    </row>
    <row r="28" spans="2:14" ht="28.5" x14ac:dyDescent="0.2">
      <c r="B28" s="10" t="s">
        <v>25</v>
      </c>
      <c r="C28" s="11">
        <v>5.5</v>
      </c>
      <c r="D28" s="11">
        <v>4.2</v>
      </c>
      <c r="E28" s="11">
        <v>4.4000000000000004</v>
      </c>
      <c r="F28" s="11">
        <v>3.3</v>
      </c>
      <c r="G28" s="11">
        <v>5</v>
      </c>
      <c r="H28" s="11">
        <v>3.9</v>
      </c>
      <c r="I28" s="11">
        <v>1.8</v>
      </c>
      <c r="J28" s="11">
        <v>0.9</v>
      </c>
      <c r="K28" s="11">
        <v>9.1999999999999993</v>
      </c>
      <c r="L28" s="11">
        <v>11</v>
      </c>
      <c r="M28" s="11">
        <v>5.2</v>
      </c>
      <c r="N28" s="11">
        <v>3</v>
      </c>
    </row>
    <row r="29" spans="2:14" x14ac:dyDescent="0.2">
      <c r="B29" s="10" t="s">
        <v>26</v>
      </c>
      <c r="C29" s="11">
        <v>5.6</v>
      </c>
      <c r="D29" s="11">
        <v>2.6</v>
      </c>
      <c r="E29" s="11">
        <v>1.9</v>
      </c>
      <c r="F29" s="11">
        <v>0.7</v>
      </c>
      <c r="G29" s="11">
        <v>1.3</v>
      </c>
      <c r="H29" s="11">
        <v>0.2</v>
      </c>
      <c r="I29" s="11">
        <v>0</v>
      </c>
      <c r="J29" s="11">
        <v>0</v>
      </c>
      <c r="K29" s="11">
        <v>0.2</v>
      </c>
      <c r="L29" s="11">
        <v>0.9</v>
      </c>
      <c r="M29" s="11">
        <v>1.1000000000000001</v>
      </c>
      <c r="N29" s="11">
        <v>1.1000000000000001</v>
      </c>
    </row>
    <row r="30" spans="2:14" ht="28.5" x14ac:dyDescent="0.2">
      <c r="B30" s="10" t="s">
        <v>27</v>
      </c>
      <c r="C30" s="11">
        <v>0.4</v>
      </c>
      <c r="D30" s="11">
        <v>0.3</v>
      </c>
      <c r="E30" s="11">
        <v>0.3</v>
      </c>
      <c r="F30" s="11">
        <v>-0.2</v>
      </c>
      <c r="G30" s="11">
        <v>0.7</v>
      </c>
      <c r="H30" s="11">
        <v>1.6</v>
      </c>
      <c r="I30" s="11">
        <v>1.6</v>
      </c>
      <c r="J30" s="11">
        <v>0.2</v>
      </c>
      <c r="K30" s="11">
        <v>0.3</v>
      </c>
      <c r="L30" s="11">
        <v>0.3</v>
      </c>
      <c r="M30" s="11">
        <v>0.3</v>
      </c>
      <c r="N30" s="11">
        <v>0.1</v>
      </c>
    </row>
    <row r="31" spans="2:14" ht="15" x14ac:dyDescent="0.2">
      <c r="B31" s="12" t="s">
        <v>28</v>
      </c>
      <c r="C31" s="13">
        <f t="shared" ref="C31:N31" si="2">SUM(C25:C30)</f>
        <v>26.799999999999997</v>
      </c>
      <c r="D31" s="13">
        <f t="shared" si="2"/>
        <v>28.400000000000002</v>
      </c>
      <c r="E31" s="13">
        <f t="shared" si="2"/>
        <v>24.3</v>
      </c>
      <c r="F31" s="13">
        <f t="shared" si="2"/>
        <v>18.600000000000001</v>
      </c>
      <c r="G31" s="13">
        <f t="shared" si="2"/>
        <v>22.7</v>
      </c>
      <c r="H31" s="13">
        <f t="shared" si="2"/>
        <v>37.400000000000006</v>
      </c>
      <c r="I31" s="13">
        <f t="shared" si="2"/>
        <v>47</v>
      </c>
      <c r="J31" s="13">
        <f t="shared" si="2"/>
        <v>39.199999999999996</v>
      </c>
      <c r="K31" s="13">
        <f t="shared" si="2"/>
        <v>79.600000000000009</v>
      </c>
      <c r="L31" s="13">
        <f t="shared" si="2"/>
        <v>150.00000000000003</v>
      </c>
      <c r="M31" s="13">
        <f t="shared" si="2"/>
        <v>132</v>
      </c>
      <c r="N31" s="13">
        <f t="shared" si="2"/>
        <v>184.2</v>
      </c>
    </row>
    <row r="32" spans="2:14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2:14" ht="15" x14ac:dyDescent="0.25">
      <c r="B33" s="8" t="s">
        <v>29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2">
      <c r="B34" s="10" t="s">
        <v>30</v>
      </c>
      <c r="C34" s="11">
        <v>10.1</v>
      </c>
      <c r="D34" s="11">
        <v>10.8</v>
      </c>
      <c r="E34" s="11">
        <v>27.9</v>
      </c>
      <c r="F34" s="11">
        <v>48.1</v>
      </c>
      <c r="G34" s="11">
        <v>3.1</v>
      </c>
      <c r="H34" s="11">
        <v>1.1000000000000001</v>
      </c>
      <c r="I34" s="11">
        <v>1.4</v>
      </c>
      <c r="J34" s="11">
        <v>2.6</v>
      </c>
      <c r="K34" s="11">
        <v>5.6</v>
      </c>
      <c r="L34" s="11">
        <v>7.2</v>
      </c>
      <c r="M34" s="11">
        <v>6.5</v>
      </c>
      <c r="N34" s="11">
        <v>7.4</v>
      </c>
    </row>
    <row r="35" spans="2:14" x14ac:dyDescent="0.2">
      <c r="B35" s="10" t="s">
        <v>31</v>
      </c>
      <c r="C35" s="11">
        <v>13.8</v>
      </c>
      <c r="D35" s="11">
        <v>13.8</v>
      </c>
      <c r="E35" s="11">
        <v>25.8</v>
      </c>
      <c r="F35" s="11">
        <v>21.1</v>
      </c>
      <c r="G35" s="11">
        <v>24.3</v>
      </c>
      <c r="H35" s="11">
        <v>17.3</v>
      </c>
      <c r="I35" s="11">
        <v>16.3</v>
      </c>
      <c r="J35" s="11">
        <v>26</v>
      </c>
      <c r="K35" s="11">
        <v>38.4</v>
      </c>
      <c r="L35" s="11">
        <v>38.5</v>
      </c>
      <c r="M35" s="11">
        <v>22.5</v>
      </c>
      <c r="N35" s="11">
        <v>23.6</v>
      </c>
    </row>
    <row r="36" spans="2:14" x14ac:dyDescent="0.2">
      <c r="B36" s="10" t="s">
        <v>32</v>
      </c>
      <c r="C36" s="11">
        <v>8.1</v>
      </c>
      <c r="D36" s="11">
        <v>6.6</v>
      </c>
      <c r="E36" s="11">
        <v>4</v>
      </c>
      <c r="F36" s="11">
        <v>7.5</v>
      </c>
      <c r="G36" s="11">
        <v>6.9</v>
      </c>
      <c r="H36" s="11">
        <v>12.1</v>
      </c>
      <c r="I36" s="11">
        <v>12.3</v>
      </c>
      <c r="J36" s="11">
        <v>24.2</v>
      </c>
      <c r="K36" s="11">
        <v>23.3</v>
      </c>
      <c r="L36" s="11">
        <v>18.600000000000001</v>
      </c>
      <c r="M36" s="11">
        <v>17.3</v>
      </c>
      <c r="N36" s="11">
        <v>14.5</v>
      </c>
    </row>
    <row r="37" spans="2:14" x14ac:dyDescent="0.2">
      <c r="B37" s="10" t="s">
        <v>33</v>
      </c>
      <c r="C37" s="11">
        <v>0</v>
      </c>
      <c r="D37" s="11">
        <v>5.5</v>
      </c>
      <c r="E37" s="11">
        <v>0.7</v>
      </c>
      <c r="F37" s="11">
        <v>0</v>
      </c>
      <c r="G37" s="11">
        <v>0</v>
      </c>
      <c r="H37" s="11">
        <v>5.7</v>
      </c>
      <c r="I37" s="11">
        <v>5</v>
      </c>
      <c r="J37" s="11">
        <v>10</v>
      </c>
      <c r="K37" s="11">
        <v>16.3</v>
      </c>
      <c r="L37" s="11">
        <v>16.3</v>
      </c>
      <c r="M37" s="11">
        <v>47.5</v>
      </c>
      <c r="N37" s="11">
        <v>24.1</v>
      </c>
    </row>
    <row r="38" spans="2:14" ht="15" x14ac:dyDescent="0.2">
      <c r="B38" s="12" t="s">
        <v>34</v>
      </c>
      <c r="C38" s="13">
        <f t="shared" ref="C38:N38" si="3">SUM(C34:C37)</f>
        <v>32</v>
      </c>
      <c r="D38" s="13">
        <f t="shared" si="3"/>
        <v>36.700000000000003</v>
      </c>
      <c r="E38" s="13">
        <f t="shared" si="3"/>
        <v>58.400000000000006</v>
      </c>
      <c r="F38" s="13">
        <f t="shared" si="3"/>
        <v>76.7</v>
      </c>
      <c r="G38" s="13">
        <f t="shared" si="3"/>
        <v>34.300000000000004</v>
      </c>
      <c r="H38" s="13">
        <f t="shared" si="3"/>
        <v>36.200000000000003</v>
      </c>
      <c r="I38" s="13">
        <f t="shared" si="3"/>
        <v>35</v>
      </c>
      <c r="J38" s="13">
        <f t="shared" si="3"/>
        <v>62.8</v>
      </c>
      <c r="K38" s="13">
        <f t="shared" si="3"/>
        <v>83.6</v>
      </c>
      <c r="L38" s="13">
        <f t="shared" si="3"/>
        <v>80.600000000000009</v>
      </c>
      <c r="M38" s="13">
        <f t="shared" si="3"/>
        <v>93.8</v>
      </c>
      <c r="N38" s="13">
        <f t="shared" si="3"/>
        <v>69.599999999999994</v>
      </c>
    </row>
    <row r="39" spans="2:14" x14ac:dyDescent="0.2">
      <c r="B39" s="10" t="s">
        <v>35</v>
      </c>
      <c r="C39" s="11">
        <v>1.5</v>
      </c>
      <c r="D39" s="11">
        <v>1.1000000000000001</v>
      </c>
      <c r="E39" s="11">
        <v>1.4</v>
      </c>
      <c r="F39" s="11">
        <v>1.5</v>
      </c>
      <c r="G39" s="11">
        <v>1.8</v>
      </c>
      <c r="H39" s="11">
        <v>1.4</v>
      </c>
      <c r="I39" s="11">
        <v>1.9</v>
      </c>
      <c r="J39" s="11">
        <v>2</v>
      </c>
      <c r="K39" s="11">
        <v>1.9</v>
      </c>
      <c r="L39" s="11">
        <v>2</v>
      </c>
      <c r="M39" s="11">
        <v>2.1</v>
      </c>
      <c r="N39" s="11">
        <v>2.2000000000000002</v>
      </c>
    </row>
    <row r="40" spans="2:14" ht="15" x14ac:dyDescent="0.2">
      <c r="B40" s="12" t="s">
        <v>36</v>
      </c>
      <c r="C40" s="13">
        <f t="shared" ref="C40:N40" si="4">C39+C38</f>
        <v>33.5</v>
      </c>
      <c r="D40" s="13">
        <f t="shared" si="4"/>
        <v>37.800000000000004</v>
      </c>
      <c r="E40" s="13">
        <f t="shared" si="4"/>
        <v>59.800000000000004</v>
      </c>
      <c r="F40" s="13">
        <f t="shared" si="4"/>
        <v>78.2</v>
      </c>
      <c r="G40" s="13">
        <f t="shared" si="4"/>
        <v>36.1</v>
      </c>
      <c r="H40" s="13">
        <f t="shared" si="4"/>
        <v>37.6</v>
      </c>
      <c r="I40" s="13">
        <f t="shared" si="4"/>
        <v>36.9</v>
      </c>
      <c r="J40" s="13">
        <f t="shared" si="4"/>
        <v>64.8</v>
      </c>
      <c r="K40" s="13">
        <f t="shared" si="4"/>
        <v>85.5</v>
      </c>
      <c r="L40" s="13">
        <f t="shared" si="4"/>
        <v>82.600000000000009</v>
      </c>
      <c r="M40" s="13">
        <f t="shared" si="4"/>
        <v>95.899999999999991</v>
      </c>
      <c r="N40" s="13">
        <f t="shared" si="4"/>
        <v>71.8</v>
      </c>
    </row>
    <row r="41" spans="2:14" ht="15" x14ac:dyDescent="0.2">
      <c r="B41" s="12" t="s">
        <v>37</v>
      </c>
      <c r="C41" s="13">
        <f t="shared" ref="C41:N41" si="5">SUM(C40,C31,C22,C13)</f>
        <v>258.89999999999998</v>
      </c>
      <c r="D41" s="13">
        <f t="shared" si="5"/>
        <v>270.10000000000002</v>
      </c>
      <c r="E41" s="13">
        <f t="shared" si="5"/>
        <v>265.59999999999997</v>
      </c>
      <c r="F41" s="13">
        <f t="shared" si="5"/>
        <v>328.5</v>
      </c>
      <c r="G41" s="13">
        <f t="shared" si="5"/>
        <v>333.3</v>
      </c>
      <c r="H41" s="13">
        <f t="shared" si="5"/>
        <v>320.5</v>
      </c>
      <c r="I41" s="13">
        <f t="shared" si="5"/>
        <v>342.8</v>
      </c>
      <c r="J41" s="13">
        <f t="shared" si="5"/>
        <v>454.8</v>
      </c>
      <c r="K41" s="13">
        <f t="shared" si="5"/>
        <v>554.9</v>
      </c>
      <c r="L41" s="13">
        <f t="shared" si="5"/>
        <v>654.1</v>
      </c>
      <c r="M41" s="13">
        <f t="shared" si="5"/>
        <v>713.1</v>
      </c>
      <c r="N41" s="13">
        <f t="shared" si="5"/>
        <v>757.3</v>
      </c>
    </row>
    <row r="43" spans="2:14" ht="15" x14ac:dyDescent="0.25">
      <c r="B43" s="17" t="s">
        <v>38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23"/>
      <c r="N43" s="23"/>
    </row>
    <row r="44" spans="2:14" x14ac:dyDescent="0.2">
      <c r="B44" s="24" t="s">
        <v>39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19"/>
    </row>
  </sheetData>
  <mergeCells count="5">
    <mergeCell ref="C5:G5"/>
    <mergeCell ref="H5:I5"/>
    <mergeCell ref="J5:N5"/>
    <mergeCell ref="M43:N43"/>
    <mergeCell ref="B44:M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3FC5F9BA-2D3D-4A1B-9F02-13EA352058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F5BB1E-BCEC-4774-8A12-07A8B20C7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DF3557-F216-4CF3-810F-D0F48922B19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2AA</vt:lpstr>
      <vt:lpstr>'2AA'!_Ref3555860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Shifat Hasan</dc:creator>
  <cp:keywords/>
  <dc:description/>
  <cp:lastModifiedBy>Susi Ahlborn</cp:lastModifiedBy>
  <cp:revision/>
  <dcterms:created xsi:type="dcterms:W3CDTF">2025-09-12T20:51:47Z</dcterms:created>
  <dcterms:modified xsi:type="dcterms:W3CDTF">2025-10-14T22:30:00Z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