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0B3496B0-7C99-4B42-A595-372635FDCEE3}" xr6:coauthVersionLast="47" xr6:coauthVersionMax="47" xr10:uidLastSave="{00000000-0000-0000-0000-000000000000}"/>
  <bookViews>
    <workbookView xWindow="-120" yWindow="-120" windowWidth="24240" windowHeight="13020" xr2:uid="{E7F287F4-AEA3-452B-981D-0D4CE9BFF2EB}"/>
  </bookViews>
  <sheets>
    <sheet name="Balance Sheet" sheetId="1" r:id="rId1"/>
    <sheet name="Income Statment" sheetId="2" r:id="rId2"/>
  </sheets>
  <definedNames>
    <definedName name="\0">#REF!</definedName>
    <definedName name="_______ACT995">#REF!</definedName>
    <definedName name="______ACT995">#REF!</definedName>
    <definedName name="_____ACT995">#REF!</definedName>
    <definedName name="____ACT995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ORCOMPLEAS">#REF!</definedName>
    <definedName name="AMORDEFERRED">#REF!</definedName>
    <definedName name="AMORLEASEHOLD">#REF!</definedName>
    <definedName name="AMOROFFLEAS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R">#REF!</definedName>
    <definedName name="AR_sales">#REF!</definedName>
    <definedName name="area1">#REF!,#REF!,#REF!,#REF!,#REF!,#REF!</definedName>
    <definedName name="area2">#REF!,#REF!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hidden="1">{#N/A,#N/A,FALSE,"Aging Summary";#N/A,#N/A,FALSE,"Ratio Analysis";#N/A,#N/A,FALSE,"Test 120 Day Accts";#N/A,#N/A,FALSE,"Tickmarks"}</definedName>
    <definedName name="ASSETADJ">#REF!</definedName>
    <definedName name="AssetNum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_LDCLIST">#REF!</definedName>
    <definedName name="Billed">#REF!</definedName>
    <definedName name="BillingCollecting">#REF!</definedName>
    <definedName name="Bk_of_Cda">#REF!</definedName>
    <definedName name="BLDGCAPBUD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ridgeYear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inessUnitList">#REF!</definedName>
    <definedName name="C_">#REF!</definedName>
    <definedName name="cafe_validation_temp" hidden="1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EB">#REF!</definedName>
    <definedName name="capsupplier">#REF!</definedName>
    <definedName name="Cash" localSheetId="0">#REF!</definedName>
    <definedName name="Cash" localSheetId="1">#REF!</definedName>
    <definedName name="Cash">#REF!</definedName>
    <definedName name="Cash2">#REF!</definedName>
    <definedName name="cashfull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 localSheetId="0">#REF!</definedName>
    <definedName name="CDM_2007" localSheetId="1">#REF!</definedName>
    <definedName name="CDM_2007">#REF!</definedName>
    <definedName name="CFLOW">#REF!</definedName>
    <definedName name="CG_FLEET_BURDEN">#REF!</definedName>
    <definedName name="CG_MAT_BURDEN">#REF!</definedName>
    <definedName name="CHANGES">#REF!</definedName>
    <definedName name="CIQWBGuid" hidden="1">"b2a64c6c-42e0-40ff-84b5-17e326ba1c46"</definedName>
    <definedName name="CITY">#REF!</definedName>
    <definedName name="CIVA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O_LIST">#REF!</definedName>
    <definedName name="Comp">#REF!</definedName>
    <definedName name="COMP_IS">#REF!</definedName>
    <definedName name="Company10">#REF!</definedName>
    <definedName name="Company12">#REF!</definedName>
    <definedName name="CompanyList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SOL_MOVE1">#REF!</definedName>
    <definedName name="contactf" localSheetId="0">#REF!</definedName>
    <definedName name="contactf" localSheetId="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ustomerAdministration">#REF!</definedName>
    <definedName name="CustomerCount" localSheetId="0">#REF!</definedName>
    <definedName name="CustomerCount" localSheetId="1">#REF!</definedName>
    <definedName name="CustomerCount">#REF!</definedName>
    <definedName name="DATA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hidden="1">{#N/A,#N/A,FALSE,"Aging Summary";#N/A,#N/A,FALSE,"Ratio Analysis";#N/A,#N/A,FALSE,"Test 120 Day Accts";#N/A,#N/A,FALSE,"Tickmarks"}</definedName>
    <definedName name="DEBT">#REF!</definedName>
    <definedName name="deferrals">#REF!</definedName>
    <definedName name="Deloitte_Asset_Code">#REF!</definedName>
    <definedName name="Departments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OWNINSTRS">#REF!</definedName>
    <definedName name="Driver">#REF!</definedName>
    <definedName name="DVA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F">(((1+Real_Return)^Probable_Life)-(1+Real_Return)^#REF!)</definedName>
    <definedName name="EMP_LIST">#REF!</definedName>
    <definedName name="EQUITY">#REF!</definedName>
    <definedName name="ERR_INDEX_ACCT">#REF!</definedName>
    <definedName name="etet" hidden="1">#REF!</definedName>
    <definedName name="EV__LASTREFTIME__" hidden="1">39729.3809143519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TE">#REF!</definedName>
    <definedName name="FTPT">#REF!</definedName>
    <definedName name="FullYrBudget">#REF!</definedName>
    <definedName name="FVD">#REF!</definedName>
    <definedName name="fvsv">#REF!</definedName>
    <definedName name="g" hidden="1">{#N/A,#N/A,FALSE,"Aging Summary";#N/A,#N/A,FALSE,"Ratio Analysis";#N/A,#N/A,FALSE,"Test 120 Day Accts";#N/A,#N/A,FALSE,"Tickmarks"}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lookup">#REF!</definedName>
    <definedName name="GLname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hello" localSheetId="0">#REF!</definedName>
    <definedName name="hello" localSheetId="1">#REF!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ursAvail">#REF!</definedName>
    <definedName name="HVDS_LOW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r2000" localSheetId="0">#REF!</definedName>
    <definedName name="Incr2000" localSheetId="1">#REF!</definedName>
    <definedName name="Incr2000">#REF!</definedName>
    <definedName name="increase" localSheetId="0">#REF!</definedName>
    <definedName name="increase" localSheetId="1">#REF!</definedName>
    <definedName name="increase">#REF!</definedName>
    <definedName name="Input_FW">#REF!,#REF!,#REF!,#REF!</definedName>
    <definedName name="Input_HUC">#REF!,#REF!,#REF!,#REF!,#REF!,#REF!,#REF!,#REF!</definedName>
    <definedName name="INV">#REF!</definedName>
    <definedName name="INV_JRNL">#REF!</definedName>
    <definedName name="Iowa_Depreciation">#REF!</definedName>
    <definedName name="Iowa_UL_arra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list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DC_LIST">#REF!</definedName>
    <definedName name="LEAD">#REF!</definedName>
    <definedName name="LEASHOLDIMPROV">#REF!</definedName>
    <definedName name="LHI_UL">#REF!</definedName>
    <definedName name="LIMIT" localSheetId="0">#REF!</definedName>
    <definedName name="LIMIT" localSheetId="1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ocation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 localSheetId="0">#REF!</definedName>
    <definedName name="man_beg_bud" localSheetId="1">#REF!</definedName>
    <definedName name="man_beg_bud">#REF!</definedName>
    <definedName name="man_end_bud" localSheetId="0">#REF!</definedName>
    <definedName name="man_end_bud" localSheetId="1">#REF!</definedName>
    <definedName name="man_end_bud">#REF!</definedName>
    <definedName name="man12ACT" localSheetId="0">#REF!</definedName>
    <definedName name="man12ACT" localSheetId="1">#REF!</definedName>
    <definedName name="man12ACT">#REF!</definedName>
    <definedName name="MANBUD" localSheetId="0">#REF!</definedName>
    <definedName name="MANBUD" localSheetId="1">#REF!</definedName>
    <definedName name="MANBUD">#REF!</definedName>
    <definedName name="manCYACT" localSheetId="0">#REF!</definedName>
    <definedName name="manCYACT" localSheetId="1">#REF!</definedName>
    <definedName name="manCYACT">#REF!</definedName>
    <definedName name="manCYBUD" localSheetId="0">#REF!</definedName>
    <definedName name="manCYBUD" localSheetId="1">#REF!</definedName>
    <definedName name="manCYBUD">#REF!</definedName>
    <definedName name="manCYF" localSheetId="0">#REF!</definedName>
    <definedName name="manCYF" localSheetId="1">#REF!</definedName>
    <definedName name="manCYF">#REF!</definedName>
    <definedName name="MandatoryTF">#REF!</definedName>
    <definedName name="MANEND" localSheetId="0">#REF!</definedName>
    <definedName name="MANEND" localSheetId="1">#REF!</definedName>
    <definedName name="MANEND">#REF!</definedName>
    <definedName name="manNYbud" localSheetId="0">#REF!</definedName>
    <definedName name="manNYbud" localSheetId="1">#REF!</definedName>
    <definedName name="manNYbud">#REF!</definedName>
    <definedName name="manpower_costs" localSheetId="0">#REF!</definedName>
    <definedName name="manpower_costs" localSheetId="1">#REF!</definedName>
    <definedName name="manpower_costs">#REF!</definedName>
    <definedName name="manPYACT" localSheetId="0">#REF!</definedName>
    <definedName name="manPYACT" localSheetId="1">#REF!</definedName>
    <definedName name="manPYACT">#REF!</definedName>
    <definedName name="MANSTART" localSheetId="0">#REF!</definedName>
    <definedName name="MANSTART" localSheetId="1">#REF!</definedName>
    <definedName name="MANSTART">#REF!</definedName>
    <definedName name="Market_Curve_Depreciation">#REF!</definedName>
    <definedName name="mat_beg_bud" localSheetId="0">#REF!</definedName>
    <definedName name="mat_beg_bud" localSheetId="1">#REF!</definedName>
    <definedName name="mat_beg_bud">#REF!</definedName>
    <definedName name="mat_end_bud" localSheetId="0">#REF!</definedName>
    <definedName name="mat_end_bud" localSheetId="1">#REF!</definedName>
    <definedName name="mat_end_bud">#REF!</definedName>
    <definedName name="mat12ACT" localSheetId="0">#REF!</definedName>
    <definedName name="mat12ACT" localSheetId="1">#REF!</definedName>
    <definedName name="mat12ACT">#REF!</definedName>
    <definedName name="MATBUD" localSheetId="0">#REF!</definedName>
    <definedName name="MATBUD" localSheetId="1">#REF!</definedName>
    <definedName name="MATBUD">#REF!</definedName>
    <definedName name="matCYACT" localSheetId="0">#REF!</definedName>
    <definedName name="matCYACT" localSheetId="1">#REF!</definedName>
    <definedName name="matCYACT">#REF!</definedName>
    <definedName name="matCYBUD" localSheetId="0">#REF!</definedName>
    <definedName name="matCYBUD" localSheetId="1">#REF!</definedName>
    <definedName name="matCYBUD">#REF!</definedName>
    <definedName name="matCYF" localSheetId="0">#REF!</definedName>
    <definedName name="matCYF" localSheetId="1">#REF!</definedName>
    <definedName name="matCYF">#REF!</definedName>
    <definedName name="MATEND" localSheetId="0">#REF!</definedName>
    <definedName name="MATEND" localSheetId="1">#REF!</definedName>
    <definedName name="MATEND">#REF!</definedName>
    <definedName name="material_costs" localSheetId="0">#REF!</definedName>
    <definedName name="material_costs" localSheetId="1">#REF!</definedName>
    <definedName name="material_costs">#REF!</definedName>
    <definedName name="matNYbud" localSheetId="0">#REF!</definedName>
    <definedName name="matNYbud" localSheetId="1">#REF!</definedName>
    <definedName name="matNYbud">#REF!</definedName>
    <definedName name="matPYACT" localSheetId="0">#REF!</definedName>
    <definedName name="matPYACT" localSheetId="1">#REF!</definedName>
    <definedName name="matPYACT">#REF!</definedName>
    <definedName name="MATSTART" localSheetId="0">#REF!</definedName>
    <definedName name="MATSTART" localSheetId="1">#REF!</definedName>
    <definedName name="MATSTAR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imum_Percent_Good">#REF!</definedName>
    <definedName name="MM" hidden="1">#N/A</definedName>
    <definedName name="mmm">#REF!</definedName>
    <definedName name="Model_Organization" localSheetId="0">#REF!</definedName>
    <definedName name="Model_Organization" localSheetId="1">#REF!</definedName>
    <definedName name="Model_Organization">#REF!</definedName>
    <definedName name="MofF" localSheetId="0">#REF!</definedName>
    <definedName name="MofF" localSheetId="1">#REF!</definedName>
    <definedName name="MofF">#REF!</definedName>
    <definedName name="Month">#REF!</definedName>
    <definedName name="MONTH_A">#REF!</definedName>
    <definedName name="MONTH_LONG">#REF!</definedName>
    <definedName name="MPYR">#REF!</definedName>
    <definedName name="MSColorIndexBegin">#REF!</definedName>
    <definedName name="MULT">#REF!</definedName>
    <definedName name="MUNICPCAPBUD">#REF!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>#REF!</definedName>
    <definedName name="NCCA">#REF!</definedName>
    <definedName name="NETINT">#REF!</definedName>
    <definedName name="nnn">#REF!</definedName>
    <definedName name="NONBENF" localSheetId="0">#REF!</definedName>
    <definedName name="NONBENF" localSheetId="1">#REF!</definedName>
    <definedName name="NONBENF">#REF!</definedName>
    <definedName name="NonPayment">#REF!</definedName>
    <definedName name="nonreg" localSheetId="0">#REF!</definedName>
    <definedName name="nonreg" localSheetId="1">#REF!</definedName>
    <definedName name="nonreg">#REF!</definedName>
    <definedName name="nonregf" localSheetId="0">#REF!</definedName>
    <definedName name="nonregf" localSheetId="1">#REF!</definedName>
    <definedName name="nonregf">#REF!</definedName>
    <definedName name="NorB">#REF!</definedName>
    <definedName name="NOTE">#REF!</definedName>
    <definedName name="note5d" localSheetId="0">#REF!</definedName>
    <definedName name="note5d" localSheetId="1">#REF!</definedName>
    <definedName name="note5d">#REF!</definedName>
    <definedName name="NOTETOP">#REF!</definedName>
    <definedName name="NumOfPCs">#REF!</definedName>
    <definedName name="o" hidden="1">{#N/A,#N/A,FALSE,"New Depr Sch-150% DB";#N/A,#N/A,FALSE,"Cash Flows RLP";#N/A,#N/A,FALSE,"IRR";#N/A,#N/A,FALSE,"Proforma IS";#N/A,#N/A,FALSE,"Assumptions"}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T_STATS">#REF!</definedName>
    <definedName name="oo" hidden="1">{#N/A,#N/A,FALSE,"Aging Summary";#N/A,#N/A,FALSE,"Ratio Analysis";#N/A,#N/A,FALSE,"Test 120 Day Accts";#N/A,#N/A,FALSE,"Tickmarks"}</definedName>
    <definedName name="operating" localSheetId="0">#REF!</definedName>
    <definedName name="operating" localSheetId="1">#REF!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rder" hidden="1">255</definedName>
    <definedName name="OrderCount">#REF!</definedName>
    <definedName name="oth_beg_bud" localSheetId="0">#REF!</definedName>
    <definedName name="oth_beg_bud" localSheetId="1">#REF!</definedName>
    <definedName name="oth_beg_bud">#REF!</definedName>
    <definedName name="oth_end_bud" localSheetId="0">#REF!</definedName>
    <definedName name="oth_end_bud" localSheetId="1">#REF!</definedName>
    <definedName name="oth_end_bud">#REF!</definedName>
    <definedName name="oth12ACT" localSheetId="0">#REF!</definedName>
    <definedName name="oth12ACT" localSheetId="1">#REF!</definedName>
    <definedName name="oth12ACT">#REF!</definedName>
    <definedName name="othCYACT" localSheetId="0">#REF!</definedName>
    <definedName name="othCYACT" localSheetId="1">#REF!</definedName>
    <definedName name="othCYACT">#REF!</definedName>
    <definedName name="othCYBUD" localSheetId="0">#REF!</definedName>
    <definedName name="othCYBUD" localSheetId="1">#REF!</definedName>
    <definedName name="othCYBUD">#REF!</definedName>
    <definedName name="othCYF" localSheetId="0">#REF!</definedName>
    <definedName name="othCYF" localSheetId="1">#REF!</definedName>
    <definedName name="othCYF">#REF!</definedName>
    <definedName name="OTHEND" localSheetId="0">#REF!</definedName>
    <definedName name="OTHEND" localSheetId="1">#REF!</definedName>
    <definedName name="OTHEND">#REF!</definedName>
    <definedName name="other_costs" localSheetId="0">#REF!</definedName>
    <definedName name="other_costs" localSheetId="1">#REF!</definedName>
    <definedName name="other_costs">#REF!</definedName>
    <definedName name="OTHERBUD" localSheetId="0">#REF!</definedName>
    <definedName name="OTHERBUD" localSheetId="1">#REF!</definedName>
    <definedName name="OTHERBUD">#REF!</definedName>
    <definedName name="OtherRateCharges" localSheetId="0">#REF!</definedName>
    <definedName name="OtherRateCharges" localSheetId="1">#REF!</definedName>
    <definedName name="OtherRateCharges">#REF!</definedName>
    <definedName name="othNYbud" localSheetId="0">#REF!</definedName>
    <definedName name="othNYbud" localSheetId="1">#REF!</definedName>
    <definedName name="othNYbud">#REF!</definedName>
    <definedName name="othPYACT" localSheetId="0">#REF!</definedName>
    <definedName name="othPYACT" localSheetId="1">#REF!</definedName>
    <definedName name="othPYACT">#REF!</definedName>
    <definedName name="OTHSTART" localSheetId="0">#REF!</definedName>
    <definedName name="OTHSTART" localSheetId="1">#REF!</definedName>
    <definedName name="OTHSTART">#REF!</definedName>
    <definedName name="p" hidden="1">{#N/A,#N/A,FALSE,"Aging Summary";#N/A,#N/A,FALSE,"Ratio Analysis";#N/A,#N/A,FALSE,"Test 120 Day Accts";#N/A,#N/A,FALSE,"Tickmarks"}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l_Workbook_GUID" hidden="1">"CJIDBG9LAGS8VPF2DQK4XUW3"</definedName>
    <definedName name="PBT">#REF!</definedName>
    <definedName name="PC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Surviving">INDEX(#REF!,MATCH(ROUND(#REF!/#REF!*100,0),#REF!,0))</definedName>
    <definedName name="PERFORM">#REF!</definedName>
    <definedName name="PERIOD_CUTOFF">#REF!</definedName>
    <definedName name="PG">(1+Real_Return)^Probable_Life-1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 localSheetId="0">#REF!</definedName>
    <definedName name="PriceCapParams" localSheetId="1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#REF!</definedName>
    <definedName name="_xlnm.Print_Area" localSheetId="1">#REF!</definedName>
    <definedName name="_xlnm.Print_Area">#REF!</definedName>
    <definedName name="print_end" localSheetId="0">#REF!</definedName>
    <definedName name="print_end" localSheetId="1">#REF!</definedName>
    <definedName name="print_end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pref">[0]!Printpref</definedName>
    <definedName name="PRINTPROJN">#REF!</definedName>
    <definedName name="PRINTSCH">#REF!</definedName>
    <definedName name="PRIOR">#REF!</definedName>
    <definedName name="PRNTAREA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T">#N/A</definedName>
    <definedName name="PTI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Riders" localSheetId="0">#REF!</definedName>
    <definedName name="Rate_Riders" localSheetId="1">#REF!</definedName>
    <definedName name="Rate_Riders">#REF!</definedName>
    <definedName name="Ratebase">#REF!</definedName>
    <definedName name="ratedescription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over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N">#REF!</definedName>
    <definedName name="REV">#REF!</definedName>
    <definedName name="RIA_ADJ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 localSheetId="0">#REF!</definedName>
    <definedName name="RPP_Data" localSheetId="1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sa" hidden="1">#REF!</definedName>
    <definedName name="SALBENF" localSheetId="0">#REF!</definedName>
    <definedName name="SALBENF" localSheetId="1">#REF!</definedName>
    <definedName name="SALBENF">#REF!</definedName>
    <definedName name="salreg" localSheetId="0">#REF!</definedName>
    <definedName name="salreg" localSheetId="1">#REF!</definedName>
    <definedName name="salreg">#REF!</definedName>
    <definedName name="SALREGF" localSheetId="0">#REF!</definedName>
    <definedName name="SALREGF" localSheetId="1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HANGES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TINEL">#REF!</definedName>
    <definedName name="SENTINEL_1">#REF!</definedName>
    <definedName name="Service_Factor">(1-Service_Life)*(Probable_Life-#REF!)/Probable_Life+Service_Life</definedName>
    <definedName name="Service_Life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rdfg" hidden="1">{#N/A,#N/A,FALSE,"Aging Summary";#N/A,#N/A,FALSE,"Ratio Analysis";#N/A,#N/A,FALSE,"Test 120 Day Accts";#N/A,#N/A,FALSE,"Tickmarks"}</definedName>
    <definedName name="sss">#REF!</definedName>
    <definedName name="St._Thomas_Energy_Inc.">#REF!</definedName>
    <definedName name="Start_19">#REF!</definedName>
    <definedName name="Start_20">#REF!</definedName>
    <definedName name="Start_31">#REF!</definedName>
    <definedName name="Start_32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acctGrp">#REF!</definedName>
    <definedName name="subtrans">#REF!,#REF!,#REF!,#REF!,#REF!</definedName>
    <definedName name="SUMMARY_IS">#REF!</definedName>
    <definedName name="SUPPLMT">#REF!</definedName>
    <definedName name="SUPPS">#REF!</definedName>
    <definedName name="SUR">#REF!</definedName>
    <definedName name="Surtax" localSheetId="0">#REF!</definedName>
    <definedName name="Surtax" localSheetId="1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xYear">#REF!</definedName>
    <definedName name="TELECAPBUD">#REF!</definedName>
    <definedName name="temp">#REF!</definedName>
    <definedName name="TEMPA" localSheetId="0">#REF!</definedName>
    <definedName name="TEMPA" localSheetId="1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M1REBUILDOPTION">1</definedName>
    <definedName name="TorF">#REF!</definedName>
    <definedName name="total">#REF!,#REF!,#REF!,#REF!,#REF!,#REF!,#REF!,#REF!</definedName>
    <definedName name="total_dept" localSheetId="0">#REF!</definedName>
    <definedName name="total_dept" localSheetId="1">#REF!</definedName>
    <definedName name="total_dept">#REF!</definedName>
    <definedName name="total_manpower" localSheetId="0">#REF!</definedName>
    <definedName name="total_manpower" localSheetId="1">#REF!</definedName>
    <definedName name="total_manpower">#REF!</definedName>
    <definedName name="total_material" localSheetId="0">#REF!</definedName>
    <definedName name="total_material" localSheetId="1">#REF!</definedName>
    <definedName name="total_material">#REF!</definedName>
    <definedName name="total_other" localSheetId="0">#REF!</definedName>
    <definedName name="total_other" localSheetId="1">#REF!</definedName>
    <definedName name="total_other">#REF!</definedName>
    <definedName name="total_transportation" localSheetId="0">#REF!</definedName>
    <definedName name="total_transportation" localSheetId="1">#REF!</definedName>
    <definedName name="total_transportation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R">#REF!</definedName>
    <definedName name="TRANBUD" localSheetId="0">#REF!</definedName>
    <definedName name="TRANBUD" localSheetId="1">#REF!</definedName>
    <definedName name="TRANBUD">#REF!</definedName>
    <definedName name="TRANEND" localSheetId="0">#REF!</definedName>
    <definedName name="TRANEND" localSheetId="1">#REF!</definedName>
    <definedName name="TRANEND">#REF!</definedName>
    <definedName name="transportation_costs" localSheetId="0">#REF!</definedName>
    <definedName name="transportation_costs" localSheetId="1">#REF!</definedName>
    <definedName name="transportation_costs">#REF!</definedName>
    <definedName name="TRANSTART" localSheetId="0">#REF!</definedName>
    <definedName name="TRANSTART" localSheetId="1">#REF!</definedName>
    <definedName name="TRANSTART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 localSheetId="0">#REF!</definedName>
    <definedName name="trn_beg_bud" localSheetId="1">#REF!</definedName>
    <definedName name="trn_beg_bud">#REF!</definedName>
    <definedName name="trn_end_bud" localSheetId="0">#REF!</definedName>
    <definedName name="trn_end_bud" localSheetId="1">#REF!</definedName>
    <definedName name="trn_end_bud">#REF!</definedName>
    <definedName name="trn12ACT" localSheetId="0">#REF!</definedName>
    <definedName name="trn12ACT" localSheetId="1">#REF!</definedName>
    <definedName name="trn12ACT">#REF!</definedName>
    <definedName name="trnCYACT" localSheetId="0">#REF!</definedName>
    <definedName name="trnCYACT" localSheetId="1">#REF!</definedName>
    <definedName name="trnCYACT">#REF!</definedName>
    <definedName name="trnCYBUD" localSheetId="0">#REF!</definedName>
    <definedName name="trnCYBUD" localSheetId="1">#REF!</definedName>
    <definedName name="trnCYBUD">#REF!</definedName>
    <definedName name="trnCYF" localSheetId="0">#REF!</definedName>
    <definedName name="trnCYF" localSheetId="1">#REF!</definedName>
    <definedName name="trnCYF">#REF!</definedName>
    <definedName name="trnNYbud" localSheetId="0">#REF!</definedName>
    <definedName name="trnNYbud" localSheetId="1">#REF!</definedName>
    <definedName name="trnNYbud">#REF!</definedName>
    <definedName name="trnPYACT" localSheetId="0">#REF!</definedName>
    <definedName name="trnPYACT" localSheetId="1">#REF!</definedName>
    <definedName name="trnPYACT">#REF!</definedName>
    <definedName name="TRNSOHCAPBUD">#REF!</definedName>
    <definedName name="TRNSSTNCAPBUD">#REF!</definedName>
    <definedName name="TRNSUGCAPBUD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WENTY_FIVE_YEAR_CLUB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nbuntrans">#REF!</definedName>
    <definedName name="UnionStaff">#REF!</definedName>
    <definedName name="UnionTitles">#REF!</definedName>
    <definedName name="Units">#REF!</definedName>
    <definedName name="Untitled" localSheetId="0">#REF!</definedName>
    <definedName name="Untitled" localSheetId="1">#REF!</definedName>
    <definedName name="Untitled">#REF!</definedName>
    <definedName name="UsefulLife">#REF!</definedName>
    <definedName name="USOA">#REF!</definedName>
    <definedName name="USoATB">#REF!</definedName>
    <definedName name="Utility">#REF!</definedName>
    <definedName name="UtilityInfo" localSheetId="0">#REF!</definedName>
    <definedName name="UtilityInfo" localSheetId="1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lookup">#REF!</definedName>
    <definedName name="VEHLEASCAPBUD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 localSheetId="0">#REF!</definedName>
    <definedName name="WAGBENF" localSheetId="1">#REF!</definedName>
    <definedName name="WAGBENF">#REF!</definedName>
    <definedName name="wagdob" localSheetId="0">#REF!</definedName>
    <definedName name="wagdob" localSheetId="1">#REF!</definedName>
    <definedName name="wagdob">#REF!</definedName>
    <definedName name="wagdobf" localSheetId="0">#REF!</definedName>
    <definedName name="wagdobf" localSheetId="1">#REF!</definedName>
    <definedName name="wagdobf">#REF!</definedName>
    <definedName name="wagreg" localSheetId="0">#REF!</definedName>
    <definedName name="wagreg" localSheetId="1">#REF!</definedName>
    <definedName name="wagreg">#REF!</definedName>
    <definedName name="wagregf" localSheetId="0">#REF!</definedName>
    <definedName name="wagregf" localSheetId="1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mployee">#REF!</definedName>
    <definedName name="WHEATCAPBUD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name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K_by_Peer_Group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 localSheetId="0">#REF!</definedName>
    <definedName name="YEAR" localSheetId="1">#REF!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  <definedName name="Z_Factor_Analysis" localSheetId="0">#REF!</definedName>
    <definedName name="Z_Factor_Analysis" localSheetId="1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91" i="1"/>
  <c r="E128" i="1"/>
  <c r="E178" i="1"/>
  <c r="E135" i="1"/>
  <c r="E95" i="2"/>
  <c r="E99" i="1"/>
  <c r="E149" i="1"/>
  <c r="E185" i="1"/>
  <c r="E170" i="1"/>
  <c r="E65" i="1"/>
  <c r="E72" i="1"/>
  <c r="E121" i="1"/>
  <c r="E107" i="1"/>
  <c r="E163" i="1"/>
  <c r="E142" i="1"/>
  <c r="E57" i="1"/>
  <c r="E78" i="2"/>
  <c r="E54" i="2"/>
  <c r="E119" i="2"/>
  <c r="E70" i="2"/>
  <c r="E111" i="2"/>
  <c r="E46" i="2"/>
  <c r="E126" i="2"/>
  <c r="E87" i="2"/>
  <c r="C33" i="2"/>
  <c r="E133" i="2"/>
  <c r="C24" i="2"/>
  <c r="E103" i="2"/>
  <c r="D14" i="1"/>
  <c r="E114" i="1"/>
  <c r="D34" i="1"/>
  <c r="C19" i="2"/>
  <c r="E63" i="2"/>
  <c r="E80" i="1"/>
  <c r="D22" i="1"/>
  <c r="E39" i="2"/>
  <c r="C12" i="2"/>
  <c r="E156" i="1"/>
  <c r="D44" i="1"/>
  <c r="E42" i="2"/>
  <c r="E68" i="1"/>
  <c r="E69" i="1"/>
  <c r="E117" i="1"/>
  <c r="E145" i="1"/>
  <c r="E146" i="1"/>
  <c r="E166" i="1"/>
  <c r="E167" i="1"/>
  <c r="E110" i="1"/>
  <c r="E111" i="1"/>
  <c r="E131" i="1"/>
  <c r="E132" i="1"/>
  <c r="E181" i="1"/>
  <c r="E182" i="1"/>
  <c r="E136" i="2"/>
  <c r="E152" i="1"/>
  <c r="E153" i="1"/>
  <c r="E124" i="1"/>
  <c r="E125" i="1"/>
  <c r="E43" i="2"/>
  <c r="D45" i="1"/>
  <c r="C21" i="2"/>
  <c r="C26" i="2"/>
  <c r="C30" i="2"/>
  <c r="C35" i="2"/>
  <c r="E159" i="1"/>
  <c r="E160" i="1"/>
  <c r="E118" i="1"/>
  <c r="E189" i="1"/>
  <c r="E190" i="1"/>
  <c r="D23" i="1"/>
  <c r="E115" i="2"/>
  <c r="E116" i="2"/>
  <c r="E138" i="1"/>
  <c r="E139" i="1"/>
  <c r="E137" i="2"/>
  <c r="D173" i="1"/>
  <c r="E174" i="1"/>
  <c r="E175" i="1"/>
  <c r="D52" i="1"/>
  <c r="D53" i="1"/>
  <c r="D54" i="1"/>
  <c r="E193" i="1"/>
  <c r="E122" i="2"/>
  <c r="E123" i="2"/>
  <c r="E129" i="2"/>
  <c r="E130" i="2"/>
  <c r="D86" i="1"/>
  <c r="E59" i="2"/>
  <c r="E60" i="2"/>
  <c r="E95" i="1"/>
  <c r="E96" i="1"/>
  <c r="D74" i="1"/>
  <c r="E76" i="1"/>
  <c r="E77" i="1"/>
  <c r="E61" i="1"/>
  <c r="E62" i="1"/>
  <c r="E91" i="2"/>
  <c r="E92" i="2"/>
  <c r="E107" i="2"/>
  <c r="E108" i="2"/>
  <c r="E87" i="1"/>
  <c r="E88" i="1"/>
  <c r="E17" i="2"/>
  <c r="E10" i="2"/>
  <c r="E22" i="2"/>
  <c r="E16" i="2"/>
  <c r="F48" i="1"/>
  <c r="F9" i="1"/>
  <c r="F129" i="2"/>
  <c r="E29" i="2"/>
  <c r="F11" i="1"/>
  <c r="F20" i="1"/>
  <c r="F118" i="1"/>
  <c r="F27" i="1"/>
  <c r="F43" i="1"/>
  <c r="E28" i="2"/>
  <c r="F123" i="2"/>
  <c r="E18" i="2"/>
  <c r="F92" i="2"/>
  <c r="F40" i="1"/>
  <c r="F116" i="2"/>
  <c r="E27" i="2"/>
  <c r="F49" i="1"/>
  <c r="F88" i="1"/>
  <c r="F17" i="1"/>
  <c r="F29" i="1"/>
  <c r="E74" i="2"/>
  <c r="E75" i="2"/>
  <c r="F75" i="2"/>
  <c r="E99" i="2"/>
  <c r="E100" i="2"/>
  <c r="F100" i="2"/>
  <c r="E83" i="2"/>
  <c r="E84" i="2"/>
  <c r="F84" i="2"/>
  <c r="E50" i="2"/>
  <c r="E51" i="2"/>
  <c r="F51" i="2"/>
  <c r="E66" i="2"/>
  <c r="E67" i="2"/>
  <c r="F67" i="2"/>
  <c r="F96" i="1"/>
  <c r="F19" i="1"/>
  <c r="E23" i="2"/>
  <c r="D24" i="2"/>
  <c r="E24" i="2"/>
  <c r="F108" i="2"/>
  <c r="E44" i="1"/>
  <c r="F37" i="1"/>
  <c r="F160" i="1"/>
  <c r="E15" i="2"/>
  <c r="E19" i="2"/>
  <c r="D19" i="2"/>
  <c r="F10" i="1"/>
  <c r="F62" i="1"/>
  <c r="F146" i="1"/>
  <c r="F32" i="1"/>
  <c r="F167" i="1"/>
  <c r="F38" i="1"/>
  <c r="F12" i="1"/>
  <c r="F69" i="1"/>
  <c r="F33" i="1"/>
  <c r="F153" i="1"/>
  <c r="F132" i="1"/>
  <c r="F30" i="1"/>
  <c r="F43" i="2"/>
  <c r="E9" i="2"/>
  <c r="E11" i="2"/>
  <c r="E12" i="2"/>
  <c r="D12" i="2"/>
  <c r="D21" i="2"/>
  <c r="F139" i="1"/>
  <c r="F31" i="1"/>
  <c r="E32" i="2"/>
  <c r="D33" i="2"/>
  <c r="F42" i="1"/>
  <c r="F190" i="1"/>
  <c r="F50" i="1"/>
  <c r="E22" i="1"/>
  <c r="F41" i="1"/>
  <c r="F182" i="1"/>
  <c r="F28" i="1"/>
  <c r="F125" i="1"/>
  <c r="F21" i="1"/>
  <c r="F22" i="1"/>
  <c r="F111" i="1"/>
  <c r="E103" i="1"/>
  <c r="E104" i="1"/>
  <c r="F104" i="1"/>
  <c r="F60" i="2"/>
  <c r="E14" i="1"/>
  <c r="E23" i="1"/>
  <c r="F39" i="1"/>
  <c r="F175" i="1"/>
  <c r="F13" i="1"/>
  <c r="F77" i="1"/>
  <c r="E34" i="1"/>
  <c r="F14" i="1"/>
  <c r="F34" i="1"/>
  <c r="E33" i="2"/>
  <c r="F137" i="2"/>
  <c r="F44" i="1"/>
  <c r="F45" i="1"/>
  <c r="E45" i="1"/>
  <c r="D26" i="2"/>
  <c r="E21" i="2"/>
  <c r="F23" i="1"/>
  <c r="E26" i="2"/>
  <c r="D30" i="2"/>
  <c r="F51" i="1"/>
  <c r="F52" i="1"/>
  <c r="F53" i="1"/>
  <c r="F54" i="1"/>
  <c r="E52" i="1"/>
  <c r="E53" i="1"/>
  <c r="E54" i="1"/>
  <c r="E197" i="1"/>
  <c r="E198" i="1"/>
  <c r="F198" i="1"/>
  <c r="E30" i="2"/>
  <c r="D35" i="2"/>
  <c r="E35" i="2"/>
</calcChain>
</file>

<file path=xl/sharedStrings.xml><?xml version="1.0" encoding="utf-8"?>
<sst xmlns="http://schemas.openxmlformats.org/spreadsheetml/2006/main" count="329" uniqueCount="215">
  <si>
    <t>Alectra Utilities Corporation</t>
  </si>
  <si>
    <t>Consolidated Statement of Financial Position</t>
  </si>
  <si>
    <t>(In millions of Canadian dollars)</t>
  </si>
  <si>
    <t>As at December 31, 2023</t>
  </si>
  <si>
    <t>2023 IFRS</t>
  </si>
  <si>
    <t>2023 RRR</t>
  </si>
  <si>
    <t>Variance</t>
  </si>
  <si>
    <t>Note</t>
  </si>
  <si>
    <t>Assets</t>
  </si>
  <si>
    <t>Current assets:</t>
  </si>
  <si>
    <t>Cash</t>
  </si>
  <si>
    <t>`</t>
  </si>
  <si>
    <t>Trade and other receivables</t>
  </si>
  <si>
    <t>Note 1</t>
  </si>
  <si>
    <t>Inventories</t>
  </si>
  <si>
    <t>Prepaid expenses</t>
  </si>
  <si>
    <t>Note 2</t>
  </si>
  <si>
    <t>Other assets</t>
  </si>
  <si>
    <t>Note 3</t>
  </si>
  <si>
    <t>Total current assets</t>
  </si>
  <si>
    <t>Non-current assets</t>
  </si>
  <si>
    <t>Property, plant and equipment</t>
  </si>
  <si>
    <t>Note 4</t>
  </si>
  <si>
    <t>Right of use assets</t>
  </si>
  <si>
    <t>Goodwill and other intangible assets</t>
  </si>
  <si>
    <t>Note 5</t>
  </si>
  <si>
    <t>Regulatory assets</t>
  </si>
  <si>
    <t>Note 6</t>
  </si>
  <si>
    <t>Other assets (LT)</t>
  </si>
  <si>
    <t>Note 7</t>
  </si>
  <si>
    <t>Total non-current assets</t>
  </si>
  <si>
    <t>Total assets</t>
  </si>
  <si>
    <t>Liabilities</t>
  </si>
  <si>
    <t>Current liabilities</t>
  </si>
  <si>
    <t>Bank Indebtedness</t>
  </si>
  <si>
    <t>Note 8</t>
  </si>
  <si>
    <t>Trade and other payables</t>
  </si>
  <si>
    <t>Note 9</t>
  </si>
  <si>
    <t>Customer deposits liability</t>
  </si>
  <si>
    <t>Loans and borrowings from parent - current</t>
  </si>
  <si>
    <t>Note 10</t>
  </si>
  <si>
    <t>Deferred revenue - current</t>
  </si>
  <si>
    <t>Note 11</t>
  </si>
  <si>
    <t>Lease obligations - current</t>
  </si>
  <si>
    <t>Note 12</t>
  </si>
  <si>
    <t>Other liabilities</t>
  </si>
  <si>
    <t>Note 13</t>
  </si>
  <si>
    <t>Total current liabilities</t>
  </si>
  <si>
    <t>Non-current liabilities</t>
  </si>
  <si>
    <t>Deferred revenue</t>
  </si>
  <si>
    <t>Note 14</t>
  </si>
  <si>
    <t>Loans and borrowings from parent</t>
  </si>
  <si>
    <t>Note 15</t>
  </si>
  <si>
    <t>Regulatory liabilities</t>
  </si>
  <si>
    <t>Note 16</t>
  </si>
  <si>
    <t>Employee future benefits</t>
  </si>
  <si>
    <t>Lease obligations</t>
  </si>
  <si>
    <t>Note 17</t>
  </si>
  <si>
    <t>Deferred tax liabilities</t>
  </si>
  <si>
    <t>Note 18</t>
  </si>
  <si>
    <t>Other long-term liabilities</t>
  </si>
  <si>
    <t>Total non-current liabilities</t>
  </si>
  <si>
    <t>Total liabilities</t>
  </si>
  <si>
    <t>Shareholders' equity</t>
  </si>
  <si>
    <t>Share capital</t>
  </si>
  <si>
    <t>Contributed surplus</t>
  </si>
  <si>
    <t>Accumulated other comprehensive loss</t>
  </si>
  <si>
    <t>Retained earnings</t>
  </si>
  <si>
    <t xml:space="preserve">Total shareholders' equity </t>
  </si>
  <si>
    <t>Note 19</t>
  </si>
  <si>
    <t>Total liabilities and shareholders' equity</t>
  </si>
  <si>
    <t>Trade and other receivables (Note 1)</t>
  </si>
  <si>
    <t>Trade and other receivables per IFRS Financial Statements</t>
  </si>
  <si>
    <t xml:space="preserve">   Reclassifications to Modified IFRS:</t>
  </si>
  <si>
    <t>Reclass to other assets</t>
  </si>
  <si>
    <t>Elimination of non-distribution balances</t>
  </si>
  <si>
    <t>Net Change</t>
  </si>
  <si>
    <t>Trade and other receivables per USoA Financial Statements</t>
  </si>
  <si>
    <t>Prepaid expenses (Note 2)</t>
  </si>
  <si>
    <t>Prepaid expenses per IFRS Financial Statements</t>
  </si>
  <si>
    <t>Prepaid expenses per USoA Financial Statements</t>
  </si>
  <si>
    <t>Other assets (Note 3)</t>
  </si>
  <si>
    <t>Other assets per IFRS Financial Statements</t>
  </si>
  <si>
    <t>Reclass from trade and other receivables</t>
  </si>
  <si>
    <t>Other assets per IFRS Financial Statements per USoA Financial Statements</t>
  </si>
  <si>
    <t>Property, plant and equipment (Note 4)</t>
  </si>
  <si>
    <t>Property, plant and equipment per IFRS Financial Statements</t>
  </si>
  <si>
    <t>Reclassed from deferred revenue - current</t>
  </si>
  <si>
    <t>Reclassed from deferred revenue - non current</t>
  </si>
  <si>
    <t>Regulatory adjustment</t>
  </si>
  <si>
    <t>Reclassed from goodwill and other intangible assets</t>
  </si>
  <si>
    <t>Property, plant and equipment per USoA Financial Statements</t>
  </si>
  <si>
    <t>Goodwill and other intangible assets (Note 5)</t>
  </si>
  <si>
    <t>Goodwill and other intangible assets per IFRS Financial Statements</t>
  </si>
  <si>
    <t>Reclassed to property, plant and equipment</t>
  </si>
  <si>
    <t>Goodwill and other intangible assets per USoA Financial Statements</t>
  </si>
  <si>
    <t>Regulatory assets (Note 6)</t>
  </si>
  <si>
    <t>Regulatory assets per IFRS Financial Statements</t>
  </si>
  <si>
    <t>Reclassed from regulatory liabilities</t>
  </si>
  <si>
    <t>Regulatory assets per USoA Financial Statements</t>
  </si>
  <si>
    <t>Other assets (LT) (Note 7)</t>
  </si>
  <si>
    <t>Other assets (LT) per IFRS Financial Statements</t>
  </si>
  <si>
    <t>Reclassed from trade and other receivables</t>
  </si>
  <si>
    <t>Other assets (LT) per USoA Financial Statements</t>
  </si>
  <si>
    <t>Bank Indebtedness (Note 8)</t>
  </si>
  <si>
    <t>Bank Indebtedness per IFRS Financial Statements</t>
  </si>
  <si>
    <t>Bank Indebtedness per USoA Financial Statements</t>
  </si>
  <si>
    <t>Trade and other payables (Note 9)</t>
  </si>
  <si>
    <t>Trade and other payables per IFRS Financial Statements</t>
  </si>
  <si>
    <t>Trade and other payables per USoA Financial Statements</t>
  </si>
  <si>
    <t>Loans and borrowings from parent - current (Note 10)</t>
  </si>
  <si>
    <t>Loans and borrowings from parent - current per IFRS Financial Statements</t>
  </si>
  <si>
    <t>Loans and borrowings from parent - current per USoA Financial Statements</t>
  </si>
  <si>
    <t>Deferred revenue - current (Note 11)</t>
  </si>
  <si>
    <t>Deferred revenue - current per IFRS Financial Statements</t>
  </si>
  <si>
    <t xml:space="preserve">Reclassed to Property, plant and equipment </t>
  </si>
  <si>
    <t>Deferred revenue - current per USoA Financial Statements</t>
  </si>
  <si>
    <t>Lease obligations - current (Note 12)</t>
  </si>
  <si>
    <t>Lease obligations - current per IFRS Financial Statements</t>
  </si>
  <si>
    <t>Lease obligations - current per USoA Financial Statements</t>
  </si>
  <si>
    <t>Other liabilities (Note 13)</t>
  </si>
  <si>
    <t>Other liabilities per IFRS Financial Statements</t>
  </si>
  <si>
    <t>Other liabilities per USoA Financial Statements</t>
  </si>
  <si>
    <t>Deferred revenue (Note 14)</t>
  </si>
  <si>
    <t>Deferred revenue per IFRS Financial Statements</t>
  </si>
  <si>
    <t>Deferred revenue per USoA Financial Statements</t>
  </si>
  <si>
    <t>Loans and borrowings from parent (Note 15)</t>
  </si>
  <si>
    <t>Loans and borrowings from parent per IFRS Financial Statements</t>
  </si>
  <si>
    <t>Loans and borrowings from parent per USoA Financial Statements</t>
  </si>
  <si>
    <t>Regulatory liabilities (Note 16)</t>
  </si>
  <si>
    <t>Regulatory liabilities per IFRS Financial Statements</t>
  </si>
  <si>
    <t>Reclass to regulatory assets</t>
  </si>
  <si>
    <t>Regulatory liabilities per USoA Financial Statements</t>
  </si>
  <si>
    <t>Lease obligations (Note 17)</t>
  </si>
  <si>
    <t>Lease obligations per IFRS Financial Statements</t>
  </si>
  <si>
    <t>Lease obligations per USoA Financial Statements</t>
  </si>
  <si>
    <t>Deferred tax liabilities (Note 18)</t>
  </si>
  <si>
    <t>Deferred tax liabilities per IFRS Financial Statements</t>
  </si>
  <si>
    <t>Deferred tax liabilities per USoA Financial Statements</t>
  </si>
  <si>
    <t>Total shareholders' equity (Note 19)</t>
  </si>
  <si>
    <t>Total shareholders' equity  per IFRS Financial Statements</t>
  </si>
  <si>
    <t>Total shareholders' equity per USoA Financial Statements</t>
  </si>
  <si>
    <t>Consolidated Statement of Income and Comprehensive Income</t>
  </si>
  <si>
    <t>for the year ended December 31, 2023</t>
  </si>
  <si>
    <t>Revenue:</t>
  </si>
  <si>
    <t>Distribution revenue</t>
  </si>
  <si>
    <t>Electricity sales</t>
  </si>
  <si>
    <t>Other revenue</t>
  </si>
  <si>
    <t>Total net revenue</t>
  </si>
  <si>
    <t>Expenses:</t>
  </si>
  <si>
    <t>Cost of power</t>
  </si>
  <si>
    <t>Operating expenses</t>
  </si>
  <si>
    <t>Depreciation and amortization</t>
  </si>
  <si>
    <t>(Gain)/Loss on derecognition of property, plant and equipment</t>
  </si>
  <si>
    <t>Total expenses</t>
  </si>
  <si>
    <t>Income from operating activities</t>
  </si>
  <si>
    <t>Finance income</t>
  </si>
  <si>
    <t>Finance costs</t>
  </si>
  <si>
    <t>Net financial cost</t>
  </si>
  <si>
    <t>Income before income taxes</t>
  </si>
  <si>
    <t>Income tax expense</t>
  </si>
  <si>
    <t>Property tax</t>
  </si>
  <si>
    <t>Donations</t>
  </si>
  <si>
    <t>Net income</t>
  </si>
  <si>
    <t>Other comprehensive income</t>
  </si>
  <si>
    <t>Total other comprehensive income</t>
  </si>
  <si>
    <t>Total comprehensive income</t>
  </si>
  <si>
    <t>Distribution revenue (Note 1)</t>
  </si>
  <si>
    <t>Distribution revenue per IFRS Financial Statements</t>
  </si>
  <si>
    <t xml:space="preserve"> </t>
  </si>
  <si>
    <t>Distribution revenue per USoA Financial Statements</t>
  </si>
  <si>
    <t>Electricity sales (Note 2)</t>
  </si>
  <si>
    <t>Electricity sales per IFRS Financial Statements</t>
  </si>
  <si>
    <t>Energy revenue restatement (In accordance with APH Guidelines, Article 490, pg 12)</t>
  </si>
  <si>
    <t>Electricity sales per USoA Financial Statements</t>
  </si>
  <si>
    <t>Other revenue (Note 3)</t>
  </si>
  <si>
    <t>Other revenue per IFRS Financial Statements</t>
  </si>
  <si>
    <t>Elimination of non-distribution revenue</t>
  </si>
  <si>
    <t>Amortization of Deferred Revenue Reclass</t>
  </si>
  <si>
    <t>Other revenue per USoA Financial Statements</t>
  </si>
  <si>
    <t>Cost of power (Note 4)</t>
  </si>
  <si>
    <t>Cost of power per IFRS Financial Statements</t>
  </si>
  <si>
    <t>Cost of power per USoA Financial Statements</t>
  </si>
  <si>
    <t>Operating expenses (Note 5)</t>
  </si>
  <si>
    <t>Operating expenses per IFRS Financial Statements</t>
  </si>
  <si>
    <t>Elimination of non-distribution expenses</t>
  </si>
  <si>
    <t>Operating expenses per USoA Financial Statements</t>
  </si>
  <si>
    <t>Depreciation and amortization (Note 6)</t>
  </si>
  <si>
    <t>Depreciation and amortization per IFRS Financial Statements</t>
  </si>
  <si>
    <t>Depreciation and amortization per USoA Financial Statements</t>
  </si>
  <si>
    <t>Gain on derecognition of property, plant and equipment (Note 7)</t>
  </si>
  <si>
    <t>Loss on derecognition of PP&amp;E per IFRS Financial Statements</t>
  </si>
  <si>
    <t>Regulatory adjustment - Foreign exchange (gain)/ loss</t>
  </si>
  <si>
    <t>Gain on derecognition of property, plant and equipment per USoA Financial Statements</t>
  </si>
  <si>
    <t>Financial income (Note 8)</t>
  </si>
  <si>
    <t>Financial income per IFRS Financial Statements</t>
  </si>
  <si>
    <t>Elimination of non distribution</t>
  </si>
  <si>
    <t>Financial income per USoA Financial Statements</t>
  </si>
  <si>
    <t>Financial costs (Note 9)</t>
  </si>
  <si>
    <t>Financial cost per IFRS Financial Statements</t>
  </si>
  <si>
    <t>Financial costs per USoA Financial Statements</t>
  </si>
  <si>
    <t>Income tax expense (Note 10)</t>
  </si>
  <si>
    <t>Income tax expense per IFRS Financial Statements</t>
  </si>
  <si>
    <t>Income tax expense Financial cost per USoA Financial Statements</t>
  </si>
  <si>
    <t>Property tax (Note 12)</t>
  </si>
  <si>
    <t>Property tax per IFRS Financial Statements</t>
  </si>
  <si>
    <t>Property tax reclassed from Operating expenses</t>
  </si>
  <si>
    <t>Property tax per USoA Financial Statements</t>
  </si>
  <si>
    <t>Donations (Note 12)</t>
  </si>
  <si>
    <t>Donation per IFRS Financial Statements</t>
  </si>
  <si>
    <t>Donation reclassed from Operating expenses</t>
  </si>
  <si>
    <t>Donations per USoA Financial Statements</t>
  </si>
  <si>
    <t>Total other comprehensive income/(loss) (Note 13)</t>
  </si>
  <si>
    <t>Total other comprehensive loss per IFRS Financial Statements</t>
  </si>
  <si>
    <t>Total other comprehensive income/(loss) per USoA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</si>
</sst>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000000_-;\-* #,##0.00000000_-;_-* &quot;-&quot;??_-;_-@_-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9.9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  <font>
      <i/>
      <sz val="10"/>
      <color theme="1"/>
      <name val="Arial"/>
    </font>
    <font>
      <sz val="10"/>
      <name val="Arial"/>
    </font>
    <font>
      <sz val="10"/>
      <color rgb="FFC0000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</cellStyleXfs>
  <cellXfs count="170">
    <xf numFmtId="0" fontId="0" fillId="0" borderId="0" xfId="0"/>
    <xf numFmtId="43" fontId="0" fillId="0" borderId="0" xfId="1" applyFont="1" applyFill="1"/>
    <xf numFmtId="43" fontId="0" fillId="0" borderId="0" xfId="0" applyNumberFormat="1"/>
    <xf numFmtId="43" fontId="3" fillId="0" borderId="1" xfId="2" applyFont="1" applyFill="1" applyBorder="1"/>
    <xf numFmtId="0" fontId="3" fillId="0" borderId="3" xfId="0" applyFont="1" applyBorder="1"/>
    <xf numFmtId="43" fontId="1" fillId="0" borderId="4" xfId="2" applyFont="1" applyFill="1" applyBorder="1"/>
    <xf numFmtId="0" fontId="1" fillId="0" borderId="5" xfId="0" applyFont="1" applyBorder="1"/>
    <xf numFmtId="0" fontId="5" fillId="0" borderId="5" xfId="0" applyFont="1" applyBorder="1" applyAlignment="1">
      <alignment horizontal="left" indent="1"/>
    </xf>
    <xf numFmtId="0" fontId="6" fillId="0" borderId="5" xfId="0" applyFont="1" applyBorder="1"/>
    <xf numFmtId="43" fontId="3" fillId="0" borderId="4" xfId="2" applyFont="1" applyFill="1" applyBorder="1"/>
    <xf numFmtId="0" fontId="3" fillId="0" borderId="9" xfId="0" applyFont="1" applyBorder="1"/>
    <xf numFmtId="43" fontId="3" fillId="0" borderId="7" xfId="2" applyFont="1" applyFill="1" applyBorder="1"/>
    <xf numFmtId="0" fontId="3" fillId="0" borderId="0" xfId="0" applyFont="1"/>
    <xf numFmtId="43" fontId="0" fillId="0" borderId="8" xfId="1" applyFont="1" applyFill="1" applyBorder="1"/>
    <xf numFmtId="164" fontId="0" fillId="0" borderId="0" xfId="0" applyNumberFormat="1"/>
    <xf numFmtId="43" fontId="0" fillId="0" borderId="16" xfId="1" applyFont="1" applyFill="1" applyBorder="1"/>
    <xf numFmtId="0" fontId="7" fillId="0" borderId="0" xfId="3" quotePrefix="1" applyFont="1"/>
    <xf numFmtId="0" fontId="7" fillId="0" borderId="0" xfId="3" applyFont="1"/>
    <xf numFmtId="2" fontId="0" fillId="0" borderId="0" xfId="0" applyNumberFormat="1"/>
    <xf numFmtId="43" fontId="1" fillId="0" borderId="2" xfId="1" applyFont="1" applyFill="1" applyBorder="1"/>
    <xf numFmtId="43" fontId="1" fillId="0" borderId="0" xfId="1" applyFont="1" applyFill="1" applyBorder="1"/>
    <xf numFmtId="43" fontId="8" fillId="0" borderId="4" xfId="2" applyFont="1" applyFill="1" applyBorder="1"/>
    <xf numFmtId="43" fontId="8" fillId="0" borderId="0" xfId="1" applyFont="1" applyFill="1" applyBorder="1"/>
    <xf numFmtId="0" fontId="9" fillId="0" borderId="5" xfId="0" applyFont="1" applyBorder="1" applyAlignment="1">
      <alignment horizontal="left" indent="1"/>
    </xf>
    <xf numFmtId="0" fontId="10" fillId="0" borderId="5" xfId="0" applyFont="1" applyBorder="1"/>
    <xf numFmtId="43" fontId="11" fillId="0" borderId="4" xfId="2" applyFont="1" applyFill="1" applyBorder="1"/>
    <xf numFmtId="0" fontId="8" fillId="0" borderId="5" xfId="0" applyFont="1" applyBorder="1"/>
    <xf numFmtId="43" fontId="8" fillId="0" borderId="8" xfId="1" applyFont="1" applyFill="1" applyBorder="1"/>
    <xf numFmtId="0" fontId="11" fillId="0" borderId="9" xfId="0" applyFont="1" applyBorder="1"/>
    <xf numFmtId="43" fontId="1" fillId="0" borderId="8" xfId="1" applyFont="1" applyFill="1" applyBorder="1"/>
    <xf numFmtId="43" fontId="11" fillId="0" borderId="1" xfId="2" applyFont="1" applyFill="1" applyBorder="1"/>
    <xf numFmtId="43" fontId="8" fillId="0" borderId="2" xfId="1" applyFont="1" applyFill="1" applyBorder="1"/>
    <xf numFmtId="0" fontId="11" fillId="0" borderId="3" xfId="0" applyFont="1" applyBorder="1"/>
    <xf numFmtId="43" fontId="8" fillId="0" borderId="6" xfId="1" applyFont="1" applyFill="1" applyBorder="1"/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43" fontId="15" fillId="0" borderId="4" xfId="2" applyFont="1" applyFill="1" applyBorder="1"/>
    <xf numFmtId="43" fontId="15" fillId="0" borderId="0" xfId="1" applyFont="1" applyFill="1" applyBorder="1"/>
    <xf numFmtId="166" fontId="0" fillId="0" borderId="0" xfId="0" applyNumberFormat="1"/>
    <xf numFmtId="0" fontId="11" fillId="0" borderId="17" xfId="0" applyFont="1" applyBorder="1"/>
    <xf numFmtId="43" fontId="8" fillId="0" borderId="12" xfId="2" applyFont="1" applyFill="1" applyBorder="1"/>
    <xf numFmtId="0" fontId="8" fillId="0" borderId="15" xfId="0" applyFont="1" applyBorder="1"/>
    <xf numFmtId="167" fontId="0" fillId="0" borderId="0" xfId="0" applyNumberFormat="1"/>
    <xf numFmtId="0" fontId="3" fillId="0" borderId="2" xfId="4" applyFont="1" applyBorder="1"/>
    <xf numFmtId="0" fontId="1" fillId="0" borderId="0" xfId="0" applyFont="1"/>
    <xf numFmtId="0" fontId="16" fillId="0" borderId="0" xfId="4" applyFont="1"/>
    <xf numFmtId="0" fontId="3" fillId="0" borderId="0" xfId="4" applyFont="1"/>
    <xf numFmtId="0" fontId="1" fillId="0" borderId="0" xfId="4"/>
    <xf numFmtId="2" fontId="3" fillId="0" borderId="0" xfId="0" applyNumberFormat="1" applyFont="1"/>
    <xf numFmtId="167" fontId="3" fillId="0" borderId="0" xfId="0" applyNumberFormat="1" applyFont="1"/>
    <xf numFmtId="43" fontId="3" fillId="0" borderId="2" xfId="2" applyFont="1" applyFill="1" applyBorder="1" applyAlignment="1">
      <alignment horizontal="right"/>
    </xf>
    <xf numFmtId="0" fontId="1" fillId="0" borderId="3" xfId="0" applyFont="1" applyBorder="1"/>
    <xf numFmtId="0" fontId="3" fillId="0" borderId="0" xfId="0" quotePrefix="1" applyFont="1"/>
    <xf numFmtId="43" fontId="3" fillId="0" borderId="0" xfId="2" applyFont="1" applyFill="1" applyBorder="1" applyAlignment="1">
      <alignment horizontal="center"/>
    </xf>
    <xf numFmtId="43" fontId="12" fillId="0" borderId="0" xfId="1" applyFont="1" applyFill="1"/>
    <xf numFmtId="43" fontId="12" fillId="0" borderId="6" xfId="1" applyFont="1" applyFill="1" applyBorder="1"/>
    <xf numFmtId="43" fontId="3" fillId="0" borderId="1" xfId="2" applyFont="1" applyFill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2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14" fillId="0" borderId="0" xfId="0" applyNumberFormat="1" applyFont="1"/>
    <xf numFmtId="0" fontId="5" fillId="0" borderId="0" xfId="0" applyFont="1"/>
    <xf numFmtId="43" fontId="14" fillId="0" borderId="0" xfId="1" applyFont="1" applyFill="1" applyBorder="1"/>
    <xf numFmtId="43" fontId="14" fillId="0" borderId="6" xfId="1" applyFont="1" applyFill="1" applyBorder="1"/>
    <xf numFmtId="43" fontId="24" fillId="0" borderId="0" xfId="0" applyNumberFormat="1" applyFont="1"/>
    <xf numFmtId="11" fontId="18" fillId="0" borderId="0" xfId="1" applyNumberFormat="1" applyFont="1" applyFill="1" applyBorder="1" applyAlignment="1">
      <alignment wrapText="1"/>
    </xf>
    <xf numFmtId="43" fontId="18" fillId="0" borderId="0" xfId="1" applyFont="1" applyFill="1" applyBorder="1" applyAlignment="1">
      <alignment wrapText="1"/>
    </xf>
    <xf numFmtId="0" fontId="20" fillId="0" borderId="0" xfId="0" applyFont="1" applyAlignment="1">
      <alignment horizontal="left" indent="5"/>
    </xf>
    <xf numFmtId="43" fontId="4" fillId="0" borderId="0" xfId="1" applyFont="1" applyFill="1" applyBorder="1" applyAlignment="1">
      <alignment wrapText="1"/>
    </xf>
    <xf numFmtId="0" fontId="21" fillId="0" borderId="0" xfId="0" applyFont="1" applyAlignment="1">
      <alignment horizontal="left" indent="3"/>
    </xf>
    <xf numFmtId="43" fontId="23" fillId="0" borderId="0" xfId="0" applyNumberFormat="1" applyFont="1"/>
    <xf numFmtId="0" fontId="21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22" fillId="0" borderId="0" xfId="0" applyFont="1" applyAlignment="1">
      <alignment horizontal="left" indent="5"/>
    </xf>
    <xf numFmtId="43" fontId="19" fillId="0" borderId="0" xfId="1" applyFont="1" applyFill="1" applyBorder="1" applyAlignment="1">
      <alignment wrapText="1"/>
    </xf>
    <xf numFmtId="0" fontId="21" fillId="0" borderId="0" xfId="0" applyFont="1" applyAlignment="1">
      <alignment horizontal="left" indent="2"/>
    </xf>
    <xf numFmtId="0" fontId="20" fillId="0" borderId="0" xfId="0" applyFont="1" applyAlignment="1">
      <alignment horizontal="left" indent="3"/>
    </xf>
    <xf numFmtId="0" fontId="21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0" borderId="0" xfId="0" applyFont="1"/>
    <xf numFmtId="165" fontId="1" fillId="0" borderId="0" xfId="1" applyNumberFormat="1" applyFont="1" applyFill="1"/>
    <xf numFmtId="165" fontId="1" fillId="0" borderId="13" xfId="1" applyNumberFormat="1" applyFont="1" applyFill="1" applyBorder="1"/>
    <xf numFmtId="165" fontId="11" fillId="0" borderId="2" xfId="1" applyNumberFormat="1" applyFont="1" applyFill="1" applyBorder="1"/>
    <xf numFmtId="165" fontId="11" fillId="0" borderId="14" xfId="1" applyNumberFormat="1" applyFont="1" applyFill="1" applyBorder="1"/>
    <xf numFmtId="165" fontId="3" fillId="0" borderId="2" xfId="1" applyNumberFormat="1" applyFont="1" applyFill="1" applyBorder="1"/>
    <xf numFmtId="165" fontId="8" fillId="0" borderId="0" xfId="1" applyNumberFormat="1" applyFont="1" applyFill="1"/>
    <xf numFmtId="165" fontId="8" fillId="0" borderId="13" xfId="1" applyNumberFormat="1" applyFont="1" applyFill="1" applyBorder="1"/>
    <xf numFmtId="165" fontId="11" fillId="0" borderId="0" xfId="1" applyNumberFormat="1" applyFont="1" applyFill="1"/>
    <xf numFmtId="165" fontId="11" fillId="0" borderId="13" xfId="1" applyNumberFormat="1" applyFont="1" applyFill="1" applyBorder="1"/>
    <xf numFmtId="165" fontId="3" fillId="0" borderId="0" xfId="1" applyNumberFormat="1" applyFont="1" applyFill="1"/>
    <xf numFmtId="165" fontId="1" fillId="0" borderId="15" xfId="1" applyNumberFormat="1" applyFont="1" applyFill="1" applyBorder="1"/>
    <xf numFmtId="165" fontId="3" fillId="0" borderId="14" xfId="1" applyNumberFormat="1" applyFont="1" applyFill="1" applyBorder="1"/>
    <xf numFmtId="165" fontId="3" fillId="0" borderId="16" xfId="1" applyNumberFormat="1" applyFont="1" applyFill="1" applyBorder="1"/>
    <xf numFmtId="43" fontId="2" fillId="0" borderId="0" xfId="0" applyNumberFormat="1" applyFont="1"/>
    <xf numFmtId="43" fontId="3" fillId="0" borderId="2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center"/>
    </xf>
    <xf numFmtId="0" fontId="25" fillId="0" borderId="0" xfId="3" applyFont="1"/>
    <xf numFmtId="0" fontId="25" fillId="0" borderId="0" xfId="3" quotePrefix="1" applyFont="1"/>
    <xf numFmtId="0" fontId="26" fillId="0" borderId="0" xfId="0" applyFont="1"/>
    <xf numFmtId="43" fontId="26" fillId="0" borderId="0" xfId="1" applyFont="1" applyFill="1"/>
    <xf numFmtId="43" fontId="26" fillId="0" borderId="16" xfId="1" applyFont="1" applyFill="1" applyBorder="1"/>
    <xf numFmtId="0" fontId="26" fillId="0" borderId="3" xfId="0" applyFont="1" applyBorder="1"/>
    <xf numFmtId="0" fontId="26" fillId="0" borderId="2" xfId="0" applyFont="1" applyBorder="1"/>
    <xf numFmtId="43" fontId="25" fillId="0" borderId="2" xfId="1" applyFont="1" applyFill="1" applyBorder="1" applyAlignment="1">
      <alignment horizontal="center"/>
    </xf>
    <xf numFmtId="43" fontId="25" fillId="0" borderId="14" xfId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43" fontId="26" fillId="0" borderId="13" xfId="1" applyFont="1" applyFill="1" applyBorder="1"/>
    <xf numFmtId="0" fontId="25" fillId="0" borderId="0" xfId="0" applyFont="1"/>
    <xf numFmtId="1" fontId="26" fillId="0" borderId="0" xfId="0" applyNumberFormat="1" applyFont="1"/>
    <xf numFmtId="164" fontId="26" fillId="0" borderId="0" xfId="0" applyNumberFormat="1" applyFont="1"/>
    <xf numFmtId="0" fontId="26" fillId="0" borderId="6" xfId="0" applyFont="1" applyBorder="1"/>
    <xf numFmtId="43" fontId="26" fillId="0" borderId="2" xfId="1" applyFont="1" applyFill="1" applyBorder="1"/>
    <xf numFmtId="43" fontId="26" fillId="0" borderId="14" xfId="1" applyFont="1" applyFill="1" applyBorder="1"/>
    <xf numFmtId="43" fontId="25" fillId="0" borderId="1" xfId="1" applyFont="1" applyFill="1" applyBorder="1"/>
    <xf numFmtId="43" fontId="25" fillId="0" borderId="14" xfId="1" applyFont="1" applyFill="1" applyBorder="1"/>
    <xf numFmtId="43" fontId="25" fillId="0" borderId="2" xfId="1" applyFont="1" applyFill="1" applyBorder="1"/>
    <xf numFmtId="0" fontId="26" fillId="0" borderId="10" xfId="0" applyFont="1" applyBorder="1"/>
    <xf numFmtId="43" fontId="26" fillId="0" borderId="10" xfId="1" applyFont="1" applyFill="1" applyBorder="1"/>
    <xf numFmtId="43" fontId="26" fillId="0" borderId="11" xfId="1" applyFont="1" applyFill="1" applyBorder="1"/>
    <xf numFmtId="0" fontId="27" fillId="0" borderId="0" xfId="0" applyFont="1"/>
    <xf numFmtId="43" fontId="26" fillId="0" borderId="15" xfId="1" applyFont="1" applyFill="1" applyBorder="1"/>
    <xf numFmtId="43" fontId="26" fillId="0" borderId="1" xfId="1" applyFont="1" applyFill="1" applyBorder="1"/>
    <xf numFmtId="0" fontId="25" fillId="0" borderId="2" xfId="0" applyFont="1" applyBorder="1"/>
    <xf numFmtId="43" fontId="26" fillId="0" borderId="6" xfId="1" applyFont="1" applyFill="1" applyBorder="1"/>
    <xf numFmtId="0" fontId="25" fillId="0" borderId="6" xfId="0" applyFont="1" applyBorder="1"/>
    <xf numFmtId="43" fontId="25" fillId="0" borderId="6" xfId="1" applyFont="1" applyFill="1" applyBorder="1"/>
    <xf numFmtId="43" fontId="26" fillId="0" borderId="0" xfId="1" applyFont="1" applyFill="1" applyBorder="1"/>
    <xf numFmtId="0" fontId="28" fillId="0" borderId="0" xfId="0" applyFont="1"/>
    <xf numFmtId="0" fontId="25" fillId="0" borderId="9" xfId="0" applyFont="1" applyBorder="1"/>
    <xf numFmtId="43" fontId="26" fillId="0" borderId="8" xfId="2" applyFont="1" applyFill="1" applyBorder="1"/>
    <xf numFmtId="43" fontId="25" fillId="0" borderId="8" xfId="2" applyFont="1" applyFill="1" applyBorder="1" applyAlignment="1"/>
    <xf numFmtId="43" fontId="25" fillId="0" borderId="7" xfId="2" applyFont="1" applyFill="1" applyBorder="1" applyAlignment="1"/>
    <xf numFmtId="0" fontId="26" fillId="0" borderId="5" xfId="0" applyFont="1" applyBorder="1"/>
    <xf numFmtId="43" fontId="26" fillId="0" borderId="0" xfId="2" applyFont="1" applyFill="1" applyBorder="1"/>
    <xf numFmtId="43" fontId="25" fillId="0" borderId="4" xfId="2" applyFont="1" applyFill="1" applyBorder="1"/>
    <xf numFmtId="0" fontId="25" fillId="0" borderId="5" xfId="0" applyFont="1" applyBorder="1"/>
    <xf numFmtId="0" fontId="26" fillId="0" borderId="5" xfId="0" applyFont="1" applyBorder="1" applyAlignment="1">
      <alignment horizontal="left" indent="1"/>
    </xf>
    <xf numFmtId="43" fontId="26" fillId="0" borderId="4" xfId="2" applyFont="1" applyFill="1" applyBorder="1"/>
    <xf numFmtId="43" fontId="26" fillId="0" borderId="6" xfId="2" applyFont="1" applyFill="1" applyBorder="1"/>
    <xf numFmtId="43" fontId="26" fillId="0" borderId="0" xfId="0" applyNumberFormat="1" applyFont="1"/>
    <xf numFmtId="0" fontId="25" fillId="0" borderId="3" xfId="0" applyFont="1" applyBorder="1"/>
    <xf numFmtId="43" fontId="26" fillId="0" borderId="2" xfId="2" applyFont="1" applyFill="1" applyBorder="1"/>
    <xf numFmtId="43" fontId="25" fillId="0" borderId="1" xfId="2" applyFont="1" applyFill="1" applyBorder="1"/>
    <xf numFmtId="43" fontId="25" fillId="0" borderId="8" xfId="2" applyFont="1" applyFill="1" applyBorder="1" applyAlignment="1">
      <alignment horizontal="center"/>
    </xf>
    <xf numFmtId="43" fontId="25" fillId="0" borderId="7" xfId="2" applyFont="1" applyFill="1" applyBorder="1" applyAlignment="1">
      <alignment horizontal="center"/>
    </xf>
    <xf numFmtId="0" fontId="26" fillId="0" borderId="9" xfId="0" applyFont="1" applyBorder="1"/>
    <xf numFmtId="0" fontId="26" fillId="0" borderId="8" xfId="0" applyFont="1" applyBorder="1"/>
    <xf numFmtId="43" fontId="26" fillId="0" borderId="8" xfId="1" applyFont="1" applyFill="1" applyBorder="1"/>
    <xf numFmtId="43" fontId="26" fillId="0" borderId="7" xfId="1" applyFont="1" applyFill="1" applyBorder="1"/>
    <xf numFmtId="0" fontId="29" fillId="0" borderId="5" xfId="0" applyFont="1" applyBorder="1" applyAlignment="1">
      <alignment horizontal="left" indent="1"/>
    </xf>
    <xf numFmtId="0" fontId="25" fillId="0" borderId="8" xfId="0" applyFont="1" applyBorder="1"/>
    <xf numFmtId="43" fontId="25" fillId="0" borderId="8" xfId="1" applyFont="1" applyFill="1" applyBorder="1"/>
    <xf numFmtId="43" fontId="25" fillId="0" borderId="7" xfId="1" applyFont="1" applyFill="1" applyBorder="1"/>
    <xf numFmtId="43" fontId="25" fillId="0" borderId="0" xfId="1" applyFont="1" applyFill="1"/>
    <xf numFmtId="43" fontId="26" fillId="0" borderId="4" xfId="1" applyFont="1" applyFill="1" applyBorder="1"/>
    <xf numFmtId="43" fontId="25" fillId="0" borderId="8" xfId="2" applyFont="1" applyFill="1" applyBorder="1"/>
    <xf numFmtId="43" fontId="25" fillId="0" borderId="7" xfId="2" applyFont="1" applyFill="1" applyBorder="1"/>
    <xf numFmtId="43" fontId="25" fillId="0" borderId="2" xfId="2" applyFont="1" applyFill="1" applyBorder="1"/>
    <xf numFmtId="0" fontId="30" fillId="0" borderId="0" xfId="0" applyFont="1"/>
    <xf numFmtId="43" fontId="25" fillId="0" borderId="0" xfId="2" applyFont="1" applyFill="1" applyBorder="1" applyAlignment="1">
      <alignment horizontal="center"/>
    </xf>
    <xf numFmtId="43" fontId="25" fillId="0" borderId="0" xfId="2" applyFont="1" applyFill="1" applyBorder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43" fontId="25" fillId="0" borderId="8" xfId="2" applyFont="1" applyFill="1" applyBorder="1" applyAlignment="1">
      <alignment horizontal="center"/>
    </xf>
    <xf numFmtId="43" fontId="25" fillId="0" borderId="7" xfId="2" applyFont="1" applyFill="1" applyBorder="1" applyAlignment="1">
      <alignment horizontal="center"/>
    </xf>
    <xf numFmtId="43" fontId="11" fillId="0" borderId="8" xfId="2" applyFont="1" applyFill="1" applyBorder="1" applyAlignment="1">
      <alignment horizontal="center"/>
    </xf>
    <xf numFmtId="43" fontId="11" fillId="0" borderId="7" xfId="2" applyFont="1" applyFill="1" applyBorder="1" applyAlignment="1">
      <alignment horizontal="center"/>
    </xf>
    <xf numFmtId="43" fontId="3" fillId="0" borderId="8" xfId="2" applyFont="1" applyFill="1" applyBorder="1" applyAlignment="1">
      <alignment horizontal="center"/>
    </xf>
    <xf numFmtId="43" fontId="3" fillId="0" borderId="7" xfId="2" applyFont="1" applyFill="1" applyBorder="1" applyAlignment="1">
      <alignment horizontal="center"/>
    </xf>
  </cellXfs>
  <cellStyles count="5">
    <cellStyle name="Comma" xfId="1" builtinId="3"/>
    <cellStyle name="Comma 2" xfId="2" xr:uid="{D9EDC025-68CC-4DB7-B382-443DA67B1D37}"/>
    <cellStyle name="Normal" xfId="0" builtinId="0"/>
    <cellStyle name="Normal 2 2" xfId="4" xr:uid="{42F8F89D-117F-47F5-BE80-32114103778A}"/>
    <cellStyle name="Normal 3" xfId="3" xr:uid="{FF9CE273-F876-4615-AFBA-8274F33364B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CF8C-C338-491B-A751-D79C6B0FA586}">
  <dimension ref="A1:M238"/>
  <sheetViews>
    <sheetView tabSelected="1" zoomScaleNormal="100" workbookViewId="0"/>
  </sheetViews>
  <sheetFormatPr defaultColWidth="8.7109375" defaultRowHeight="12.75" x14ac:dyDescent="0.2"/>
  <cols>
    <col min="1" max="1" width="8.7109375" style="99"/>
    <col min="2" max="2" width="59.140625" style="99" customWidth="1"/>
    <col min="3" max="3" width="13.85546875" style="99" customWidth="1"/>
    <col min="4" max="4" width="17.42578125" style="100" bestFit="1" customWidth="1"/>
    <col min="5" max="5" width="17" style="100" customWidth="1"/>
    <col min="6" max="6" width="13.7109375" style="100" bestFit="1" customWidth="1"/>
    <col min="7" max="7" width="11.7109375" style="99" customWidth="1"/>
    <col min="8" max="8" width="14.140625" style="99" bestFit="1" customWidth="1"/>
    <col min="9" max="9" width="8.7109375" style="99"/>
    <col min="10" max="10" width="10.140625" style="99" bestFit="1" customWidth="1"/>
    <col min="11" max="11" width="48.5703125" style="99" bestFit="1" customWidth="1"/>
    <col min="12" max="16384" width="8.7109375" style="99"/>
  </cols>
  <sheetData>
    <row r="1" spans="2:13" x14ac:dyDescent="0.2">
      <c r="B1" s="97" t="s">
        <v>0</v>
      </c>
    </row>
    <row r="2" spans="2:13" x14ac:dyDescent="0.2">
      <c r="B2" s="97" t="s">
        <v>1</v>
      </c>
    </row>
    <row r="3" spans="2:13" x14ac:dyDescent="0.2">
      <c r="B3" s="98" t="s">
        <v>2</v>
      </c>
    </row>
    <row r="4" spans="2:13" x14ac:dyDescent="0.2">
      <c r="B4" s="98" t="s">
        <v>3</v>
      </c>
    </row>
    <row r="5" spans="2:13" x14ac:dyDescent="0.2">
      <c r="E5" s="101"/>
    </row>
    <row r="6" spans="2:13" x14ac:dyDescent="0.2">
      <c r="B6" s="102"/>
      <c r="C6" s="103"/>
      <c r="D6" s="104" t="s">
        <v>4</v>
      </c>
      <c r="E6" s="105" t="s">
        <v>5</v>
      </c>
      <c r="F6" s="104" t="s">
        <v>6</v>
      </c>
      <c r="G6" s="106" t="s">
        <v>7</v>
      </c>
    </row>
    <row r="7" spans="2:13" x14ac:dyDescent="0.2">
      <c r="B7" s="99" t="s">
        <v>8</v>
      </c>
      <c r="E7" s="107"/>
    </row>
    <row r="8" spans="2:13" x14ac:dyDescent="0.2">
      <c r="B8" s="108" t="s">
        <v>9</v>
      </c>
      <c r="E8" s="107"/>
      <c r="M8" s="109"/>
    </row>
    <row r="9" spans="2:13" x14ac:dyDescent="0.2">
      <c r="B9" s="99" t="s">
        <v>10</v>
      </c>
      <c r="D9" s="100">
        <v>-5.3085386753082278E-14</v>
      </c>
      <c r="E9" s="107">
        <v>0</v>
      </c>
      <c r="F9" s="100">
        <f>D9-E9</f>
        <v>-5.3085386753082278E-14</v>
      </c>
      <c r="I9" s="110"/>
      <c r="K9" s="99" t="s">
        <v>11</v>
      </c>
      <c r="M9" s="109"/>
    </row>
    <row r="10" spans="2:13" x14ac:dyDescent="0.2">
      <c r="B10" s="99" t="s">
        <v>12</v>
      </c>
      <c r="D10" s="100">
        <v>601.02229226000122</v>
      </c>
      <c r="E10" s="107">
        <v>603.23801833000016</v>
      </c>
      <c r="F10" s="100">
        <f>D10-E10</f>
        <v>-2.2157260699989365</v>
      </c>
      <c r="G10" s="99" t="s">
        <v>13</v>
      </c>
      <c r="I10" s="110"/>
      <c r="M10" s="109"/>
    </row>
    <row r="11" spans="2:13" x14ac:dyDescent="0.2">
      <c r="B11" s="99" t="s">
        <v>14</v>
      </c>
      <c r="D11" s="100">
        <v>59.180727249999997</v>
      </c>
      <c r="E11" s="107">
        <v>59.180727249999997</v>
      </c>
      <c r="F11" s="100">
        <f>D11-E11</f>
        <v>0</v>
      </c>
      <c r="I11" s="110"/>
      <c r="M11" s="109"/>
    </row>
    <row r="12" spans="2:13" x14ac:dyDescent="0.2">
      <c r="B12" s="99" t="s">
        <v>15</v>
      </c>
      <c r="D12" s="100">
        <v>11.439195890000001</v>
      </c>
      <c r="E12" s="107">
        <v>11.359660740000001</v>
      </c>
      <c r="F12" s="100">
        <f>D12-E12</f>
        <v>7.9535149999999888E-2</v>
      </c>
      <c r="G12" s="99" t="s">
        <v>16</v>
      </c>
      <c r="I12" s="110"/>
      <c r="M12" s="109"/>
    </row>
    <row r="13" spans="2:13" x14ac:dyDescent="0.2">
      <c r="B13" s="111" t="s">
        <v>17</v>
      </c>
      <c r="D13" s="100">
        <v>3.0269780299999995</v>
      </c>
      <c r="E13" s="107">
        <v>0</v>
      </c>
      <c r="F13" s="100">
        <f>D13-E13</f>
        <v>3.0269780299999995</v>
      </c>
      <c r="G13" s="99" t="s">
        <v>18</v>
      </c>
      <c r="I13" s="110"/>
      <c r="M13" s="109"/>
    </row>
    <row r="14" spans="2:13" x14ac:dyDescent="0.2">
      <c r="B14" s="103" t="s">
        <v>19</v>
      </c>
      <c r="C14" s="103"/>
      <c r="D14" s="112">
        <f>SUM(D9:D13)</f>
        <v>674.6691934300012</v>
      </c>
      <c r="E14" s="113">
        <f>SUM(E9:E13)</f>
        <v>673.77840632000016</v>
      </c>
      <c r="F14" s="112">
        <f>SUM(F9:F13)</f>
        <v>0.89078711000100963</v>
      </c>
      <c r="M14" s="109"/>
    </row>
    <row r="15" spans="2:13" x14ac:dyDescent="0.2">
      <c r="E15" s="107"/>
      <c r="M15" s="109"/>
    </row>
    <row r="16" spans="2:13" x14ac:dyDescent="0.2">
      <c r="B16" s="108" t="s">
        <v>20</v>
      </c>
      <c r="E16" s="107"/>
      <c r="I16" s="110"/>
      <c r="M16" s="109"/>
    </row>
    <row r="17" spans="2:13" x14ac:dyDescent="0.2">
      <c r="B17" s="99" t="s">
        <v>21</v>
      </c>
      <c r="D17" s="100">
        <v>4204.3738086999847</v>
      </c>
      <c r="E17" s="107">
        <v>3410.5934888600013</v>
      </c>
      <c r="F17" s="100">
        <f>D17-E17</f>
        <v>793.78031983998335</v>
      </c>
      <c r="G17" s="99" t="s">
        <v>22</v>
      </c>
      <c r="I17" s="110"/>
      <c r="M17" s="109"/>
    </row>
    <row r="18" spans="2:13" x14ac:dyDescent="0.2">
      <c r="B18" s="99" t="s">
        <v>23</v>
      </c>
      <c r="D18" s="100">
        <v>0</v>
      </c>
      <c r="E18" s="107">
        <v>0</v>
      </c>
      <c r="F18" s="100">
        <f t="shared" ref="F18:F21" si="0">D18-E18</f>
        <v>0</v>
      </c>
      <c r="I18" s="110"/>
      <c r="M18" s="109"/>
    </row>
    <row r="19" spans="2:13" x14ac:dyDescent="0.2">
      <c r="B19" s="99" t="s">
        <v>24</v>
      </c>
      <c r="D19" s="100">
        <v>950.57810415000006</v>
      </c>
      <c r="E19" s="107">
        <v>926.93975518999991</v>
      </c>
      <c r="F19" s="100">
        <f t="shared" si="0"/>
        <v>23.638348960000144</v>
      </c>
      <c r="G19" s="99" t="s">
        <v>25</v>
      </c>
      <c r="I19" s="110"/>
      <c r="M19" s="109"/>
    </row>
    <row r="20" spans="2:13" x14ac:dyDescent="0.2">
      <c r="B20" s="99" t="s">
        <v>26</v>
      </c>
      <c r="D20" s="100">
        <v>-9.999958332628012E-9</v>
      </c>
      <c r="E20" s="107">
        <v>316.80228332000002</v>
      </c>
      <c r="F20" s="100">
        <f t="shared" si="0"/>
        <v>-316.80228332999997</v>
      </c>
      <c r="G20" s="99" t="s">
        <v>27</v>
      </c>
      <c r="I20" s="110"/>
      <c r="M20" s="109"/>
    </row>
    <row r="21" spans="2:13" x14ac:dyDescent="0.2">
      <c r="B21" s="111" t="s">
        <v>28</v>
      </c>
      <c r="C21" s="111"/>
      <c r="D21" s="100">
        <v>1.8964117200000001</v>
      </c>
      <c r="E21" s="107">
        <v>5.85931172</v>
      </c>
      <c r="F21" s="100">
        <f t="shared" si="0"/>
        <v>-3.9628999999999999</v>
      </c>
      <c r="G21" s="99" t="s">
        <v>29</v>
      </c>
      <c r="I21" s="110"/>
      <c r="M21" s="109"/>
    </row>
    <row r="22" spans="2:13" x14ac:dyDescent="0.2">
      <c r="B22" s="108" t="s">
        <v>30</v>
      </c>
      <c r="C22" s="108"/>
      <c r="D22" s="114">
        <f>SUM(D17:D21)</f>
        <v>5156.8483245599855</v>
      </c>
      <c r="E22" s="115">
        <f>SUM(E17:E21)</f>
        <v>4660.1948390900016</v>
      </c>
      <c r="F22" s="116">
        <f>SUM(F17:F21)</f>
        <v>496.65348546998354</v>
      </c>
      <c r="M22" s="109"/>
    </row>
    <row r="23" spans="2:13" x14ac:dyDescent="0.2">
      <c r="B23" s="117" t="s">
        <v>31</v>
      </c>
      <c r="C23" s="117"/>
      <c r="D23" s="118">
        <f>D14+D22</f>
        <v>5831.517517989987</v>
      </c>
      <c r="E23" s="119">
        <f>E14+E22</f>
        <v>5333.9732454100013</v>
      </c>
      <c r="F23" s="118">
        <f>F14+F22</f>
        <v>497.54427257998452</v>
      </c>
      <c r="M23" s="109"/>
    </row>
    <row r="24" spans="2:13" x14ac:dyDescent="0.2">
      <c r="E24" s="107"/>
      <c r="M24" s="109"/>
    </row>
    <row r="25" spans="2:13" x14ac:dyDescent="0.2">
      <c r="B25" s="108" t="s">
        <v>32</v>
      </c>
      <c r="E25" s="107"/>
      <c r="M25" s="109"/>
    </row>
    <row r="26" spans="2:13" x14ac:dyDescent="0.2">
      <c r="B26" s="108" t="s">
        <v>33</v>
      </c>
      <c r="E26" s="107"/>
      <c r="M26" s="109"/>
    </row>
    <row r="27" spans="2:13" x14ac:dyDescent="0.2">
      <c r="B27" s="99" t="s">
        <v>34</v>
      </c>
      <c r="D27" s="100">
        <v>7.6845056700000027</v>
      </c>
      <c r="E27" s="107">
        <v>15.353087720000001</v>
      </c>
      <c r="F27" s="100">
        <f t="shared" ref="F27:F33" si="1">D27-E27</f>
        <v>-7.6685820499999986</v>
      </c>
      <c r="G27" s="99" t="s">
        <v>35</v>
      </c>
      <c r="I27" s="120"/>
      <c r="M27" s="109"/>
    </row>
    <row r="28" spans="2:13" x14ac:dyDescent="0.2">
      <c r="B28" s="99" t="s">
        <v>36</v>
      </c>
      <c r="D28" s="100">
        <v>471.91534842999999</v>
      </c>
      <c r="E28" s="107">
        <v>471.61633214999995</v>
      </c>
      <c r="F28" s="100">
        <f t="shared" si="1"/>
        <v>0.29901628000004621</v>
      </c>
      <c r="G28" s="99" t="s">
        <v>37</v>
      </c>
      <c r="I28" s="110"/>
      <c r="M28" s="109"/>
    </row>
    <row r="29" spans="2:13" x14ac:dyDescent="0.2">
      <c r="B29" s="99" t="s">
        <v>38</v>
      </c>
      <c r="D29" s="100">
        <v>57.310509189999998</v>
      </c>
      <c r="E29" s="107">
        <v>57.310509189999998</v>
      </c>
      <c r="F29" s="100">
        <f t="shared" si="1"/>
        <v>0</v>
      </c>
      <c r="I29" s="110"/>
      <c r="M29" s="109"/>
    </row>
    <row r="30" spans="2:13" x14ac:dyDescent="0.2">
      <c r="B30" s="99" t="s">
        <v>39</v>
      </c>
      <c r="D30" s="100">
        <v>672.152513</v>
      </c>
      <c r="E30" s="107">
        <v>667.602487</v>
      </c>
      <c r="F30" s="100">
        <f t="shared" si="1"/>
        <v>4.5500260000000026</v>
      </c>
      <c r="G30" s="99" t="s">
        <v>40</v>
      </c>
      <c r="I30" s="110"/>
      <c r="M30" s="109"/>
    </row>
    <row r="31" spans="2:13" x14ac:dyDescent="0.2">
      <c r="B31" s="99" t="s">
        <v>41</v>
      </c>
      <c r="D31" s="100">
        <v>21.70483892</v>
      </c>
      <c r="E31" s="107">
        <v>0</v>
      </c>
      <c r="F31" s="100">
        <f t="shared" si="1"/>
        <v>21.70483892</v>
      </c>
      <c r="G31" s="99" t="s">
        <v>42</v>
      </c>
      <c r="I31" s="110"/>
      <c r="K31" s="110"/>
      <c r="M31" s="109"/>
    </row>
    <row r="32" spans="2:13" x14ac:dyDescent="0.2">
      <c r="B32" s="99" t="s">
        <v>43</v>
      </c>
      <c r="D32" s="100">
        <v>1.4582289500000001</v>
      </c>
      <c r="E32" s="107">
        <v>0.75387268000000007</v>
      </c>
      <c r="F32" s="100">
        <f t="shared" si="1"/>
        <v>0.70435627000000001</v>
      </c>
      <c r="G32" s="99" t="s">
        <v>44</v>
      </c>
      <c r="I32" s="110"/>
      <c r="M32" s="109"/>
    </row>
    <row r="33" spans="2:10" x14ac:dyDescent="0.2">
      <c r="B33" s="99" t="s">
        <v>45</v>
      </c>
      <c r="D33" s="100">
        <v>103.55447372000006</v>
      </c>
      <c r="E33" s="107">
        <v>103.86321722</v>
      </c>
      <c r="F33" s="100">
        <f t="shared" si="1"/>
        <v>-0.30874349999993456</v>
      </c>
      <c r="G33" s="99" t="s">
        <v>46</v>
      </c>
      <c r="I33" s="110"/>
    </row>
    <row r="34" spans="2:10" x14ac:dyDescent="0.2">
      <c r="B34" s="103" t="s">
        <v>47</v>
      </c>
      <c r="C34" s="103"/>
      <c r="D34" s="112">
        <f>SUM(D27:D33)</f>
        <v>1335.78041788</v>
      </c>
      <c r="E34" s="113">
        <f>SUM(E27:E33)</f>
        <v>1316.4995059600001</v>
      </c>
      <c r="F34" s="112">
        <f>SUM(F27:F33)</f>
        <v>19.280911920000118</v>
      </c>
    </row>
    <row r="35" spans="2:10" x14ac:dyDescent="0.2">
      <c r="E35" s="107"/>
    </row>
    <row r="36" spans="2:10" x14ac:dyDescent="0.2">
      <c r="B36" s="108" t="s">
        <v>48</v>
      </c>
      <c r="E36" s="107"/>
    </row>
    <row r="37" spans="2:10" x14ac:dyDescent="0.2">
      <c r="B37" s="99" t="s">
        <v>49</v>
      </c>
      <c r="D37" s="100">
        <v>701.90858491999973</v>
      </c>
      <c r="E37" s="107">
        <v>0</v>
      </c>
      <c r="F37" s="100">
        <f t="shared" ref="F37:F42" si="2">D37-E37</f>
        <v>701.90858491999973</v>
      </c>
      <c r="G37" s="99" t="s">
        <v>50</v>
      </c>
      <c r="I37" s="110"/>
      <c r="J37" s="110"/>
    </row>
    <row r="38" spans="2:10" x14ac:dyDescent="0.2">
      <c r="B38" s="99" t="s">
        <v>51</v>
      </c>
      <c r="D38" s="100">
        <v>1784.6795601100002</v>
      </c>
      <c r="E38" s="107">
        <v>1745.5796736300001</v>
      </c>
      <c r="F38" s="100">
        <f t="shared" si="2"/>
        <v>39.099886480000123</v>
      </c>
      <c r="G38" s="99" t="s">
        <v>52</v>
      </c>
      <c r="I38" s="110"/>
    </row>
    <row r="39" spans="2:10" x14ac:dyDescent="0.2">
      <c r="B39" s="99" t="s">
        <v>53</v>
      </c>
      <c r="D39" s="100">
        <v>4.0000014007091524E-8</v>
      </c>
      <c r="E39" s="107">
        <v>0</v>
      </c>
      <c r="F39" s="100">
        <f t="shared" si="2"/>
        <v>4.0000014007091524E-8</v>
      </c>
      <c r="G39" s="99" t="s">
        <v>54</v>
      </c>
      <c r="I39" s="110"/>
    </row>
    <row r="40" spans="2:10" x14ac:dyDescent="0.2">
      <c r="B40" s="99" t="s">
        <v>55</v>
      </c>
      <c r="D40" s="100">
        <v>74.652691180000019</v>
      </c>
      <c r="E40" s="107">
        <v>74.652691180000005</v>
      </c>
      <c r="F40" s="100">
        <f t="shared" si="2"/>
        <v>0</v>
      </c>
      <c r="I40" s="110"/>
    </row>
    <row r="41" spans="2:10" x14ac:dyDescent="0.2">
      <c r="B41" s="99" t="s">
        <v>56</v>
      </c>
      <c r="D41" s="100">
        <v>19.687647310000003</v>
      </c>
      <c r="E41" s="107">
        <v>11.558202060000001</v>
      </c>
      <c r="F41" s="100">
        <f t="shared" si="2"/>
        <v>8.1294452500000016</v>
      </c>
      <c r="G41" s="99" t="s">
        <v>57</v>
      </c>
      <c r="I41" s="110"/>
    </row>
    <row r="42" spans="2:10" x14ac:dyDescent="0.2">
      <c r="B42" s="99" t="s">
        <v>58</v>
      </c>
      <c r="D42" s="100">
        <v>135.75080168999997</v>
      </c>
      <c r="E42" s="107">
        <v>195.72400627000002</v>
      </c>
      <c r="F42" s="100">
        <f t="shared" si="2"/>
        <v>-59.973204580000044</v>
      </c>
      <c r="G42" s="99" t="s">
        <v>59</v>
      </c>
      <c r="I42" s="110"/>
    </row>
    <row r="43" spans="2:10" x14ac:dyDescent="0.2">
      <c r="B43" s="111" t="s">
        <v>60</v>
      </c>
      <c r="C43" s="111"/>
      <c r="D43" s="100">
        <v>26.478734389999993</v>
      </c>
      <c r="E43" s="107">
        <v>26.478734429999999</v>
      </c>
      <c r="F43" s="121">
        <f>D43-E43</f>
        <v>-4.0000006862328519E-8</v>
      </c>
    </row>
    <row r="44" spans="2:10" x14ac:dyDescent="0.2">
      <c r="B44" s="99" t="s">
        <v>61</v>
      </c>
      <c r="D44" s="122">
        <f>SUM(D37:D43)</f>
        <v>2743.15801964</v>
      </c>
      <c r="E44" s="113">
        <f>SUM(E37:E43)</f>
        <v>2053.9933075700001</v>
      </c>
      <c r="F44" s="100">
        <f>SUM(F37:F43)</f>
        <v>689.16471206999984</v>
      </c>
    </row>
    <row r="45" spans="2:10" x14ac:dyDescent="0.2">
      <c r="B45" s="123" t="s">
        <v>62</v>
      </c>
      <c r="C45" s="123"/>
      <c r="D45" s="116">
        <f>D44+D34</f>
        <v>4078.9384375199998</v>
      </c>
      <c r="E45" s="115">
        <f>E44+E34</f>
        <v>3370.4928135300001</v>
      </c>
      <c r="F45" s="116">
        <f>F44+F34</f>
        <v>708.44562398999994</v>
      </c>
    </row>
    <row r="46" spans="2:10" x14ac:dyDescent="0.2">
      <c r="E46" s="107"/>
    </row>
    <row r="47" spans="2:10" x14ac:dyDescent="0.2">
      <c r="B47" s="108" t="s">
        <v>63</v>
      </c>
      <c r="E47" s="107"/>
    </row>
    <row r="48" spans="2:10" x14ac:dyDescent="0.2">
      <c r="B48" s="99" t="s">
        <v>64</v>
      </c>
      <c r="D48" s="100">
        <v>717.71805810000001</v>
      </c>
      <c r="E48" s="107">
        <v>681.67645030000006</v>
      </c>
      <c r="F48" s="100">
        <f>D48-E48</f>
        <v>36.041607799999952</v>
      </c>
      <c r="I48" s="110"/>
    </row>
    <row r="49" spans="2:9" x14ac:dyDescent="0.2">
      <c r="B49" s="99" t="s">
        <v>65</v>
      </c>
      <c r="D49" s="100">
        <v>825.87452886999995</v>
      </c>
      <c r="E49" s="107">
        <v>838.75349512000003</v>
      </c>
      <c r="F49" s="100">
        <f>D49-E49</f>
        <v>-12.878966250000076</v>
      </c>
      <c r="I49" s="110"/>
    </row>
    <row r="50" spans="2:9" x14ac:dyDescent="0.2">
      <c r="B50" s="99" t="s">
        <v>66</v>
      </c>
      <c r="D50" s="100">
        <v>7.8181134999999999</v>
      </c>
      <c r="E50" s="107">
        <v>2.9681701900000004</v>
      </c>
      <c r="F50" s="100">
        <f>D50-E50</f>
        <v>4.8499433099999996</v>
      </c>
      <c r="I50" s="110"/>
    </row>
    <row r="51" spans="2:9" x14ac:dyDescent="0.2">
      <c r="B51" s="111" t="s">
        <v>67</v>
      </c>
      <c r="C51" s="111"/>
      <c r="D51" s="100">
        <v>201.16837999999811</v>
      </c>
      <c r="E51" s="107">
        <v>440.08231626999952</v>
      </c>
      <c r="F51" s="124">
        <f>D51-E51</f>
        <v>-238.91393627000141</v>
      </c>
      <c r="I51" s="110"/>
    </row>
    <row r="52" spans="2:9" x14ac:dyDescent="0.2">
      <c r="B52" s="125" t="s">
        <v>68</v>
      </c>
      <c r="C52" s="125"/>
      <c r="D52" s="114">
        <f>SUM(D48:D51)</f>
        <v>1752.579080469998</v>
      </c>
      <c r="E52" s="115">
        <f>SUM(E48:E51)</f>
        <v>1963.4804318799993</v>
      </c>
      <c r="F52" s="126">
        <f>SUM(F48:F51)</f>
        <v>-210.90135141000155</v>
      </c>
      <c r="G52" s="99" t="s">
        <v>69</v>
      </c>
      <c r="I52" s="110"/>
    </row>
    <row r="53" spans="2:9" x14ac:dyDescent="0.2">
      <c r="B53" s="117" t="s">
        <v>70</v>
      </c>
      <c r="C53" s="117"/>
      <c r="D53" s="118">
        <f>D52+D45</f>
        <v>5831.5175179899979</v>
      </c>
      <c r="E53" s="119">
        <f>E52+E45</f>
        <v>5333.9732454099994</v>
      </c>
      <c r="F53" s="118">
        <f>F52+F45</f>
        <v>497.54427257999839</v>
      </c>
      <c r="I53" s="110"/>
    </row>
    <row r="54" spans="2:9" x14ac:dyDescent="0.2">
      <c r="D54" s="127">
        <f>D53-D23</f>
        <v>1.0913936421275139E-11</v>
      </c>
      <c r="E54" s="127">
        <f>E53-E23</f>
        <v>0</v>
      </c>
      <c r="F54" s="127">
        <f>F53-F23</f>
        <v>1.3869794202037156E-11</v>
      </c>
    </row>
    <row r="55" spans="2:9" x14ac:dyDescent="0.2">
      <c r="D55" s="127"/>
      <c r="E55" s="127"/>
      <c r="F55" s="127"/>
      <c r="G55" s="128"/>
    </row>
    <row r="56" spans="2:9" x14ac:dyDescent="0.2">
      <c r="B56" s="129" t="s">
        <v>71</v>
      </c>
      <c r="C56" s="130"/>
      <c r="D56" s="131"/>
      <c r="E56" s="132"/>
    </row>
    <row r="57" spans="2:9" x14ac:dyDescent="0.2">
      <c r="B57" s="133" t="s">
        <v>72</v>
      </c>
      <c r="C57" s="134"/>
      <c r="D57" s="134"/>
      <c r="E57" s="135">
        <f>D10</f>
        <v>601.02229226000122</v>
      </c>
    </row>
    <row r="58" spans="2:9" x14ac:dyDescent="0.2">
      <c r="B58" s="136" t="s">
        <v>73</v>
      </c>
      <c r="C58" s="134"/>
      <c r="D58" s="134"/>
      <c r="E58" s="135"/>
    </row>
    <row r="59" spans="2:9" x14ac:dyDescent="0.2">
      <c r="B59" s="137" t="s">
        <v>74</v>
      </c>
      <c r="C59" s="134"/>
      <c r="D59" s="134">
        <v>3.0465404699985981</v>
      </c>
      <c r="E59" s="138"/>
    </row>
    <row r="60" spans="2:9" x14ac:dyDescent="0.2">
      <c r="B60" s="137" t="s">
        <v>75</v>
      </c>
      <c r="C60" s="134"/>
      <c r="D60" s="139">
        <v>-0.83081439999997619</v>
      </c>
      <c r="E60" s="138"/>
    </row>
    <row r="61" spans="2:9" x14ac:dyDescent="0.2">
      <c r="B61" s="133" t="s">
        <v>76</v>
      </c>
      <c r="C61" s="134"/>
      <c r="D61" s="140"/>
      <c r="E61" s="138">
        <f>SUM(D59:D60)</f>
        <v>2.2157260699986221</v>
      </c>
    </row>
    <row r="62" spans="2:9" x14ac:dyDescent="0.2">
      <c r="B62" s="141" t="s">
        <v>77</v>
      </c>
      <c r="C62" s="142"/>
      <c r="D62" s="142"/>
      <c r="E62" s="143">
        <f>E57+E61</f>
        <v>603.23801832999982</v>
      </c>
      <c r="F62" s="100">
        <f>E62-E10</f>
        <v>0</v>
      </c>
    </row>
    <row r="64" spans="2:9" x14ac:dyDescent="0.2">
      <c r="B64" s="129" t="s">
        <v>78</v>
      </c>
      <c r="C64" s="130"/>
      <c r="D64" s="164"/>
      <c r="E64" s="165"/>
    </row>
    <row r="65" spans="2:8" x14ac:dyDescent="0.2">
      <c r="B65" s="133" t="s">
        <v>79</v>
      </c>
      <c r="C65" s="134"/>
      <c r="D65" s="134"/>
      <c r="E65" s="135">
        <f>D12</f>
        <v>11.439195890000001</v>
      </c>
    </row>
    <row r="66" spans="2:8" x14ac:dyDescent="0.2">
      <c r="B66" s="136" t="s">
        <v>73</v>
      </c>
      <c r="C66" s="134"/>
      <c r="D66" s="134"/>
      <c r="E66" s="138"/>
    </row>
    <row r="67" spans="2:8" x14ac:dyDescent="0.2">
      <c r="B67" s="137" t="s">
        <v>75</v>
      </c>
      <c r="C67" s="134"/>
      <c r="D67" s="124">
        <v>-7.9535150000000374E-2</v>
      </c>
      <c r="E67" s="138"/>
    </row>
    <row r="68" spans="2:8" x14ac:dyDescent="0.2">
      <c r="B68" s="133" t="s">
        <v>76</v>
      </c>
      <c r="C68" s="134"/>
      <c r="D68" s="140"/>
      <c r="E68" s="138">
        <f>SUM(D67:D67)</f>
        <v>-7.9535150000000374E-2</v>
      </c>
    </row>
    <row r="69" spans="2:8" x14ac:dyDescent="0.2">
      <c r="B69" s="141" t="s">
        <v>80</v>
      </c>
      <c r="C69" s="142"/>
      <c r="D69" s="142"/>
      <c r="E69" s="143">
        <f>E65+E68</f>
        <v>11.359660740000001</v>
      </c>
      <c r="F69" s="100">
        <f>E69-E12</f>
        <v>0</v>
      </c>
    </row>
    <row r="71" spans="2:8" x14ac:dyDescent="0.2">
      <c r="B71" s="129" t="s">
        <v>81</v>
      </c>
      <c r="C71" s="130"/>
      <c r="D71" s="164"/>
      <c r="E71" s="165"/>
    </row>
    <row r="72" spans="2:8" x14ac:dyDescent="0.2">
      <c r="B72" s="133" t="s">
        <v>82</v>
      </c>
      <c r="C72" s="134"/>
      <c r="D72" s="134"/>
      <c r="E72" s="135">
        <f>D13</f>
        <v>3.0269780299999995</v>
      </c>
    </row>
    <row r="73" spans="2:8" x14ac:dyDescent="0.2">
      <c r="B73" s="136" t="s">
        <v>73</v>
      </c>
      <c r="C73" s="134"/>
      <c r="D73" s="134"/>
      <c r="E73" s="138"/>
    </row>
    <row r="74" spans="2:8" x14ac:dyDescent="0.2">
      <c r="B74" s="137" t="s">
        <v>83</v>
      </c>
      <c r="C74" s="134"/>
      <c r="D74" s="134">
        <f>-D59</f>
        <v>-3.0465404699985981</v>
      </c>
      <c r="E74" s="138"/>
      <c r="H74" s="140"/>
    </row>
    <row r="75" spans="2:8" x14ac:dyDescent="0.2">
      <c r="B75" s="137" t="s">
        <v>75</v>
      </c>
      <c r="C75" s="134"/>
      <c r="D75" s="139">
        <v>1.9562419999999924E-2</v>
      </c>
      <c r="E75" s="138"/>
    </row>
    <row r="76" spans="2:8" x14ac:dyDescent="0.2">
      <c r="B76" s="133" t="s">
        <v>76</v>
      </c>
      <c r="C76" s="134"/>
      <c r="D76" s="140"/>
      <c r="E76" s="138">
        <f>SUM(D74:D75)</f>
        <v>-3.0269780499985983</v>
      </c>
    </row>
    <row r="77" spans="2:8" x14ac:dyDescent="0.2">
      <c r="B77" s="141" t="s">
        <v>84</v>
      </c>
      <c r="C77" s="142"/>
      <c r="D77" s="142"/>
      <c r="E77" s="143">
        <f>E72+E76</f>
        <v>-1.9998598776993504E-8</v>
      </c>
      <c r="F77" s="100">
        <f>E77-E13</f>
        <v>-1.9998598776993504E-8</v>
      </c>
    </row>
    <row r="78" spans="2:8" x14ac:dyDescent="0.2">
      <c r="B78" s="146"/>
      <c r="C78" s="147"/>
      <c r="D78" s="148"/>
      <c r="E78" s="149"/>
    </row>
    <row r="79" spans="2:8" x14ac:dyDescent="0.2">
      <c r="B79" s="129" t="s">
        <v>85</v>
      </c>
      <c r="C79" s="130"/>
      <c r="D79" s="164"/>
      <c r="E79" s="165"/>
      <c r="H79" s="140"/>
    </row>
    <row r="80" spans="2:8" x14ac:dyDescent="0.2">
      <c r="B80" s="133" t="s">
        <v>86</v>
      </c>
      <c r="C80" s="134"/>
      <c r="D80" s="134"/>
      <c r="E80" s="135">
        <f>D17</f>
        <v>4204.3738086999847</v>
      </c>
      <c r="H80" s="140"/>
    </row>
    <row r="81" spans="2:11" x14ac:dyDescent="0.2">
      <c r="B81" s="136" t="s">
        <v>73</v>
      </c>
      <c r="C81" s="134"/>
      <c r="D81" s="134"/>
      <c r="E81" s="135"/>
      <c r="H81" s="140"/>
    </row>
    <row r="82" spans="2:11" x14ac:dyDescent="0.2">
      <c r="B82" s="137" t="s">
        <v>75</v>
      </c>
      <c r="C82" s="134"/>
      <c r="D82" s="134">
        <v>-74.239891269999987</v>
      </c>
      <c r="E82" s="135"/>
      <c r="H82" s="140"/>
    </row>
    <row r="83" spans="2:11" x14ac:dyDescent="0.2">
      <c r="B83" s="137" t="s">
        <v>87</v>
      </c>
      <c r="C83" s="134"/>
      <c r="D83" s="134">
        <v>-21.70483892</v>
      </c>
      <c r="E83" s="138"/>
      <c r="H83" s="140"/>
    </row>
    <row r="84" spans="2:11" x14ac:dyDescent="0.2">
      <c r="B84" s="137" t="s">
        <v>88</v>
      </c>
      <c r="C84" s="134"/>
      <c r="D84" s="134">
        <v>-701.90858491999973</v>
      </c>
      <c r="E84" s="138"/>
      <c r="H84" s="140"/>
    </row>
    <row r="85" spans="2:11" x14ac:dyDescent="0.2">
      <c r="B85" s="137" t="s">
        <v>89</v>
      </c>
      <c r="C85" s="134"/>
      <c r="D85" s="134">
        <v>-11.555093539983849</v>
      </c>
      <c r="E85" s="138"/>
      <c r="F85" s="120"/>
      <c r="H85" s="140"/>
    </row>
    <row r="86" spans="2:11" x14ac:dyDescent="0.2">
      <c r="B86" s="150" t="s">
        <v>90</v>
      </c>
      <c r="C86" s="134"/>
      <c r="D86" s="139">
        <f>-D94</f>
        <v>15.628088810000062</v>
      </c>
      <c r="E86" s="138"/>
      <c r="H86" s="140"/>
      <c r="I86" s="140"/>
    </row>
    <row r="87" spans="2:11" x14ac:dyDescent="0.2">
      <c r="B87" s="133" t="s">
        <v>76</v>
      </c>
      <c r="C87" s="134"/>
      <c r="D87" s="140"/>
      <c r="E87" s="138">
        <f>SUM(D82:D86)</f>
        <v>-793.78031983998358</v>
      </c>
      <c r="H87" s="140"/>
    </row>
    <row r="88" spans="2:11" x14ac:dyDescent="0.2">
      <c r="B88" s="141" t="s">
        <v>91</v>
      </c>
      <c r="C88" s="142"/>
      <c r="D88" s="142"/>
      <c r="E88" s="143">
        <f>E80+E87</f>
        <v>3410.5934888600013</v>
      </c>
      <c r="F88" s="100">
        <f>E88-E17</f>
        <v>0</v>
      </c>
      <c r="H88" s="140"/>
      <c r="I88" s="140"/>
      <c r="K88" s="140"/>
    </row>
    <row r="89" spans="2:11" x14ac:dyDescent="0.2">
      <c r="D89" s="140"/>
      <c r="E89" s="140"/>
    </row>
    <row r="90" spans="2:11" x14ac:dyDescent="0.2">
      <c r="B90" s="129" t="s">
        <v>92</v>
      </c>
      <c r="C90" s="130"/>
      <c r="D90" s="164"/>
      <c r="E90" s="165"/>
      <c r="H90" s="140"/>
    </row>
    <row r="91" spans="2:11" x14ac:dyDescent="0.2">
      <c r="B91" s="133" t="s">
        <v>93</v>
      </c>
      <c r="C91" s="134"/>
      <c r="D91" s="134"/>
      <c r="E91" s="135">
        <f>D19</f>
        <v>950.57810415000006</v>
      </c>
      <c r="H91" s="140"/>
    </row>
    <row r="92" spans="2:11" x14ac:dyDescent="0.2">
      <c r="B92" s="136" t="s">
        <v>73</v>
      </c>
      <c r="C92" s="134"/>
      <c r="D92" s="134"/>
      <c r="E92" s="138"/>
      <c r="H92" s="140"/>
    </row>
    <row r="93" spans="2:11" x14ac:dyDescent="0.2">
      <c r="B93" s="137" t="s">
        <v>89</v>
      </c>
      <c r="C93" s="134"/>
      <c r="D93" s="134">
        <v>-8.0102601500000947</v>
      </c>
      <c r="E93" s="138"/>
      <c r="H93" s="140"/>
      <c r="I93" s="140"/>
    </row>
    <row r="94" spans="2:11" x14ac:dyDescent="0.2">
      <c r="B94" s="150" t="s">
        <v>94</v>
      </c>
      <c r="C94" s="134"/>
      <c r="D94" s="139">
        <v>-15.628088810000062</v>
      </c>
      <c r="E94" s="138"/>
    </row>
    <row r="95" spans="2:11" x14ac:dyDescent="0.2">
      <c r="B95" s="133" t="s">
        <v>76</v>
      </c>
      <c r="C95" s="134"/>
      <c r="D95" s="140"/>
      <c r="E95" s="138">
        <f>SUM(D93:D94)</f>
        <v>-23.638348960000158</v>
      </c>
    </row>
    <row r="96" spans="2:11" x14ac:dyDescent="0.2">
      <c r="B96" s="141" t="s">
        <v>95</v>
      </c>
      <c r="C96" s="142"/>
      <c r="D96" s="142"/>
      <c r="E96" s="143">
        <f>E91+E95</f>
        <v>926.93975518999991</v>
      </c>
      <c r="F96" s="100">
        <f>E96-E19</f>
        <v>0</v>
      </c>
      <c r="H96" s="134"/>
      <c r="I96" s="140"/>
    </row>
    <row r="97" spans="2:6" ht="17.25" customHeight="1" x14ac:dyDescent="0.2"/>
    <row r="98" spans="2:6" ht="17.25" customHeight="1" x14ac:dyDescent="0.2">
      <c r="B98" s="129" t="s">
        <v>96</v>
      </c>
      <c r="C98" s="130"/>
      <c r="D98" s="164"/>
      <c r="E98" s="165"/>
    </row>
    <row r="99" spans="2:6" ht="17.25" customHeight="1" x14ac:dyDescent="0.2">
      <c r="B99" s="133" t="s">
        <v>97</v>
      </c>
      <c r="C99" s="134"/>
      <c r="D99" s="134"/>
      <c r="E99" s="135">
        <f>D20</f>
        <v>-9.999958332628012E-9</v>
      </c>
    </row>
    <row r="100" spans="2:6" ht="17.25" customHeight="1" x14ac:dyDescent="0.2">
      <c r="B100" s="136" t="s">
        <v>73</v>
      </c>
      <c r="C100" s="134"/>
      <c r="D100" s="134"/>
      <c r="E100" s="138"/>
    </row>
    <row r="101" spans="2:6" ht="17.25" customHeight="1" x14ac:dyDescent="0.2">
      <c r="B101" s="150" t="s">
        <v>98</v>
      </c>
      <c r="C101" s="134"/>
      <c r="D101" s="134">
        <v>-93.758149229999958</v>
      </c>
      <c r="E101" s="138"/>
    </row>
    <row r="102" spans="2:6" ht="17.25" customHeight="1" x14ac:dyDescent="0.2">
      <c r="B102" s="137" t="s">
        <v>89</v>
      </c>
      <c r="C102" s="134"/>
      <c r="D102" s="139">
        <v>410.56043259998376</v>
      </c>
      <c r="E102" s="138"/>
    </row>
    <row r="103" spans="2:6" ht="17.25" customHeight="1" x14ac:dyDescent="0.2">
      <c r="B103" s="133" t="s">
        <v>76</v>
      </c>
      <c r="C103" s="134"/>
      <c r="D103" s="140"/>
      <c r="E103" s="138">
        <f>SUM(D101:D102)</f>
        <v>316.8022833699838</v>
      </c>
    </row>
    <row r="104" spans="2:6" ht="17.25" customHeight="1" x14ac:dyDescent="0.2">
      <c r="B104" s="141" t="s">
        <v>99</v>
      </c>
      <c r="C104" s="142"/>
      <c r="D104" s="142"/>
      <c r="E104" s="143">
        <f>E99+E103</f>
        <v>316.80228335998385</v>
      </c>
      <c r="F104" s="100">
        <f>E104-E20</f>
        <v>3.998383135694894E-8</v>
      </c>
    </row>
    <row r="105" spans="2:6" ht="17.25" customHeight="1" x14ac:dyDescent="0.2"/>
    <row r="106" spans="2:6" ht="17.25" customHeight="1" x14ac:dyDescent="0.2">
      <c r="B106" s="129" t="s">
        <v>100</v>
      </c>
      <c r="C106" s="130"/>
      <c r="D106" s="164"/>
      <c r="E106" s="165"/>
    </row>
    <row r="107" spans="2:6" ht="17.25" customHeight="1" x14ac:dyDescent="0.2">
      <c r="B107" s="133" t="s">
        <v>101</v>
      </c>
      <c r="C107" s="134"/>
      <c r="D107" s="134"/>
      <c r="E107" s="135">
        <f>D21</f>
        <v>1.8964117200000001</v>
      </c>
    </row>
    <row r="108" spans="2:6" ht="17.25" customHeight="1" x14ac:dyDescent="0.2">
      <c r="B108" s="136" t="s">
        <v>73</v>
      </c>
      <c r="C108" s="134"/>
      <c r="D108" s="134"/>
      <c r="E108" s="138"/>
    </row>
    <row r="109" spans="2:6" ht="17.25" customHeight="1" x14ac:dyDescent="0.2">
      <c r="B109" s="150" t="s">
        <v>102</v>
      </c>
      <c r="C109" s="134"/>
      <c r="D109" s="139">
        <v>3.9629000000000003</v>
      </c>
      <c r="E109" s="138"/>
    </row>
    <row r="110" spans="2:6" ht="17.25" customHeight="1" x14ac:dyDescent="0.2">
      <c r="B110" s="133" t="s">
        <v>76</v>
      </c>
      <c r="C110" s="134"/>
      <c r="D110" s="140"/>
      <c r="E110" s="138">
        <f>SUM(D109:D109)</f>
        <v>3.9629000000000003</v>
      </c>
    </row>
    <row r="111" spans="2:6" ht="17.25" customHeight="1" x14ac:dyDescent="0.2">
      <c r="B111" s="141" t="s">
        <v>103</v>
      </c>
      <c r="C111" s="142"/>
      <c r="D111" s="142"/>
      <c r="E111" s="143">
        <f>E107+E110</f>
        <v>5.8593117200000009</v>
      </c>
      <c r="F111" s="100">
        <f>E111-E21</f>
        <v>0</v>
      </c>
    </row>
    <row r="112" spans="2:6" ht="17.25" customHeight="1" x14ac:dyDescent="0.2"/>
    <row r="113" spans="1:6" ht="17.25" customHeight="1" x14ac:dyDescent="0.2">
      <c r="B113" s="129" t="s">
        <v>104</v>
      </c>
      <c r="C113" s="130"/>
      <c r="D113" s="164"/>
      <c r="E113" s="165"/>
    </row>
    <row r="114" spans="1:6" x14ac:dyDescent="0.2">
      <c r="B114" s="133" t="s">
        <v>105</v>
      </c>
      <c r="C114" s="134"/>
      <c r="D114" s="134"/>
      <c r="E114" s="135">
        <f>D27</f>
        <v>7.6845056700000027</v>
      </c>
    </row>
    <row r="115" spans="1:6" x14ac:dyDescent="0.2">
      <c r="B115" s="136" t="s">
        <v>73</v>
      </c>
      <c r="C115" s="134"/>
      <c r="D115" s="134"/>
      <c r="E115" s="138"/>
    </row>
    <row r="116" spans="1:6" x14ac:dyDescent="0.2">
      <c r="B116" s="137" t="s">
        <v>75</v>
      </c>
      <c r="C116" s="134"/>
      <c r="D116" s="139">
        <v>7.6685820499999995</v>
      </c>
      <c r="E116" s="138"/>
    </row>
    <row r="117" spans="1:6" x14ac:dyDescent="0.2">
      <c r="B117" s="133" t="s">
        <v>76</v>
      </c>
      <c r="C117" s="134"/>
      <c r="D117" s="140"/>
      <c r="E117" s="138">
        <f>SUM(D116:D116)</f>
        <v>7.6685820499999995</v>
      </c>
    </row>
    <row r="118" spans="1:6" x14ac:dyDescent="0.2">
      <c r="B118" s="141" t="s">
        <v>106</v>
      </c>
      <c r="C118" s="142"/>
      <c r="D118" s="142"/>
      <c r="E118" s="143">
        <f>E114+E117</f>
        <v>15.353087720000001</v>
      </c>
      <c r="F118" s="100">
        <f>E118-E27</f>
        <v>0</v>
      </c>
    </row>
    <row r="120" spans="1:6" x14ac:dyDescent="0.2">
      <c r="B120" s="129" t="s">
        <v>107</v>
      </c>
      <c r="C120" s="130"/>
      <c r="D120" s="164"/>
      <c r="E120" s="165"/>
    </row>
    <row r="121" spans="1:6" x14ac:dyDescent="0.2">
      <c r="B121" s="133" t="s">
        <v>108</v>
      </c>
      <c r="C121" s="134"/>
      <c r="D121" s="134"/>
      <c r="E121" s="135">
        <f>D28</f>
        <v>471.91534842999999</v>
      </c>
    </row>
    <row r="122" spans="1:6" x14ac:dyDescent="0.2">
      <c r="B122" s="136" t="s">
        <v>73</v>
      </c>
      <c r="C122" s="134"/>
      <c r="D122" s="134"/>
      <c r="E122" s="138"/>
    </row>
    <row r="123" spans="1:6" x14ac:dyDescent="0.2">
      <c r="B123" s="137" t="s">
        <v>75</v>
      </c>
      <c r="C123" s="134"/>
      <c r="D123" s="139">
        <v>-0.29901627999997138</v>
      </c>
      <c r="E123" s="138"/>
    </row>
    <row r="124" spans="1:6" x14ac:dyDescent="0.2">
      <c r="B124" s="133" t="s">
        <v>76</v>
      </c>
      <c r="C124" s="134"/>
      <c r="D124" s="140"/>
      <c r="E124" s="138">
        <f>SUM(D123:D123)</f>
        <v>-0.29901627999997138</v>
      </c>
    </row>
    <row r="125" spans="1:6" x14ac:dyDescent="0.2">
      <c r="B125" s="141" t="s">
        <v>109</v>
      </c>
      <c r="C125" s="142"/>
      <c r="D125" s="142"/>
      <c r="E125" s="143">
        <f>E121+E124</f>
        <v>471.61633215000001</v>
      </c>
      <c r="F125" s="100">
        <f>E125-E28</f>
        <v>0</v>
      </c>
    </row>
    <row r="127" spans="1:6" s="108" customFormat="1" x14ac:dyDescent="0.2">
      <c r="A127" s="99"/>
      <c r="B127" s="129" t="s">
        <v>110</v>
      </c>
      <c r="C127" s="151"/>
      <c r="D127" s="152"/>
      <c r="E127" s="153"/>
      <c r="F127" s="154"/>
    </row>
    <row r="128" spans="1:6" x14ac:dyDescent="0.2">
      <c r="B128" s="133" t="s">
        <v>111</v>
      </c>
      <c r="D128" s="127"/>
      <c r="E128" s="155">
        <f>D30</f>
        <v>672.152513</v>
      </c>
    </row>
    <row r="129" spans="2:6" x14ac:dyDescent="0.2">
      <c r="B129" s="136" t="s">
        <v>73</v>
      </c>
      <c r="D129" s="127"/>
      <c r="E129" s="155"/>
    </row>
    <row r="130" spans="2:6" x14ac:dyDescent="0.2">
      <c r="B130" s="137" t="s">
        <v>75</v>
      </c>
      <c r="D130" s="124">
        <v>-4.5500259999999999</v>
      </c>
      <c r="E130" s="155"/>
    </row>
    <row r="131" spans="2:6" x14ac:dyDescent="0.2">
      <c r="B131" s="133" t="s">
        <v>76</v>
      </c>
      <c r="D131" s="127"/>
      <c r="E131" s="155">
        <f>SUM(D130:D130)</f>
        <v>-4.5500259999999999</v>
      </c>
    </row>
    <row r="132" spans="2:6" s="108" customFormat="1" x14ac:dyDescent="0.2">
      <c r="B132" s="141" t="s">
        <v>112</v>
      </c>
      <c r="C132" s="123"/>
      <c r="D132" s="116"/>
      <c r="E132" s="114">
        <f>E131+E128</f>
        <v>667.602487</v>
      </c>
      <c r="F132" s="154">
        <f>E132-E30</f>
        <v>0</v>
      </c>
    </row>
    <row r="134" spans="2:6" x14ac:dyDescent="0.2">
      <c r="B134" s="129" t="s">
        <v>113</v>
      </c>
      <c r="C134" s="130"/>
      <c r="D134" s="164"/>
      <c r="E134" s="165"/>
    </row>
    <row r="135" spans="2:6" x14ac:dyDescent="0.2">
      <c r="B135" s="133" t="s">
        <v>114</v>
      </c>
      <c r="C135" s="134"/>
      <c r="D135" s="134"/>
      <c r="E135" s="135">
        <f>D31</f>
        <v>21.70483892</v>
      </c>
    </row>
    <row r="136" spans="2:6" x14ac:dyDescent="0.2">
      <c r="B136" s="136" t="s">
        <v>73</v>
      </c>
      <c r="C136" s="134"/>
      <c r="D136" s="134"/>
      <c r="E136" s="138"/>
    </row>
    <row r="137" spans="2:6" x14ac:dyDescent="0.2">
      <c r="B137" s="150" t="s">
        <v>115</v>
      </c>
      <c r="C137" s="134"/>
      <c r="D137" s="139">
        <v>-21.70483892</v>
      </c>
      <c r="E137" s="138"/>
    </row>
    <row r="138" spans="2:6" x14ac:dyDescent="0.2">
      <c r="B138" s="133" t="s">
        <v>76</v>
      </c>
      <c r="C138" s="134"/>
      <c r="D138" s="140"/>
      <c r="E138" s="138">
        <f>SUM(D137:D137)</f>
        <v>-21.70483892</v>
      </c>
    </row>
    <row r="139" spans="2:6" x14ac:dyDescent="0.2">
      <c r="B139" s="141" t="s">
        <v>116</v>
      </c>
      <c r="C139" s="142"/>
      <c r="D139" s="142"/>
      <c r="E139" s="143">
        <f>E135+E138</f>
        <v>0</v>
      </c>
      <c r="F139" s="100">
        <f>E139-E31</f>
        <v>0</v>
      </c>
    </row>
    <row r="141" spans="2:6" x14ac:dyDescent="0.2">
      <c r="B141" s="129" t="s">
        <v>117</v>
      </c>
      <c r="C141" s="130"/>
      <c r="D141" s="164"/>
      <c r="E141" s="165"/>
    </row>
    <row r="142" spans="2:6" x14ac:dyDescent="0.2">
      <c r="B142" s="133" t="s">
        <v>118</v>
      </c>
      <c r="C142" s="134"/>
      <c r="D142" s="134"/>
      <c r="E142" s="135">
        <f>D32</f>
        <v>1.4582289500000001</v>
      </c>
    </row>
    <row r="143" spans="2:6" x14ac:dyDescent="0.2">
      <c r="B143" s="136" t="s">
        <v>73</v>
      </c>
      <c r="C143" s="134"/>
      <c r="D143" s="134"/>
      <c r="E143" s="138"/>
    </row>
    <row r="144" spans="2:6" x14ac:dyDescent="0.2">
      <c r="B144" s="137" t="s">
        <v>75</v>
      </c>
      <c r="C144" s="134"/>
      <c r="D144" s="139">
        <v>-0.70435627000000045</v>
      </c>
      <c r="E144" s="138"/>
    </row>
    <row r="145" spans="1:6" x14ac:dyDescent="0.2">
      <c r="B145" s="133" t="s">
        <v>76</v>
      </c>
      <c r="C145" s="134"/>
      <c r="D145" s="140"/>
      <c r="E145" s="138">
        <f>SUM(D144:D144)</f>
        <v>-0.70435627000000045</v>
      </c>
    </row>
    <row r="146" spans="1:6" x14ac:dyDescent="0.2">
      <c r="B146" s="141" t="s">
        <v>119</v>
      </c>
      <c r="C146" s="142"/>
      <c r="D146" s="142"/>
      <c r="E146" s="143">
        <f>E142+E145</f>
        <v>0.75387267999999963</v>
      </c>
      <c r="F146" s="100">
        <f>E146-E32</f>
        <v>0</v>
      </c>
    </row>
    <row r="148" spans="1:6" s="108" customFormat="1" x14ac:dyDescent="0.2">
      <c r="A148" s="99"/>
      <c r="B148" s="129" t="s">
        <v>120</v>
      </c>
      <c r="C148" s="156"/>
      <c r="D148" s="144"/>
      <c r="E148" s="145"/>
      <c r="F148" s="154"/>
    </row>
    <row r="149" spans="1:6" x14ac:dyDescent="0.2">
      <c r="B149" s="133" t="s">
        <v>121</v>
      </c>
      <c r="C149" s="134"/>
      <c r="D149" s="134"/>
      <c r="E149" s="135">
        <f>D33</f>
        <v>103.55447372000006</v>
      </c>
    </row>
    <row r="150" spans="1:6" x14ac:dyDescent="0.2">
      <c r="B150" s="136" t="s">
        <v>73</v>
      </c>
      <c r="C150" s="134"/>
      <c r="D150" s="134"/>
      <c r="E150" s="138"/>
    </row>
    <row r="151" spans="1:6" x14ac:dyDescent="0.2">
      <c r="B151" s="137" t="s">
        <v>89</v>
      </c>
      <c r="C151" s="134"/>
      <c r="D151" s="139">
        <v>0.30874351999999583</v>
      </c>
      <c r="E151" s="138"/>
    </row>
    <row r="152" spans="1:6" x14ac:dyDescent="0.2">
      <c r="B152" s="133" t="s">
        <v>76</v>
      </c>
      <c r="C152" s="134"/>
      <c r="D152" s="140"/>
      <c r="E152" s="138">
        <f>SUM(D151:D151)</f>
        <v>0.30874351999999583</v>
      </c>
    </row>
    <row r="153" spans="1:6" x14ac:dyDescent="0.2">
      <c r="B153" s="141" t="s">
        <v>122</v>
      </c>
      <c r="C153" s="142"/>
      <c r="D153" s="142"/>
      <c r="E153" s="143">
        <f>E149+E152</f>
        <v>103.86321724000005</v>
      </c>
      <c r="F153" s="100">
        <f>E153-E33</f>
        <v>2.0000058498226281E-8</v>
      </c>
    </row>
    <row r="154" spans="1:6" x14ac:dyDescent="0.2">
      <c r="B154" s="129"/>
      <c r="C154" s="130"/>
      <c r="D154" s="130"/>
      <c r="E154" s="157"/>
    </row>
    <row r="155" spans="1:6" x14ac:dyDescent="0.2">
      <c r="B155" s="129" t="s">
        <v>123</v>
      </c>
      <c r="C155" s="130"/>
      <c r="D155" s="144"/>
      <c r="E155" s="145"/>
    </row>
    <row r="156" spans="1:6" x14ac:dyDescent="0.2">
      <c r="B156" s="133" t="s">
        <v>124</v>
      </c>
      <c r="C156" s="134"/>
      <c r="D156" s="134"/>
      <c r="E156" s="135">
        <f>D37</f>
        <v>701.90858491999973</v>
      </c>
    </row>
    <row r="157" spans="1:6" x14ac:dyDescent="0.2">
      <c r="B157" s="136" t="s">
        <v>73</v>
      </c>
      <c r="C157" s="134"/>
      <c r="D157" s="134"/>
      <c r="E157" s="138"/>
    </row>
    <row r="158" spans="1:6" x14ac:dyDescent="0.2">
      <c r="B158" s="150" t="s">
        <v>115</v>
      </c>
      <c r="C158" s="134"/>
      <c r="D158" s="139">
        <v>-701.90858491999973</v>
      </c>
      <c r="E158" s="138"/>
    </row>
    <row r="159" spans="1:6" x14ac:dyDescent="0.2">
      <c r="B159" s="133" t="s">
        <v>76</v>
      </c>
      <c r="C159" s="134"/>
      <c r="D159" s="140"/>
      <c r="E159" s="138">
        <f>SUM(D158:D158)</f>
        <v>-701.90858491999973</v>
      </c>
    </row>
    <row r="160" spans="1:6" x14ac:dyDescent="0.2">
      <c r="B160" s="141" t="s">
        <v>125</v>
      </c>
      <c r="C160" s="142"/>
      <c r="D160" s="142"/>
      <c r="E160" s="143">
        <f>E156+E159</f>
        <v>0</v>
      </c>
      <c r="F160" s="100">
        <f>E160-E37</f>
        <v>0</v>
      </c>
    </row>
    <row r="162" spans="2:6" x14ac:dyDescent="0.2">
      <c r="B162" s="129" t="s">
        <v>126</v>
      </c>
      <c r="C162" s="130"/>
      <c r="D162" s="144"/>
      <c r="E162" s="145"/>
    </row>
    <row r="163" spans="2:6" x14ac:dyDescent="0.2">
      <c r="B163" s="133" t="s">
        <v>127</v>
      </c>
      <c r="C163" s="134"/>
      <c r="D163" s="134"/>
      <c r="E163" s="135">
        <f>D38</f>
        <v>1784.6795601100002</v>
      </c>
    </row>
    <row r="164" spans="2:6" x14ac:dyDescent="0.2">
      <c r="B164" s="136" t="s">
        <v>73</v>
      </c>
      <c r="C164" s="134"/>
      <c r="D164" s="134"/>
      <c r="E164" s="138"/>
    </row>
    <row r="165" spans="2:6" x14ac:dyDescent="0.2">
      <c r="B165" s="137" t="s">
        <v>75</v>
      </c>
      <c r="C165" s="134"/>
      <c r="D165" s="139">
        <v>-39.099886480000016</v>
      </c>
      <c r="E165" s="138"/>
    </row>
    <row r="166" spans="2:6" x14ac:dyDescent="0.2">
      <c r="B166" s="133" t="s">
        <v>76</v>
      </c>
      <c r="C166" s="134"/>
      <c r="D166" s="140"/>
      <c r="E166" s="138">
        <f>SUM(D165:D165)</f>
        <v>-39.099886480000016</v>
      </c>
    </row>
    <row r="167" spans="2:6" x14ac:dyDescent="0.2">
      <c r="B167" s="141" t="s">
        <v>128</v>
      </c>
      <c r="C167" s="142"/>
      <c r="D167" s="142"/>
      <c r="E167" s="143">
        <f>E163+E166</f>
        <v>1745.5796736300001</v>
      </c>
      <c r="F167" s="100">
        <f>E167-E38</f>
        <v>0</v>
      </c>
    </row>
    <row r="169" spans="2:6" x14ac:dyDescent="0.2">
      <c r="B169" s="129" t="s">
        <v>129</v>
      </c>
      <c r="C169" s="130"/>
      <c r="D169" s="144"/>
      <c r="E169" s="145"/>
      <c r="F169" s="140"/>
    </row>
    <row r="170" spans="2:6" x14ac:dyDescent="0.2">
      <c r="B170" s="133" t="s">
        <v>130</v>
      </c>
      <c r="C170" s="134"/>
      <c r="D170" s="134"/>
      <c r="E170" s="135">
        <f>D39</f>
        <v>4.0000014007091524E-8</v>
      </c>
      <c r="F170" s="140"/>
    </row>
    <row r="171" spans="2:6" x14ac:dyDescent="0.2">
      <c r="B171" s="136" t="s">
        <v>73</v>
      </c>
      <c r="C171" s="134"/>
      <c r="D171" s="134"/>
      <c r="E171" s="138"/>
      <c r="F171" s="140"/>
    </row>
    <row r="172" spans="2:6" x14ac:dyDescent="0.2">
      <c r="B172" s="137" t="s">
        <v>89</v>
      </c>
      <c r="C172" s="134"/>
      <c r="D172" s="134">
        <v>93.758149229999958</v>
      </c>
      <c r="E172" s="138"/>
      <c r="F172" s="140"/>
    </row>
    <row r="173" spans="2:6" x14ac:dyDescent="0.2">
      <c r="B173" s="150" t="s">
        <v>131</v>
      </c>
      <c r="C173" s="134"/>
      <c r="D173" s="139">
        <f>-D172</f>
        <v>-93.758149229999958</v>
      </c>
      <c r="E173" s="138"/>
      <c r="F173" s="140"/>
    </row>
    <row r="174" spans="2:6" x14ac:dyDescent="0.2">
      <c r="B174" s="133" t="s">
        <v>76</v>
      </c>
      <c r="C174" s="134"/>
      <c r="D174" s="140"/>
      <c r="E174" s="138">
        <f>SUM(D172:D173)</f>
        <v>0</v>
      </c>
      <c r="F174" s="140"/>
    </row>
    <row r="175" spans="2:6" x14ac:dyDescent="0.2">
      <c r="B175" s="141" t="s">
        <v>132</v>
      </c>
      <c r="C175" s="142"/>
      <c r="D175" s="142"/>
      <c r="E175" s="143">
        <f>E170+E174</f>
        <v>4.0000014007091524E-8</v>
      </c>
      <c r="F175" s="140">
        <f>E175-E39</f>
        <v>4.0000014007091524E-8</v>
      </c>
    </row>
    <row r="177" spans="2:8" x14ac:dyDescent="0.2">
      <c r="B177" s="129" t="s">
        <v>133</v>
      </c>
      <c r="C177" s="130"/>
      <c r="D177" s="164"/>
      <c r="E177" s="165"/>
    </row>
    <row r="178" spans="2:8" x14ac:dyDescent="0.2">
      <c r="B178" s="133" t="s">
        <v>134</v>
      </c>
      <c r="C178" s="134"/>
      <c r="D178" s="134"/>
      <c r="E178" s="135">
        <f>D41</f>
        <v>19.687647310000003</v>
      </c>
    </row>
    <row r="179" spans="2:8" x14ac:dyDescent="0.2">
      <c r="B179" s="136" t="s">
        <v>73</v>
      </c>
      <c r="C179" s="134"/>
      <c r="D179" s="134"/>
      <c r="E179" s="138"/>
    </row>
    <row r="180" spans="2:8" x14ac:dyDescent="0.2">
      <c r="B180" s="137" t="s">
        <v>75</v>
      </c>
      <c r="C180" s="134"/>
      <c r="D180" s="139">
        <v>-8.1294452500000016</v>
      </c>
      <c r="E180" s="138"/>
    </row>
    <row r="181" spans="2:8" x14ac:dyDescent="0.2">
      <c r="B181" s="133" t="s">
        <v>76</v>
      </c>
      <c r="C181" s="134"/>
      <c r="D181" s="140"/>
      <c r="E181" s="138">
        <f>SUM(D180:D180)</f>
        <v>-8.1294452500000016</v>
      </c>
    </row>
    <row r="182" spans="2:8" x14ac:dyDescent="0.2">
      <c r="B182" s="141" t="s">
        <v>135</v>
      </c>
      <c r="C182" s="142"/>
      <c r="D182" s="142"/>
      <c r="E182" s="143">
        <f>E178+E181</f>
        <v>11.558202060000001</v>
      </c>
      <c r="F182" s="100">
        <f>E182-E41</f>
        <v>0</v>
      </c>
    </row>
    <row r="183" spans="2:8" x14ac:dyDescent="0.2">
      <c r="B183" s="123"/>
      <c r="C183" s="142"/>
      <c r="D183" s="142"/>
      <c r="E183" s="158"/>
    </row>
    <row r="184" spans="2:8" x14ac:dyDescent="0.2">
      <c r="B184" s="129" t="s">
        <v>136</v>
      </c>
      <c r="C184" s="130"/>
      <c r="D184" s="144"/>
      <c r="E184" s="145"/>
      <c r="F184" s="140"/>
    </row>
    <row r="185" spans="2:8" x14ac:dyDescent="0.2">
      <c r="B185" s="133" t="s">
        <v>137</v>
      </c>
      <c r="C185" s="134"/>
      <c r="D185" s="134"/>
      <c r="E185" s="135">
        <f>D42</f>
        <v>135.75080168999997</v>
      </c>
      <c r="F185" s="140"/>
    </row>
    <row r="186" spans="2:8" x14ac:dyDescent="0.2">
      <c r="B186" s="136" t="s">
        <v>73</v>
      </c>
      <c r="C186" s="134"/>
      <c r="D186" s="134"/>
      <c r="E186" s="138"/>
      <c r="F186" s="140"/>
    </row>
    <row r="187" spans="2:8" x14ac:dyDescent="0.2">
      <c r="B187" s="137" t="s">
        <v>75</v>
      </c>
      <c r="C187" s="134"/>
      <c r="D187" s="134">
        <v>-16.024656789999991</v>
      </c>
      <c r="E187" s="138"/>
      <c r="F187" s="140"/>
    </row>
    <row r="188" spans="2:8" x14ac:dyDescent="0.2">
      <c r="B188" s="137" t="s">
        <v>89</v>
      </c>
      <c r="C188" s="134"/>
      <c r="D188" s="139">
        <v>75.99786137000001</v>
      </c>
      <c r="E188" s="138"/>
      <c r="F188" s="140"/>
      <c r="G188" s="100"/>
      <c r="H188" s="140"/>
    </row>
    <row r="189" spans="2:8" x14ac:dyDescent="0.2">
      <c r="B189" s="133" t="s">
        <v>76</v>
      </c>
      <c r="C189" s="134"/>
      <c r="D189" s="140"/>
      <c r="E189" s="138">
        <f>SUM(D187:D188)</f>
        <v>59.973204580000015</v>
      </c>
      <c r="F189" s="140"/>
    </row>
    <row r="190" spans="2:8" x14ac:dyDescent="0.2">
      <c r="B190" s="141" t="s">
        <v>138</v>
      </c>
      <c r="C190" s="142"/>
      <c r="D190" s="142"/>
      <c r="E190" s="143">
        <f>E185+E189</f>
        <v>195.72400626999999</v>
      </c>
      <c r="F190" s="140">
        <f>E190-E42</f>
        <v>0</v>
      </c>
    </row>
    <row r="192" spans="2:8" x14ac:dyDescent="0.2">
      <c r="B192" s="129" t="s">
        <v>139</v>
      </c>
      <c r="C192" s="130"/>
      <c r="D192" s="144"/>
      <c r="E192" s="145"/>
    </row>
    <row r="193" spans="2:8" x14ac:dyDescent="0.2">
      <c r="B193" s="133" t="s">
        <v>140</v>
      </c>
      <c r="C193" s="134"/>
      <c r="D193" s="134"/>
      <c r="E193" s="135">
        <f>D52</f>
        <v>1752.579080469998</v>
      </c>
    </row>
    <row r="194" spans="2:8" x14ac:dyDescent="0.2">
      <c r="B194" s="136" t="s">
        <v>73</v>
      </c>
      <c r="C194" s="134"/>
      <c r="D194" s="134"/>
      <c r="E194" s="138"/>
    </row>
    <row r="195" spans="2:8" x14ac:dyDescent="0.2">
      <c r="B195" s="137" t="s">
        <v>75</v>
      </c>
      <c r="C195" s="134"/>
      <c r="D195" s="134">
        <v>-10.028973380000382</v>
      </c>
      <c r="E195" s="138"/>
      <c r="H195" s="159"/>
    </row>
    <row r="196" spans="2:8" x14ac:dyDescent="0.2">
      <c r="B196" s="137" t="s">
        <v>89</v>
      </c>
      <c r="C196" s="134"/>
      <c r="D196" s="139">
        <v>220.93032479000186</v>
      </c>
      <c r="E196" s="138"/>
      <c r="G196" s="100"/>
      <c r="H196" s="140"/>
    </row>
    <row r="197" spans="2:8" x14ac:dyDescent="0.2">
      <c r="B197" s="133" t="s">
        <v>76</v>
      </c>
      <c r="C197" s="134"/>
      <c r="D197" s="140"/>
      <c r="E197" s="138">
        <f>SUM(D195:D196)</f>
        <v>210.90135141000147</v>
      </c>
      <c r="H197" s="140"/>
    </row>
    <row r="198" spans="2:8" x14ac:dyDescent="0.2">
      <c r="B198" s="141" t="s">
        <v>141</v>
      </c>
      <c r="C198" s="142"/>
      <c r="D198" s="142"/>
      <c r="E198" s="143">
        <f>E193+E197</f>
        <v>1963.4804318799995</v>
      </c>
      <c r="F198" s="100">
        <f>E198-E52</f>
        <v>0</v>
      </c>
      <c r="G198" s="140"/>
    </row>
    <row r="200" spans="2:8" x14ac:dyDescent="0.2">
      <c r="B200" s="108"/>
      <c r="C200" s="134"/>
      <c r="D200" s="160"/>
      <c r="E200" s="160"/>
      <c r="F200" s="127"/>
      <c r="G200" s="140"/>
    </row>
    <row r="201" spans="2:8" x14ac:dyDescent="0.2">
      <c r="C201" s="134"/>
      <c r="D201" s="134"/>
      <c r="E201" s="161"/>
      <c r="F201" s="127"/>
    </row>
    <row r="202" spans="2:8" x14ac:dyDescent="0.2">
      <c r="B202" s="108"/>
      <c r="C202" s="134"/>
      <c r="D202" s="134"/>
      <c r="E202" s="134"/>
      <c r="F202" s="127"/>
      <c r="G202" s="140"/>
    </row>
    <row r="203" spans="2:8" x14ac:dyDescent="0.2">
      <c r="B203" s="162"/>
      <c r="C203" s="134"/>
      <c r="D203" s="134"/>
      <c r="E203" s="134"/>
      <c r="F203" s="127"/>
      <c r="G203" s="127"/>
    </row>
    <row r="204" spans="2:8" x14ac:dyDescent="0.2">
      <c r="C204" s="134"/>
      <c r="D204" s="140"/>
      <c r="E204" s="134"/>
      <c r="F204" s="127"/>
      <c r="G204" s="140"/>
    </row>
    <row r="205" spans="2:8" x14ac:dyDescent="0.2">
      <c r="B205" s="108"/>
      <c r="C205" s="134"/>
      <c r="D205" s="134"/>
      <c r="E205" s="161"/>
      <c r="F205" s="127"/>
    </row>
    <row r="206" spans="2:8" x14ac:dyDescent="0.2">
      <c r="D206" s="127"/>
      <c r="E206" s="127"/>
      <c r="F206" s="127"/>
    </row>
    <row r="207" spans="2:8" x14ac:dyDescent="0.2">
      <c r="B207" s="108"/>
      <c r="C207" s="134"/>
      <c r="D207" s="160"/>
      <c r="E207" s="160"/>
      <c r="F207" s="127"/>
    </row>
    <row r="208" spans="2:8" x14ac:dyDescent="0.2">
      <c r="C208" s="134"/>
      <c r="D208" s="134"/>
      <c r="E208" s="161"/>
      <c r="F208" s="127"/>
    </row>
    <row r="209" spans="2:7" x14ac:dyDescent="0.2">
      <c r="B209" s="108"/>
      <c r="C209" s="134"/>
      <c r="D209" s="134"/>
      <c r="E209" s="134"/>
      <c r="F209" s="127"/>
    </row>
    <row r="210" spans="2:7" x14ac:dyDescent="0.2">
      <c r="B210" s="163"/>
      <c r="C210" s="134"/>
      <c r="D210" s="134"/>
      <c r="E210" s="134"/>
      <c r="F210" s="127"/>
    </row>
    <row r="211" spans="2:7" x14ac:dyDescent="0.2">
      <c r="B211" s="162"/>
      <c r="C211" s="134"/>
      <c r="D211" s="134"/>
      <c r="E211" s="134"/>
      <c r="F211" s="127"/>
    </row>
    <row r="212" spans="2:7" x14ac:dyDescent="0.2">
      <c r="C212" s="134"/>
      <c r="D212" s="140"/>
      <c r="E212" s="134"/>
      <c r="F212" s="127"/>
    </row>
    <row r="213" spans="2:7" x14ac:dyDescent="0.2">
      <c r="B213" s="108"/>
      <c r="C213" s="134"/>
      <c r="D213" s="134"/>
      <c r="E213" s="161"/>
      <c r="F213" s="127"/>
    </row>
    <row r="214" spans="2:7" x14ac:dyDescent="0.2">
      <c r="D214" s="127"/>
      <c r="E214" s="127"/>
      <c r="F214" s="127"/>
    </row>
    <row r="215" spans="2:7" x14ac:dyDescent="0.2">
      <c r="B215" s="108"/>
      <c r="C215" s="134"/>
      <c r="D215" s="160"/>
      <c r="E215" s="160"/>
      <c r="F215" s="140"/>
    </row>
    <row r="216" spans="2:7" x14ac:dyDescent="0.2">
      <c r="C216" s="134"/>
      <c r="D216" s="134"/>
      <c r="E216" s="161"/>
      <c r="F216" s="140"/>
    </row>
    <row r="217" spans="2:7" x14ac:dyDescent="0.2">
      <c r="B217" s="108"/>
      <c r="C217" s="134"/>
      <c r="D217" s="134"/>
      <c r="E217" s="134"/>
      <c r="F217" s="140"/>
    </row>
    <row r="218" spans="2:7" x14ac:dyDescent="0.2">
      <c r="B218" s="163"/>
      <c r="C218" s="134"/>
      <c r="D218" s="134"/>
      <c r="E218" s="134"/>
      <c r="F218" s="140"/>
      <c r="G218" s="159"/>
    </row>
    <row r="219" spans="2:7" x14ac:dyDescent="0.2">
      <c r="B219" s="162"/>
      <c r="C219" s="134"/>
      <c r="D219" s="134"/>
      <c r="E219" s="134"/>
      <c r="F219" s="140"/>
    </row>
    <row r="220" spans="2:7" x14ac:dyDescent="0.2">
      <c r="B220" s="162"/>
      <c r="C220" s="134"/>
      <c r="D220" s="134"/>
      <c r="E220" s="134"/>
      <c r="F220" s="140"/>
    </row>
    <row r="221" spans="2:7" x14ac:dyDescent="0.2">
      <c r="C221" s="134"/>
      <c r="D221" s="140"/>
      <c r="E221" s="134"/>
      <c r="F221" s="140"/>
    </row>
    <row r="222" spans="2:7" x14ac:dyDescent="0.2">
      <c r="B222" s="108"/>
      <c r="C222" s="134"/>
      <c r="D222" s="134"/>
      <c r="E222" s="161"/>
      <c r="F222" s="140"/>
    </row>
    <row r="223" spans="2:7" x14ac:dyDescent="0.2">
      <c r="D223" s="127"/>
      <c r="E223" s="127"/>
      <c r="F223" s="127"/>
    </row>
    <row r="231" spans="2:6" x14ac:dyDescent="0.2">
      <c r="B231" s="108"/>
      <c r="C231" s="134"/>
      <c r="D231" s="160"/>
      <c r="E231" s="160"/>
      <c r="F231" s="140"/>
    </row>
    <row r="232" spans="2:6" x14ac:dyDescent="0.2">
      <c r="C232" s="134"/>
      <c r="D232" s="134"/>
      <c r="E232" s="161"/>
      <c r="F232" s="140"/>
    </row>
    <row r="233" spans="2:6" x14ac:dyDescent="0.2">
      <c r="B233" s="108"/>
      <c r="C233" s="134"/>
      <c r="D233" s="134"/>
      <c r="E233" s="134"/>
      <c r="F233" s="140"/>
    </row>
    <row r="234" spans="2:6" x14ac:dyDescent="0.2">
      <c r="B234" s="163"/>
      <c r="C234" s="134"/>
      <c r="D234" s="134"/>
      <c r="E234" s="134"/>
      <c r="F234" s="140"/>
    </row>
    <row r="235" spans="2:6" x14ac:dyDescent="0.2">
      <c r="B235" s="163"/>
      <c r="C235" s="134"/>
      <c r="D235" s="134"/>
      <c r="E235" s="134"/>
      <c r="F235" s="140"/>
    </row>
    <row r="236" spans="2:6" x14ac:dyDescent="0.2">
      <c r="C236" s="134"/>
      <c r="D236" s="140"/>
      <c r="E236" s="134"/>
      <c r="F236" s="140"/>
    </row>
    <row r="237" spans="2:6" x14ac:dyDescent="0.2">
      <c r="B237" s="108"/>
      <c r="C237" s="134"/>
      <c r="D237" s="134"/>
      <c r="E237" s="161"/>
      <c r="F237" s="140"/>
    </row>
    <row r="238" spans="2:6" x14ac:dyDescent="0.2">
      <c r="D238" s="140"/>
      <c r="E238" s="140"/>
      <c r="F238" s="140"/>
    </row>
  </sheetData>
  <mergeCells count="11">
    <mergeCell ref="D177:E177"/>
    <mergeCell ref="D141:E141"/>
    <mergeCell ref="D134:E134"/>
    <mergeCell ref="D64:E64"/>
    <mergeCell ref="D71:E71"/>
    <mergeCell ref="D79:E79"/>
    <mergeCell ref="D90:E90"/>
    <mergeCell ref="D98:E98"/>
    <mergeCell ref="D106:E106"/>
    <mergeCell ref="D113:E113"/>
    <mergeCell ref="D120:E120"/>
  </mergeCells>
  <phoneticPr fontId="17" type="noConversion"/>
  <pageMargins left="0.7" right="0.7" top="0.75" bottom="0.75" header="0.3" footer="0.3"/>
  <pageSetup orientation="portrait" r:id="rId1"/>
  <ignoredErrors>
    <ignoredError sqref="D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14EF9-BD12-4B72-8B26-1A50821E2A73}">
  <dimension ref="B1:O137"/>
  <sheetViews>
    <sheetView zoomScaleNormal="100" workbookViewId="0">
      <selection activeCell="K11" sqref="K11"/>
    </sheetView>
  </sheetViews>
  <sheetFormatPr defaultRowHeight="15" x14ac:dyDescent="0.25"/>
  <cols>
    <col min="2" max="2" width="68.42578125" bestFit="1" customWidth="1"/>
    <col min="3" max="3" width="16.28515625" style="1" bestFit="1" customWidth="1"/>
    <col min="4" max="4" width="15.85546875" style="1" bestFit="1" customWidth="1"/>
    <col min="5" max="5" width="10.42578125" bestFit="1" customWidth="1"/>
    <col min="6" max="6" width="10.140625" style="2" customWidth="1"/>
    <col min="7" max="7" width="7.42578125" customWidth="1"/>
    <col min="8" max="8" width="20.28515625" style="2" customWidth="1"/>
    <col min="9" max="9" width="4.7109375" bestFit="1" customWidth="1"/>
    <col min="10" max="10" width="8.42578125" bestFit="1" customWidth="1"/>
    <col min="11" max="11" width="36.5703125" style="62" customWidth="1"/>
    <col min="12" max="12" width="15.7109375" customWidth="1"/>
    <col min="13" max="13" width="15.5703125" customWidth="1"/>
    <col min="14" max="14" width="18.140625" customWidth="1"/>
    <col min="15" max="15" width="12.140625" style="18" bestFit="1" customWidth="1"/>
  </cols>
  <sheetData>
    <row r="1" spans="2:14" x14ac:dyDescent="0.25">
      <c r="B1" s="17" t="s">
        <v>0</v>
      </c>
    </row>
    <row r="2" spans="2:14" x14ac:dyDescent="0.25">
      <c r="B2" s="17" t="s">
        <v>142</v>
      </c>
    </row>
    <row r="3" spans="2:14" x14ac:dyDescent="0.25">
      <c r="B3" s="16" t="s">
        <v>2</v>
      </c>
    </row>
    <row r="4" spans="2:14" x14ac:dyDescent="0.25">
      <c r="B4" s="16" t="s">
        <v>143</v>
      </c>
    </row>
    <row r="5" spans="2:14" x14ac:dyDescent="0.25">
      <c r="B5" s="53"/>
    </row>
    <row r="6" spans="2:14" x14ac:dyDescent="0.25">
      <c r="D6" s="15"/>
    </row>
    <row r="7" spans="2:14" x14ac:dyDescent="0.25">
      <c r="B7" s="52"/>
      <c r="C7" s="95" t="s">
        <v>4</v>
      </c>
      <c r="D7" s="96" t="s">
        <v>5</v>
      </c>
      <c r="E7" s="51" t="s">
        <v>6</v>
      </c>
      <c r="F7" s="57" t="s">
        <v>7</v>
      </c>
      <c r="K7" s="68"/>
      <c r="L7" s="69"/>
    </row>
    <row r="8" spans="2:14" x14ac:dyDescent="0.25">
      <c r="B8" s="46" t="s">
        <v>144</v>
      </c>
      <c r="C8" s="81"/>
      <c r="D8" s="82"/>
      <c r="E8" s="81"/>
      <c r="F8" s="58"/>
      <c r="K8" s="68"/>
      <c r="L8" s="69"/>
    </row>
    <row r="9" spans="2:14" x14ac:dyDescent="0.25">
      <c r="B9" s="48" t="s">
        <v>145</v>
      </c>
      <c r="C9" s="81">
        <v>716.03878475000045</v>
      </c>
      <c r="D9" s="82">
        <v>631.48447398000008</v>
      </c>
      <c r="E9" s="81">
        <f>+C9-D9</f>
        <v>84.55431077000037</v>
      </c>
      <c r="F9" s="59" t="s">
        <v>13</v>
      </c>
      <c r="I9" s="43"/>
      <c r="K9" s="68"/>
      <c r="L9" s="69"/>
      <c r="M9" s="2"/>
    </row>
    <row r="10" spans="2:14" x14ac:dyDescent="0.25">
      <c r="B10" s="48" t="s">
        <v>146</v>
      </c>
      <c r="C10" s="81">
        <v>3031.5795681100008</v>
      </c>
      <c r="D10" s="82">
        <v>2870.589589629999</v>
      </c>
      <c r="E10" s="81">
        <f>+C10-D10</f>
        <v>160.98997848000181</v>
      </c>
      <c r="F10" s="59" t="s">
        <v>16</v>
      </c>
      <c r="K10" s="70"/>
      <c r="L10" s="67"/>
      <c r="M10" s="2"/>
      <c r="N10" s="2"/>
    </row>
    <row r="11" spans="2:14" x14ac:dyDescent="0.25">
      <c r="B11" s="48" t="s">
        <v>147</v>
      </c>
      <c r="C11" s="81">
        <v>82.308846490000008</v>
      </c>
      <c r="D11" s="82">
        <v>31.273778019999998</v>
      </c>
      <c r="E11" s="81">
        <f>+C11-D11</f>
        <v>51.035068470000013</v>
      </c>
      <c r="F11" s="59" t="s">
        <v>18</v>
      </c>
      <c r="J11" s="14"/>
      <c r="K11" s="68"/>
      <c r="L11" s="69"/>
      <c r="M11" s="2"/>
    </row>
    <row r="12" spans="2:14" x14ac:dyDescent="0.25">
      <c r="B12" s="44" t="s">
        <v>148</v>
      </c>
      <c r="C12" s="83">
        <f>SUM(C9:C11)</f>
        <v>3829.9271993500015</v>
      </c>
      <c r="D12" s="84">
        <f>SUM(D9:D11)</f>
        <v>3533.347841629999</v>
      </c>
      <c r="E12" s="85">
        <f>SUM(E9:E11)</f>
        <v>296.57935772000218</v>
      </c>
      <c r="F12" s="54"/>
      <c r="K12" s="68"/>
      <c r="L12" s="69"/>
      <c r="M12" s="71"/>
    </row>
    <row r="13" spans="2:14" x14ac:dyDescent="0.25">
      <c r="B13" s="45"/>
      <c r="C13" s="86"/>
      <c r="D13" s="87"/>
      <c r="E13" s="81"/>
      <c r="F13" s="59"/>
      <c r="K13" s="68"/>
      <c r="L13" s="69"/>
      <c r="M13" s="71"/>
    </row>
    <row r="14" spans="2:14" x14ac:dyDescent="0.25">
      <c r="B14" s="46" t="s">
        <v>149</v>
      </c>
      <c r="C14" s="86"/>
      <c r="D14" s="87"/>
      <c r="E14" s="81"/>
      <c r="F14" s="59"/>
      <c r="K14" s="72"/>
      <c r="L14" s="67"/>
      <c r="M14" s="71"/>
    </row>
    <row r="15" spans="2:14" x14ac:dyDescent="0.25">
      <c r="B15" s="48" t="s">
        <v>150</v>
      </c>
      <c r="C15" s="81">
        <v>3054.6019224900028</v>
      </c>
      <c r="D15" s="82">
        <v>2870.5895896300003</v>
      </c>
      <c r="E15" s="81">
        <f t="shared" ref="E15:E18" si="0">+C15-D15</f>
        <v>184.01233286000252</v>
      </c>
      <c r="F15" s="59" t="s">
        <v>22</v>
      </c>
      <c r="K15" s="70"/>
      <c r="L15" s="67"/>
      <c r="M15" s="71"/>
    </row>
    <row r="16" spans="2:14" x14ac:dyDescent="0.25">
      <c r="B16" s="48" t="s">
        <v>151</v>
      </c>
      <c r="C16" s="81">
        <v>298.17739964000089</v>
      </c>
      <c r="D16" s="82">
        <v>281.47588893</v>
      </c>
      <c r="E16" s="81">
        <f t="shared" si="0"/>
        <v>16.701510710000889</v>
      </c>
      <c r="F16" s="59" t="s">
        <v>25</v>
      </c>
      <c r="I16" s="43"/>
      <c r="K16" s="73"/>
      <c r="L16" s="69"/>
      <c r="M16" s="71"/>
    </row>
    <row r="17" spans="2:15" x14ac:dyDescent="0.25">
      <c r="B17" s="48" t="s">
        <v>152</v>
      </c>
      <c r="C17" s="81">
        <v>191.11435864000003</v>
      </c>
      <c r="D17" s="82">
        <v>163.77374050999998</v>
      </c>
      <c r="E17" s="81">
        <f t="shared" si="0"/>
        <v>27.340618130000053</v>
      </c>
      <c r="F17" s="59" t="s">
        <v>27</v>
      </c>
      <c r="J17" s="14"/>
      <c r="K17" s="74"/>
      <c r="L17" s="75"/>
      <c r="M17" s="71"/>
    </row>
    <row r="18" spans="2:15" x14ac:dyDescent="0.25">
      <c r="B18" s="48" t="s">
        <v>153</v>
      </c>
      <c r="C18" s="81">
        <v>6.4885383399999998</v>
      </c>
      <c r="D18" s="82">
        <v>2.6313040099999996</v>
      </c>
      <c r="E18" s="81">
        <f t="shared" si="0"/>
        <v>3.8572343300000003</v>
      </c>
      <c r="F18" s="59" t="s">
        <v>29</v>
      </c>
      <c r="K18" s="74"/>
      <c r="L18" s="75"/>
      <c r="M18" s="71"/>
    </row>
    <row r="19" spans="2:15" x14ac:dyDescent="0.25">
      <c r="B19" s="44" t="s">
        <v>154</v>
      </c>
      <c r="C19" s="83">
        <f>SUM(C15:C18)</f>
        <v>3550.3822191100035</v>
      </c>
      <c r="D19" s="84">
        <f>SUM(D15:D18)</f>
        <v>3318.4705230800005</v>
      </c>
      <c r="E19" s="83">
        <f>SUM(E15:E18)</f>
        <v>231.91169603000347</v>
      </c>
      <c r="F19" s="54"/>
      <c r="K19" s="73"/>
      <c r="L19" s="69"/>
      <c r="M19" s="71"/>
    </row>
    <row r="20" spans="2:15" x14ac:dyDescent="0.25">
      <c r="B20" s="48"/>
      <c r="C20" s="86"/>
      <c r="D20" s="87"/>
      <c r="E20" s="81"/>
      <c r="F20" s="59"/>
      <c r="K20" s="76"/>
      <c r="L20" s="67"/>
      <c r="M20" s="71"/>
    </row>
    <row r="21" spans="2:15" s="12" customFormat="1" x14ac:dyDescent="0.25">
      <c r="B21" s="47" t="s">
        <v>155</v>
      </c>
      <c r="C21" s="88">
        <f>C12-C19</f>
        <v>279.54498023999804</v>
      </c>
      <c r="D21" s="89">
        <f>D12-D19</f>
        <v>214.87731854999856</v>
      </c>
      <c r="E21" s="90">
        <f t="shared" ref="E21:E35" si="1">+C21-D21</f>
        <v>64.667661689999477</v>
      </c>
      <c r="F21" s="54"/>
      <c r="H21" s="2"/>
      <c r="I21" s="50"/>
      <c r="K21" s="77"/>
      <c r="L21" s="69"/>
      <c r="M21" s="71"/>
      <c r="O21" s="49"/>
    </row>
    <row r="22" spans="2:15" x14ac:dyDescent="0.25">
      <c r="B22" s="48" t="s">
        <v>156</v>
      </c>
      <c r="C22" s="86">
        <v>3.3037335199999998</v>
      </c>
      <c r="D22" s="82">
        <v>14.86726331</v>
      </c>
      <c r="E22" s="81">
        <f t="shared" si="1"/>
        <v>-11.56352979</v>
      </c>
      <c r="F22" s="59" t="s">
        <v>35</v>
      </c>
      <c r="K22" s="77"/>
      <c r="L22" s="69"/>
      <c r="M22" s="71"/>
    </row>
    <row r="23" spans="2:15" x14ac:dyDescent="0.25">
      <c r="B23" s="48" t="s">
        <v>157</v>
      </c>
      <c r="C23" s="86">
        <v>96.294394529999977</v>
      </c>
      <c r="D23" s="82">
        <v>96.914472810000007</v>
      </c>
      <c r="E23" s="81">
        <f t="shared" si="1"/>
        <v>-0.62007828000002974</v>
      </c>
      <c r="F23" s="59" t="s">
        <v>37</v>
      </c>
      <c r="K23" s="77"/>
      <c r="L23" s="69"/>
      <c r="M23" s="71"/>
    </row>
    <row r="24" spans="2:15" x14ac:dyDescent="0.25">
      <c r="B24" s="44" t="s">
        <v>158</v>
      </c>
      <c r="C24" s="83">
        <f>C23-C22</f>
        <v>92.990661009999982</v>
      </c>
      <c r="D24" s="84">
        <f>D23-D22</f>
        <v>82.047209500000008</v>
      </c>
      <c r="E24" s="85">
        <f t="shared" si="1"/>
        <v>10.943451509999974</v>
      </c>
      <c r="F24" s="54"/>
      <c r="K24" s="78"/>
      <c r="L24" s="66"/>
    </row>
    <row r="25" spans="2:15" x14ac:dyDescent="0.25">
      <c r="B25" s="48"/>
      <c r="C25" s="86"/>
      <c r="D25" s="87"/>
      <c r="E25" s="81"/>
      <c r="F25" s="59"/>
      <c r="K25" s="79"/>
      <c r="L25" s="67"/>
    </row>
    <row r="26" spans="2:15" s="12" customFormat="1" x14ac:dyDescent="0.25">
      <c r="B26" s="47" t="s">
        <v>159</v>
      </c>
      <c r="C26" s="88">
        <f>C21-C24</f>
        <v>186.55431922999804</v>
      </c>
      <c r="D26" s="89">
        <f>D21-D24</f>
        <v>132.83010904999855</v>
      </c>
      <c r="E26" s="90">
        <f t="shared" si="1"/>
        <v>53.724210179999488</v>
      </c>
      <c r="F26" s="54"/>
      <c r="H26" s="2"/>
      <c r="K26" s="80"/>
      <c r="L26" s="67"/>
      <c r="O26" s="49"/>
    </row>
    <row r="27" spans="2:15" x14ac:dyDescent="0.25">
      <c r="B27" s="48" t="s">
        <v>160</v>
      </c>
      <c r="C27" s="86">
        <v>49.251371479999996</v>
      </c>
      <c r="D27" s="82">
        <v>8.3387299899999991</v>
      </c>
      <c r="E27" s="81">
        <f t="shared" si="1"/>
        <v>40.912641489999999</v>
      </c>
      <c r="F27" s="59" t="s">
        <v>40</v>
      </c>
    </row>
    <row r="28" spans="2:15" x14ac:dyDescent="0.25">
      <c r="B28" s="48" t="s">
        <v>161</v>
      </c>
      <c r="C28" s="86">
        <v>0</v>
      </c>
      <c r="D28" s="82">
        <v>2.2633899</v>
      </c>
      <c r="E28" s="81">
        <f t="shared" si="1"/>
        <v>-2.2633899</v>
      </c>
      <c r="F28" s="59" t="s">
        <v>42</v>
      </c>
    </row>
    <row r="29" spans="2:15" x14ac:dyDescent="0.25">
      <c r="B29" s="48" t="s">
        <v>162</v>
      </c>
      <c r="C29" s="86">
        <v>0</v>
      </c>
      <c r="D29" s="82">
        <v>0.67588568999999998</v>
      </c>
      <c r="E29" s="91">
        <f t="shared" si="1"/>
        <v>-0.67588568999999998</v>
      </c>
      <c r="F29" s="59" t="s">
        <v>44</v>
      </c>
    </row>
    <row r="30" spans="2:15" x14ac:dyDescent="0.25">
      <c r="B30" s="44" t="s">
        <v>163</v>
      </c>
      <c r="C30" s="85">
        <f>+C26-SUM(C27:C29)</f>
        <v>137.30294774999805</v>
      </c>
      <c r="D30" s="92">
        <f>+D26-SUM(D27:D29)</f>
        <v>121.55210346999856</v>
      </c>
      <c r="E30" s="85">
        <f t="shared" si="1"/>
        <v>15.750844279999498</v>
      </c>
      <c r="F30" s="54"/>
    </row>
    <row r="31" spans="2:15" x14ac:dyDescent="0.25">
      <c r="B31" s="47"/>
      <c r="C31" s="81"/>
      <c r="D31" s="82"/>
      <c r="E31" s="81"/>
      <c r="F31" s="59"/>
    </row>
    <row r="32" spans="2:15" x14ac:dyDescent="0.25">
      <c r="B32" s="46" t="s">
        <v>164</v>
      </c>
      <c r="C32" s="86">
        <v>-2.4305545899999998</v>
      </c>
      <c r="D32" s="82">
        <v>-2.2758280000000002</v>
      </c>
      <c r="E32" s="81">
        <f t="shared" si="1"/>
        <v>-0.15472658999999966</v>
      </c>
      <c r="F32" s="59" t="s">
        <v>46</v>
      </c>
    </row>
    <row r="33" spans="2:8" x14ac:dyDescent="0.25">
      <c r="B33" s="44" t="s">
        <v>165</v>
      </c>
      <c r="C33" s="85">
        <f>C32</f>
        <v>-2.4305545899999998</v>
      </c>
      <c r="D33" s="92">
        <f>D32</f>
        <v>-2.2758280000000002</v>
      </c>
      <c r="E33" s="85">
        <f t="shared" si="1"/>
        <v>-0.15472658999999966</v>
      </c>
      <c r="F33" s="59"/>
    </row>
    <row r="34" spans="2:8" x14ac:dyDescent="0.25">
      <c r="B34" s="45"/>
      <c r="C34" s="81"/>
      <c r="D34" s="82"/>
      <c r="E34" s="81"/>
      <c r="F34" s="59"/>
    </row>
    <row r="35" spans="2:8" x14ac:dyDescent="0.25">
      <c r="B35" s="44" t="s">
        <v>166</v>
      </c>
      <c r="C35" s="85">
        <f>C30+C33</f>
        <v>134.87239315999807</v>
      </c>
      <c r="D35" s="93">
        <f>D30+D33</f>
        <v>119.27627546999855</v>
      </c>
      <c r="E35" s="85">
        <f t="shared" si="1"/>
        <v>15.596117689999517</v>
      </c>
      <c r="F35" s="54"/>
    </row>
    <row r="36" spans="2:8" x14ac:dyDescent="0.25">
      <c r="D36" s="13"/>
    </row>
    <row r="38" spans="2:8" x14ac:dyDescent="0.25">
      <c r="B38" s="10" t="s">
        <v>167</v>
      </c>
      <c r="C38" s="29"/>
      <c r="D38" s="168"/>
      <c r="E38" s="169"/>
      <c r="F38" s="60"/>
      <c r="H38" s="65"/>
    </row>
    <row r="39" spans="2:8" x14ac:dyDescent="0.25">
      <c r="B39" s="6" t="s">
        <v>168</v>
      </c>
      <c r="C39" s="20"/>
      <c r="D39" s="20"/>
      <c r="E39" s="9">
        <f>C9</f>
        <v>716.03878475000045</v>
      </c>
      <c r="F39" s="60"/>
      <c r="H39" s="65"/>
    </row>
    <row r="40" spans="2:8" x14ac:dyDescent="0.25">
      <c r="B40" s="8" t="s">
        <v>73</v>
      </c>
      <c r="C40" s="20"/>
      <c r="D40" s="20"/>
      <c r="E40" s="5"/>
      <c r="F40" s="60" t="s">
        <v>169</v>
      </c>
      <c r="H40" s="61"/>
    </row>
    <row r="41" spans="2:8" x14ac:dyDescent="0.25">
      <c r="B41" s="7" t="s">
        <v>89</v>
      </c>
      <c r="C41" s="20"/>
      <c r="D41" s="64">
        <v>-84.554310769999958</v>
      </c>
      <c r="E41" s="5"/>
      <c r="F41" s="60"/>
      <c r="H41" s="61"/>
    </row>
    <row r="42" spans="2:8" x14ac:dyDescent="0.25">
      <c r="B42" s="6" t="s">
        <v>76</v>
      </c>
      <c r="C42" s="20"/>
      <c r="E42" s="5">
        <f>SUM(D41:D41)</f>
        <v>-84.554310769999958</v>
      </c>
      <c r="F42" s="60"/>
      <c r="H42" s="61"/>
    </row>
    <row r="43" spans="2:8" x14ac:dyDescent="0.25">
      <c r="B43" s="4" t="s">
        <v>170</v>
      </c>
      <c r="C43" s="19"/>
      <c r="D43" s="19"/>
      <c r="E43" s="3">
        <f>E39+E42</f>
        <v>631.48447398000053</v>
      </c>
      <c r="F43" s="60">
        <f>E43-D9</f>
        <v>0</v>
      </c>
      <c r="H43" s="61"/>
    </row>
    <row r="44" spans="2:8" x14ac:dyDescent="0.25">
      <c r="H44" s="61"/>
    </row>
    <row r="45" spans="2:8" x14ac:dyDescent="0.25">
      <c r="B45" s="10" t="s">
        <v>171</v>
      </c>
      <c r="C45" s="29"/>
      <c r="D45" s="168"/>
      <c r="E45" s="169"/>
      <c r="H45" s="61"/>
    </row>
    <row r="46" spans="2:8" x14ac:dyDescent="0.25">
      <c r="B46" s="6" t="s">
        <v>172</v>
      </c>
      <c r="C46" s="20"/>
      <c r="D46" s="20"/>
      <c r="E46" s="9">
        <f>C10</f>
        <v>3031.5795681100008</v>
      </c>
      <c r="H46" s="61"/>
    </row>
    <row r="47" spans="2:8" x14ac:dyDescent="0.25">
      <c r="B47" s="8" t="s">
        <v>73</v>
      </c>
      <c r="C47" s="20"/>
      <c r="D47" s="20"/>
      <c r="E47" s="5"/>
      <c r="H47" s="61"/>
    </row>
    <row r="48" spans="2:8" x14ac:dyDescent="0.25">
      <c r="B48" s="7" t="s">
        <v>89</v>
      </c>
      <c r="C48" s="20"/>
      <c r="D48" s="63">
        <v>23.022354380000113</v>
      </c>
      <c r="E48" s="5"/>
      <c r="H48" s="61"/>
    </row>
    <row r="49" spans="2:8" x14ac:dyDescent="0.25">
      <c r="B49" s="7" t="s">
        <v>173</v>
      </c>
      <c r="C49" s="20"/>
      <c r="D49" s="64">
        <v>-184.01233286000061</v>
      </c>
      <c r="E49" s="5"/>
      <c r="H49" s="61"/>
    </row>
    <row r="50" spans="2:8" x14ac:dyDescent="0.25">
      <c r="B50" s="6" t="s">
        <v>76</v>
      </c>
      <c r="C50" s="20"/>
      <c r="E50" s="5">
        <f>SUM(D48:D49)</f>
        <v>-160.9899784800005</v>
      </c>
      <c r="H50" s="61"/>
    </row>
    <row r="51" spans="2:8" x14ac:dyDescent="0.25">
      <c r="B51" s="4" t="s">
        <v>174</v>
      </c>
      <c r="C51" s="19"/>
      <c r="D51" s="19"/>
      <c r="E51" s="3">
        <f>E46+E50</f>
        <v>2870.5895896300003</v>
      </c>
      <c r="F51" s="2">
        <f>E51-D10</f>
        <v>0</v>
      </c>
      <c r="H51" s="61"/>
    </row>
    <row r="52" spans="2:8" x14ac:dyDescent="0.25">
      <c r="H52" s="61"/>
    </row>
    <row r="53" spans="2:8" x14ac:dyDescent="0.25">
      <c r="B53" s="10" t="s">
        <v>175</v>
      </c>
      <c r="C53" s="29"/>
      <c r="D53" s="168"/>
      <c r="E53" s="169"/>
      <c r="H53" s="61"/>
    </row>
    <row r="54" spans="2:8" x14ac:dyDescent="0.25">
      <c r="B54" s="6" t="s">
        <v>176</v>
      </c>
      <c r="C54" s="20"/>
      <c r="D54" s="20"/>
      <c r="E54" s="9">
        <f>C11</f>
        <v>82.308846490000008</v>
      </c>
      <c r="G54" s="34"/>
      <c r="H54" s="61"/>
    </row>
    <row r="55" spans="2:8" x14ac:dyDescent="0.25">
      <c r="B55" s="8" t="s">
        <v>73</v>
      </c>
      <c r="C55" s="20"/>
      <c r="D55" s="20"/>
      <c r="E55" s="5"/>
      <c r="H55" s="61"/>
    </row>
    <row r="56" spans="2:8" ht="15.75" customHeight="1" x14ac:dyDescent="0.25">
      <c r="B56" s="23" t="s">
        <v>177</v>
      </c>
      <c r="C56" s="22"/>
      <c r="D56" s="63">
        <v>-16.051186580000007</v>
      </c>
      <c r="E56" s="21"/>
      <c r="H56" s="61"/>
    </row>
    <row r="57" spans="2:8" x14ac:dyDescent="0.25">
      <c r="B57" s="23" t="s">
        <v>178</v>
      </c>
      <c r="C57" s="20"/>
      <c r="D57" s="63">
        <v>-26.671363719999992</v>
      </c>
      <c r="E57" s="5"/>
      <c r="H57" s="61"/>
    </row>
    <row r="58" spans="2:8" x14ac:dyDescent="0.25">
      <c r="B58" s="23" t="s">
        <v>89</v>
      </c>
      <c r="C58" s="20"/>
      <c r="D58" s="64">
        <v>-8.312518168789115</v>
      </c>
      <c r="E58" s="5"/>
      <c r="H58" s="61"/>
    </row>
    <row r="59" spans="2:8" x14ac:dyDescent="0.25">
      <c r="B59" s="26" t="s">
        <v>76</v>
      </c>
      <c r="C59" s="22"/>
      <c r="D59" s="55"/>
      <c r="E59" s="21">
        <f>SUM(D56:D58)</f>
        <v>-51.035068468789106</v>
      </c>
      <c r="H59" s="61"/>
    </row>
    <row r="60" spans="2:8" x14ac:dyDescent="0.25">
      <c r="B60" s="32" t="s">
        <v>179</v>
      </c>
      <c r="C60" s="31"/>
      <c r="D60" s="31"/>
      <c r="E60" s="30">
        <f>E54+E59</f>
        <v>31.273778021210902</v>
      </c>
      <c r="F60" s="2">
        <f>E60-D11</f>
        <v>1.2109033775686839E-9</v>
      </c>
      <c r="H60" s="61"/>
    </row>
    <row r="61" spans="2:8" x14ac:dyDescent="0.25">
      <c r="H61" s="61"/>
    </row>
    <row r="62" spans="2:8" x14ac:dyDescent="0.25">
      <c r="B62" s="28" t="s">
        <v>180</v>
      </c>
      <c r="C62" s="27"/>
      <c r="D62" s="166"/>
      <c r="E62" s="167"/>
      <c r="H62" s="61"/>
    </row>
    <row r="63" spans="2:8" x14ac:dyDescent="0.25">
      <c r="B63" s="26" t="s">
        <v>181</v>
      </c>
      <c r="C63" s="22"/>
      <c r="D63" s="22"/>
      <c r="E63" s="25">
        <f>C15</f>
        <v>3054.6019224900028</v>
      </c>
      <c r="H63" s="61"/>
    </row>
    <row r="64" spans="2:8" x14ac:dyDescent="0.25">
      <c r="B64" s="24" t="s">
        <v>73</v>
      </c>
      <c r="C64" s="22"/>
      <c r="D64" s="22"/>
      <c r="E64" s="21"/>
      <c r="H64" s="61"/>
    </row>
    <row r="65" spans="2:15" x14ac:dyDescent="0.25">
      <c r="B65" s="23" t="s">
        <v>173</v>
      </c>
      <c r="C65" s="22"/>
      <c r="D65" s="64">
        <v>-184.01233285999965</v>
      </c>
      <c r="E65" s="21"/>
      <c r="G65" s="34"/>
      <c r="H65" s="61"/>
    </row>
    <row r="66" spans="2:15" x14ac:dyDescent="0.25">
      <c r="B66" s="26" t="s">
        <v>76</v>
      </c>
      <c r="C66" s="22"/>
      <c r="D66" s="55"/>
      <c r="E66" s="21">
        <f>SUM(D65:D65)</f>
        <v>-184.01233285999965</v>
      </c>
      <c r="H66" s="61"/>
    </row>
    <row r="67" spans="2:15" x14ac:dyDescent="0.25">
      <c r="B67" s="32" t="s">
        <v>182</v>
      </c>
      <c r="C67" s="31"/>
      <c r="D67" s="31"/>
      <c r="E67" s="30">
        <f>E63+E66</f>
        <v>2870.589589630003</v>
      </c>
      <c r="F67" s="2">
        <f>E67-D15</f>
        <v>0</v>
      </c>
      <c r="H67" s="61"/>
    </row>
    <row r="68" spans="2:15" x14ac:dyDescent="0.25">
      <c r="H68" s="61"/>
    </row>
    <row r="69" spans="2:15" x14ac:dyDescent="0.25">
      <c r="B69" s="28" t="s">
        <v>183</v>
      </c>
      <c r="C69" s="27"/>
      <c r="D69" s="166"/>
      <c r="E69" s="167"/>
      <c r="H69" s="61"/>
    </row>
    <row r="70" spans="2:15" x14ac:dyDescent="0.25">
      <c r="B70" s="26" t="s">
        <v>184</v>
      </c>
      <c r="C70" s="22"/>
      <c r="D70" s="22"/>
      <c r="E70" s="25">
        <f>C16</f>
        <v>298.17739964000089</v>
      </c>
      <c r="H70" s="61"/>
    </row>
    <row r="71" spans="2:15" x14ac:dyDescent="0.25">
      <c r="B71" s="24" t="s">
        <v>73</v>
      </c>
      <c r="C71" s="22"/>
      <c r="D71" s="22"/>
      <c r="E71" s="21"/>
      <c r="H71" s="61"/>
      <c r="N71" s="39"/>
    </row>
    <row r="72" spans="2:15" x14ac:dyDescent="0.25">
      <c r="B72" s="23" t="s">
        <v>185</v>
      </c>
      <c r="C72" s="22"/>
      <c r="D72" s="63">
        <v>-2.5601022499999999</v>
      </c>
      <c r="E72" s="21"/>
      <c r="H72" s="61"/>
    </row>
    <row r="73" spans="2:15" x14ac:dyDescent="0.25">
      <c r="B73" s="23" t="s">
        <v>89</v>
      </c>
      <c r="C73" s="22"/>
      <c r="D73" s="64">
        <v>-14.141408460000871</v>
      </c>
      <c r="E73" s="21"/>
      <c r="H73" s="61"/>
    </row>
    <row r="74" spans="2:15" x14ac:dyDescent="0.25">
      <c r="B74" s="42" t="s">
        <v>76</v>
      </c>
      <c r="C74" s="33"/>
      <c r="D74" s="56"/>
      <c r="E74" s="41">
        <f>SUM(D72:D73)</f>
        <v>-16.701510710000871</v>
      </c>
      <c r="H74" s="61"/>
    </row>
    <row r="75" spans="2:15" x14ac:dyDescent="0.25">
      <c r="B75" s="40" t="s">
        <v>186</v>
      </c>
      <c r="C75" s="31"/>
      <c r="D75" s="31"/>
      <c r="E75" s="30">
        <f>E70+E74</f>
        <v>281.47588893</v>
      </c>
      <c r="F75" s="2">
        <f>E75-D16</f>
        <v>0</v>
      </c>
      <c r="H75" s="61"/>
    </row>
    <row r="76" spans="2:15" x14ac:dyDescent="0.25">
      <c r="H76" s="61"/>
    </row>
    <row r="77" spans="2:15" x14ac:dyDescent="0.25">
      <c r="B77" s="28" t="s">
        <v>187</v>
      </c>
      <c r="C77" s="27"/>
      <c r="D77" s="166"/>
      <c r="E77" s="167"/>
      <c r="H77" s="61"/>
    </row>
    <row r="78" spans="2:15" x14ac:dyDescent="0.25">
      <c r="B78" s="26" t="s">
        <v>188</v>
      </c>
      <c r="C78" s="22"/>
      <c r="D78" s="22"/>
      <c r="E78" s="25">
        <f>C17</f>
        <v>191.11435864000003</v>
      </c>
      <c r="H78" s="61"/>
    </row>
    <row r="79" spans="2:15" x14ac:dyDescent="0.25">
      <c r="B79" s="24" t="s">
        <v>73</v>
      </c>
      <c r="C79" s="22"/>
      <c r="D79" s="22"/>
      <c r="E79" s="21"/>
      <c r="H79" s="61"/>
    </row>
    <row r="80" spans="2:15" s="35" customFormat="1" ht="12.75" x14ac:dyDescent="0.2">
      <c r="B80" s="23" t="s">
        <v>185</v>
      </c>
      <c r="C80" s="38"/>
      <c r="D80" s="63">
        <v>-7.3557249800000193</v>
      </c>
      <c r="E80" s="37"/>
      <c r="F80" s="61"/>
      <c r="H80" s="61"/>
      <c r="K80" s="62"/>
      <c r="O80" s="36"/>
    </row>
    <row r="81" spans="2:8" x14ac:dyDescent="0.25">
      <c r="B81" s="23" t="s">
        <v>178</v>
      </c>
      <c r="C81" s="22"/>
      <c r="D81" s="63">
        <v>-19.523481860000015</v>
      </c>
      <c r="E81" s="21"/>
      <c r="H81" s="61"/>
    </row>
    <row r="82" spans="2:8" x14ac:dyDescent="0.25">
      <c r="B82" s="23" t="s">
        <v>89</v>
      </c>
      <c r="C82" s="22"/>
      <c r="D82" s="64">
        <v>-0.46141129000002146</v>
      </c>
      <c r="E82" s="21"/>
      <c r="F82" s="94"/>
      <c r="H82" s="61"/>
    </row>
    <row r="83" spans="2:8" x14ac:dyDescent="0.25">
      <c r="B83" s="26" t="s">
        <v>76</v>
      </c>
      <c r="C83" s="22"/>
      <c r="D83" s="55"/>
      <c r="E83" s="21">
        <f>SUM(D80:D82)</f>
        <v>-27.340618130000056</v>
      </c>
      <c r="H83" s="61"/>
    </row>
    <row r="84" spans="2:8" x14ac:dyDescent="0.25">
      <c r="B84" s="32" t="s">
        <v>189</v>
      </c>
      <c r="C84" s="31"/>
      <c r="D84" s="31"/>
      <c r="E84" s="30">
        <f>E78+E83</f>
        <v>163.77374050999998</v>
      </c>
      <c r="F84" s="2">
        <f>E84-D17</f>
        <v>0</v>
      </c>
      <c r="G84" s="34"/>
      <c r="H84" s="61"/>
    </row>
    <row r="85" spans="2:8" x14ac:dyDescent="0.25">
      <c r="H85" s="61"/>
    </row>
    <row r="86" spans="2:8" x14ac:dyDescent="0.25">
      <c r="B86" s="28" t="s">
        <v>190</v>
      </c>
      <c r="C86" s="27"/>
      <c r="D86" s="166"/>
      <c r="E86" s="167"/>
      <c r="H86" s="61"/>
    </row>
    <row r="87" spans="2:8" x14ac:dyDescent="0.25">
      <c r="B87" s="26" t="s">
        <v>191</v>
      </c>
      <c r="C87" s="22"/>
      <c r="D87" s="22"/>
      <c r="E87" s="25">
        <f>C18</f>
        <v>6.4885383399999998</v>
      </c>
      <c r="H87" s="61"/>
    </row>
    <row r="88" spans="2:8" x14ac:dyDescent="0.25">
      <c r="B88" s="24" t="s">
        <v>73</v>
      </c>
      <c r="C88" s="22"/>
      <c r="D88" s="22"/>
      <c r="E88" s="21"/>
      <c r="H88" s="61"/>
    </row>
    <row r="89" spans="2:8" x14ac:dyDescent="0.25">
      <c r="B89" s="23" t="s">
        <v>89</v>
      </c>
      <c r="C89" s="22"/>
      <c r="D89" s="63">
        <v>-3.79821433</v>
      </c>
      <c r="E89" s="21"/>
      <c r="H89" s="61"/>
    </row>
    <row r="90" spans="2:8" x14ac:dyDescent="0.25">
      <c r="B90" s="23" t="s">
        <v>192</v>
      </c>
      <c r="C90" s="22"/>
      <c r="D90" s="64">
        <v>-5.9020000000000468E-2</v>
      </c>
      <c r="E90" s="21"/>
      <c r="H90" s="61"/>
    </row>
    <row r="91" spans="2:8" x14ac:dyDescent="0.25">
      <c r="B91" s="26" t="s">
        <v>76</v>
      </c>
      <c r="C91" s="22"/>
      <c r="D91" s="55"/>
      <c r="E91" s="21">
        <f>SUM(D89:D90)</f>
        <v>-3.8572343300000003</v>
      </c>
      <c r="H91" s="61"/>
    </row>
    <row r="92" spans="2:8" x14ac:dyDescent="0.25">
      <c r="B92" s="32" t="s">
        <v>193</v>
      </c>
      <c r="C92" s="31"/>
      <c r="D92" s="31"/>
      <c r="E92" s="30">
        <f>E87+E91</f>
        <v>2.6313040099999996</v>
      </c>
      <c r="F92" s="2">
        <f>E92-D18</f>
        <v>0</v>
      </c>
      <c r="H92" s="61"/>
    </row>
    <row r="93" spans="2:8" x14ac:dyDescent="0.25">
      <c r="H93" s="61"/>
    </row>
    <row r="94" spans="2:8" x14ac:dyDescent="0.25">
      <c r="B94" s="28" t="s">
        <v>194</v>
      </c>
      <c r="C94" s="27"/>
      <c r="D94" s="166"/>
      <c r="E94" s="167"/>
      <c r="H94" s="61"/>
    </row>
    <row r="95" spans="2:8" x14ac:dyDescent="0.25">
      <c r="B95" s="26" t="s">
        <v>195</v>
      </c>
      <c r="C95" s="22"/>
      <c r="D95" s="22"/>
      <c r="E95" s="25">
        <f>C22</f>
        <v>3.3037335199999998</v>
      </c>
      <c r="H95" s="61"/>
    </row>
    <row r="96" spans="2:8" x14ac:dyDescent="0.25">
      <c r="B96" s="24" t="s">
        <v>73</v>
      </c>
      <c r="C96" s="22"/>
      <c r="D96" s="22"/>
      <c r="E96" s="21"/>
      <c r="H96" s="61"/>
    </row>
    <row r="97" spans="2:8" x14ac:dyDescent="0.25">
      <c r="B97" s="23" t="s">
        <v>196</v>
      </c>
      <c r="C97" s="22"/>
      <c r="D97" s="63">
        <v>-0.32363852000000004</v>
      </c>
      <c r="E97" s="21"/>
      <c r="H97" s="61"/>
    </row>
    <row r="98" spans="2:8" x14ac:dyDescent="0.25">
      <c r="B98" s="23" t="s">
        <v>89</v>
      </c>
      <c r="C98" s="22"/>
      <c r="D98" s="64">
        <v>11.88716831</v>
      </c>
      <c r="E98" s="21"/>
      <c r="H98" s="61"/>
    </row>
    <row r="99" spans="2:8" x14ac:dyDescent="0.25">
      <c r="B99" s="26" t="s">
        <v>76</v>
      </c>
      <c r="C99" s="22"/>
      <c r="D99" s="55"/>
      <c r="E99" s="21">
        <f>SUM(D97:D98)</f>
        <v>11.56352979</v>
      </c>
      <c r="H99" s="61"/>
    </row>
    <row r="100" spans="2:8" x14ac:dyDescent="0.25">
      <c r="B100" s="32" t="s">
        <v>197</v>
      </c>
      <c r="C100" s="31"/>
      <c r="D100" s="31"/>
      <c r="E100" s="30">
        <f>E95+E99</f>
        <v>14.86726331</v>
      </c>
      <c r="F100" s="2">
        <f>E100-D22</f>
        <v>0</v>
      </c>
      <c r="H100" s="61"/>
    </row>
    <row r="101" spans="2:8" x14ac:dyDescent="0.25">
      <c r="H101" s="61"/>
    </row>
    <row r="102" spans="2:8" x14ac:dyDescent="0.25">
      <c r="B102" s="28" t="s">
        <v>198</v>
      </c>
      <c r="C102" s="27"/>
      <c r="D102" s="166"/>
      <c r="E102" s="167"/>
      <c r="H102" s="61"/>
    </row>
    <row r="103" spans="2:8" x14ac:dyDescent="0.25">
      <c r="B103" s="26" t="s">
        <v>199</v>
      </c>
      <c r="C103" s="22"/>
      <c r="D103" s="22"/>
      <c r="E103" s="25">
        <f>C23</f>
        <v>96.294394529999977</v>
      </c>
      <c r="H103" s="61"/>
    </row>
    <row r="104" spans="2:8" x14ac:dyDescent="0.25">
      <c r="B104" s="24" t="s">
        <v>73</v>
      </c>
      <c r="C104" s="22"/>
      <c r="D104" s="22"/>
      <c r="E104" s="21"/>
      <c r="H104" s="61"/>
    </row>
    <row r="105" spans="2:8" x14ac:dyDescent="0.25">
      <c r="B105" s="23" t="s">
        <v>196</v>
      </c>
      <c r="C105" s="22"/>
      <c r="D105" s="63">
        <v>-1.9421778199999928</v>
      </c>
      <c r="E105" s="21"/>
      <c r="H105" s="61"/>
    </row>
    <row r="106" spans="2:8" ht="14.25" customHeight="1" x14ac:dyDescent="0.25">
      <c r="B106" s="23" t="s">
        <v>89</v>
      </c>
      <c r="C106" s="22"/>
      <c r="D106" s="64">
        <v>2.5622561000000239</v>
      </c>
      <c r="E106" s="21"/>
      <c r="H106" s="61"/>
    </row>
    <row r="107" spans="2:8" x14ac:dyDescent="0.25">
      <c r="B107" s="26" t="s">
        <v>76</v>
      </c>
      <c r="C107" s="22"/>
      <c r="D107" s="55"/>
      <c r="E107" s="21">
        <f>SUM(D105:D106)</f>
        <v>0.62007828000003107</v>
      </c>
      <c r="H107" s="61"/>
    </row>
    <row r="108" spans="2:8" x14ac:dyDescent="0.25">
      <c r="B108" s="32" t="s">
        <v>200</v>
      </c>
      <c r="C108" s="31"/>
      <c r="D108" s="31"/>
      <c r="E108" s="30">
        <f>E103+E107</f>
        <v>96.914472810000007</v>
      </c>
      <c r="F108" s="2">
        <f>E108-D23</f>
        <v>0</v>
      </c>
      <c r="H108" s="61"/>
    </row>
    <row r="109" spans="2:8" x14ac:dyDescent="0.25">
      <c r="H109" s="61"/>
    </row>
    <row r="110" spans="2:8" x14ac:dyDescent="0.25">
      <c r="B110" s="28" t="s">
        <v>201</v>
      </c>
      <c r="C110" s="27"/>
      <c r="D110" s="166"/>
      <c r="E110" s="167"/>
      <c r="H110" s="61"/>
    </row>
    <row r="111" spans="2:8" x14ac:dyDescent="0.25">
      <c r="B111" s="26" t="s">
        <v>202</v>
      </c>
      <c r="C111" s="22"/>
      <c r="D111" s="22"/>
      <c r="E111" s="25">
        <f>C27</f>
        <v>49.251371479999996</v>
      </c>
      <c r="H111" s="61"/>
    </row>
    <row r="112" spans="2:8" x14ac:dyDescent="0.25">
      <c r="B112" s="24" t="s">
        <v>73</v>
      </c>
      <c r="C112" s="22"/>
      <c r="D112" s="22"/>
      <c r="E112" s="21"/>
      <c r="H112" s="61"/>
    </row>
    <row r="113" spans="2:8" x14ac:dyDescent="0.25">
      <c r="B113" s="23" t="s">
        <v>196</v>
      </c>
      <c r="C113" s="22"/>
      <c r="D113" s="63">
        <v>-1.0874310200000032</v>
      </c>
      <c r="E113" s="21"/>
      <c r="H113" s="61"/>
    </row>
    <row r="114" spans="2:8" x14ac:dyDescent="0.25">
      <c r="B114" s="23" t="s">
        <v>89</v>
      </c>
      <c r="C114" s="22"/>
      <c r="D114" s="64">
        <v>-39.825210470000002</v>
      </c>
      <c r="E114" s="21"/>
      <c r="H114" s="61"/>
    </row>
    <row r="115" spans="2:8" x14ac:dyDescent="0.25">
      <c r="B115" s="26" t="s">
        <v>76</v>
      </c>
      <c r="C115" s="22"/>
      <c r="D115" s="55"/>
      <c r="E115" s="21">
        <f>SUM(D113:D114)</f>
        <v>-40.912641490000006</v>
      </c>
      <c r="H115" s="61"/>
    </row>
    <row r="116" spans="2:8" x14ac:dyDescent="0.25">
      <c r="B116" s="32" t="s">
        <v>203</v>
      </c>
      <c r="C116" s="31"/>
      <c r="D116" s="31"/>
      <c r="E116" s="30">
        <f>E111+E115</f>
        <v>8.3387299899999903</v>
      </c>
      <c r="F116" s="2">
        <f>E116-D27</f>
        <v>0</v>
      </c>
      <c r="H116" s="61"/>
    </row>
    <row r="117" spans="2:8" x14ac:dyDescent="0.25">
      <c r="H117" s="61"/>
    </row>
    <row r="118" spans="2:8" x14ac:dyDescent="0.25">
      <c r="B118" s="28" t="s">
        <v>204</v>
      </c>
      <c r="C118" s="27"/>
      <c r="D118" s="166"/>
      <c r="E118" s="167"/>
      <c r="H118" s="61"/>
    </row>
    <row r="119" spans="2:8" x14ac:dyDescent="0.25">
      <c r="B119" s="26" t="s">
        <v>205</v>
      </c>
      <c r="C119" s="22"/>
      <c r="D119" s="22"/>
      <c r="E119" s="25">
        <f>C28</f>
        <v>0</v>
      </c>
      <c r="H119" s="61"/>
    </row>
    <row r="120" spans="2:8" x14ac:dyDescent="0.25">
      <c r="B120" s="24" t="s">
        <v>73</v>
      </c>
      <c r="C120" s="22"/>
      <c r="D120" s="22"/>
      <c r="E120" s="21"/>
      <c r="H120" s="61"/>
    </row>
    <row r="121" spans="2:8" x14ac:dyDescent="0.25">
      <c r="B121" s="23" t="s">
        <v>206</v>
      </c>
      <c r="C121" s="22"/>
      <c r="D121" s="64">
        <v>2.2633899000000004</v>
      </c>
      <c r="E121" s="21"/>
      <c r="H121" s="61"/>
    </row>
    <row r="122" spans="2:8" x14ac:dyDescent="0.25">
      <c r="B122" s="6" t="s">
        <v>76</v>
      </c>
      <c r="C122" s="20"/>
      <c r="E122" s="5">
        <f>SUM(D121:D121)</f>
        <v>2.2633899000000004</v>
      </c>
      <c r="H122" s="61"/>
    </row>
    <row r="123" spans="2:8" x14ac:dyDescent="0.25">
      <c r="B123" s="4" t="s">
        <v>207</v>
      </c>
      <c r="C123" s="19"/>
      <c r="D123" s="19"/>
      <c r="E123" s="3">
        <f>E119+E122</f>
        <v>2.2633899000000004</v>
      </c>
      <c r="F123" s="2">
        <f>E123-D28</f>
        <v>0</v>
      </c>
      <c r="H123" s="61"/>
    </row>
    <row r="124" spans="2:8" x14ac:dyDescent="0.25">
      <c r="B124" s="10"/>
      <c r="C124" s="29"/>
      <c r="D124" s="29"/>
      <c r="E124" s="11"/>
      <c r="H124" s="61"/>
    </row>
    <row r="125" spans="2:8" x14ac:dyDescent="0.25">
      <c r="B125" s="28" t="s">
        <v>208</v>
      </c>
      <c r="C125" s="27"/>
      <c r="D125" s="166"/>
      <c r="E125" s="167"/>
      <c r="H125" s="61"/>
    </row>
    <row r="126" spans="2:8" x14ac:dyDescent="0.25">
      <c r="B126" s="26" t="s">
        <v>209</v>
      </c>
      <c r="C126" s="22"/>
      <c r="D126" s="22"/>
      <c r="E126" s="25">
        <f>C29</f>
        <v>0</v>
      </c>
      <c r="H126" s="61"/>
    </row>
    <row r="127" spans="2:8" x14ac:dyDescent="0.25">
      <c r="B127" s="24" t="s">
        <v>73</v>
      </c>
      <c r="C127" s="22"/>
      <c r="D127" s="22"/>
      <c r="E127" s="21"/>
      <c r="H127" s="61"/>
    </row>
    <row r="128" spans="2:8" x14ac:dyDescent="0.25">
      <c r="B128" s="23" t="s">
        <v>210</v>
      </c>
      <c r="C128" s="22"/>
      <c r="D128" s="64">
        <v>0.67588569000000009</v>
      </c>
      <c r="E128" s="21"/>
      <c r="H128" s="61"/>
    </row>
    <row r="129" spans="2:8" x14ac:dyDescent="0.25">
      <c r="B129" s="6" t="s">
        <v>76</v>
      </c>
      <c r="C129" s="20"/>
      <c r="E129" s="5">
        <f>SUM(D128:D128)</f>
        <v>0.67588569000000009</v>
      </c>
      <c r="F129" s="2">
        <f>E129-D29</f>
        <v>0</v>
      </c>
      <c r="H129" s="61"/>
    </row>
    <row r="130" spans="2:8" x14ac:dyDescent="0.25">
      <c r="B130" s="4" t="s">
        <v>211</v>
      </c>
      <c r="C130" s="19"/>
      <c r="D130" s="19"/>
      <c r="E130" s="3">
        <f>E126+E129</f>
        <v>0.67588569000000009</v>
      </c>
      <c r="H130" s="61"/>
    </row>
    <row r="131" spans="2:8" x14ac:dyDescent="0.25">
      <c r="B131" s="10"/>
      <c r="C131" s="29"/>
      <c r="D131" s="29"/>
      <c r="E131" s="11"/>
      <c r="H131" s="61"/>
    </row>
    <row r="132" spans="2:8" x14ac:dyDescent="0.25">
      <c r="B132" s="28" t="s">
        <v>212</v>
      </c>
      <c r="C132" s="27"/>
      <c r="D132" s="166"/>
      <c r="E132" s="167"/>
      <c r="H132" s="61"/>
    </row>
    <row r="133" spans="2:8" x14ac:dyDescent="0.25">
      <c r="B133" s="26" t="s">
        <v>213</v>
      </c>
      <c r="C133" s="22"/>
      <c r="D133" s="22"/>
      <c r="E133" s="25">
        <f>C33</f>
        <v>-2.4305545899999998</v>
      </c>
      <c r="H133" s="61"/>
    </row>
    <row r="134" spans="2:8" x14ac:dyDescent="0.25">
      <c r="B134" s="24" t="s">
        <v>73</v>
      </c>
      <c r="C134" s="22"/>
      <c r="D134" s="22"/>
      <c r="E134" s="21"/>
      <c r="H134" s="61"/>
    </row>
    <row r="135" spans="2:8" x14ac:dyDescent="0.25">
      <c r="B135" s="23" t="s">
        <v>89</v>
      </c>
      <c r="C135" s="22"/>
      <c r="D135" s="64">
        <v>0.15472658999999986</v>
      </c>
      <c r="E135" s="21"/>
      <c r="H135" s="61"/>
    </row>
    <row r="136" spans="2:8" x14ac:dyDescent="0.25">
      <c r="B136" s="6" t="s">
        <v>76</v>
      </c>
      <c r="C136" s="20"/>
      <c r="E136" s="5">
        <f>SUM(D135:D135)</f>
        <v>0.15472658999999986</v>
      </c>
      <c r="H136" s="61"/>
    </row>
    <row r="137" spans="2:8" x14ac:dyDescent="0.25">
      <c r="B137" s="4" t="s">
        <v>214</v>
      </c>
      <c r="C137" s="19"/>
      <c r="D137" s="19"/>
      <c r="E137" s="3">
        <f>E133+E136</f>
        <v>-2.2758280000000002</v>
      </c>
      <c r="F137" s="2">
        <f>E137-D33</f>
        <v>0</v>
      </c>
      <c r="H137" s="61"/>
    </row>
  </sheetData>
  <mergeCells count="13">
    <mergeCell ref="D77:E77"/>
    <mergeCell ref="D38:E38"/>
    <mergeCell ref="D45:E45"/>
    <mergeCell ref="D53:E53"/>
    <mergeCell ref="D62:E62"/>
    <mergeCell ref="D69:E69"/>
    <mergeCell ref="D132:E132"/>
    <mergeCell ref="D86:E86"/>
    <mergeCell ref="D94:E94"/>
    <mergeCell ref="D102:E102"/>
    <mergeCell ref="D110:E110"/>
    <mergeCell ref="D118:E118"/>
    <mergeCell ref="D125:E125"/>
  </mergeCells>
  <pageMargins left="0.7" right="0.7" top="0.75" bottom="0.75" header="0.3" footer="0.3"/>
  <pageSetup orientation="portrait" r:id="rId1"/>
  <ignoredErrors>
    <ignoredError sqref="C19:F19 E18:F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F D o W i L k O f y j A A A A 9 g A A A B I A H A B D b 2 5 m a W c v U G F j a 2 F n Z S 5 4 b W w g o h g A K K A U A A A A A A A A A A A A A A A A A A A A A A A A A A A A h Y 9 B D o I w F E S v Q r q n h a q J I Z + y c C u J C d G 4 b W q F R v g Y W i x 3 c + G R v I I Y R d 2 5 n D d v M X O / 3 i A b m j q 4 6 M 6 a F l M S 0 4 g E G l V 7 M F i m p H f H c E k y A R u p T r L U w S i j T Q Z 7 S E n l 3 D l h z H t P / Y y 2 X c l 4 F M V s n 6 8 L V e l G k o 9 s / s u h Q e s k K k 0 E 7 F 5 j B K f x n F O + G D c B m y D k B r 8 C H 7 t n + w N h 1 d e u 7 7 T Q G G 4 L Y F M E 9 v 4 g H l B L A w Q U A A I A C A B 8 U O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F D o W i i K R 7 g O A A A A E Q A A A B M A H A B G b 3 J t d W x h c y 9 T Z W N 0 a W 9 u M S 5 t I K I Y A C i g F A A A A A A A A A A A A A A A A A A A A A A A A A A A A C t O T S 7 J z M 9 T C I b Q h t Y A U E s B A i 0 A F A A C A A g A f F D o W i L k O f y j A A A A 9 g A A A B I A A A A A A A A A A A A A A A A A A A A A A E N v b m Z p Z y 9 Q Y W N r Y W d l L n h t b F B L A Q I t A B Q A A g A I A H x Q 6 F o P y u m r p A A A A O k A A A A T A A A A A A A A A A A A A A A A A O 8 A A A B b Q 2 9 u d G V u d F 9 U e X B l c 1 0 u e G 1 s U E s B A i 0 A F A A C A A g A f F D o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L J Q 9 4 S U k F C i O v R d y v u w W c A A A A A A g A A A A A A A 2 Y A A M A A A A A Q A A A A M + 8 + 6 h k A L 1 H v l F U f m n M V o A A A A A A E g A A A o A A A A B A A A A A E i Z h N + B V z Q M W 6 P c 6 V C U M 7 U A A A A P C r C P I u c o x W r t R v H k S 0 b c i Y + o f m 1 5 S H Z 8 l D t b t 9 Z w 0 U J M a g j g v / e X s q M r m h f 3 / 9 x v d q M I v r N A g 8 / I 0 V K x A j r m t F K S h i O I V s 8 3 / n k Z B L H / / p F A A A A O M s P Y R v u N r o C a f Z 5 K 5 s / 9 0 b a N t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BBDFD53E-D68E-4260-9080-07584B3D4C1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3984379-1D26-4A16-B6BF-66274CD0F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3105C7-B286-4634-81B0-A6BBD2F62F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750622-56F5-4D50-B4A1-62DA4FB9EAA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Fan</dc:creator>
  <cp:keywords/>
  <dc:description/>
  <cp:lastModifiedBy>Susi Ahlborn</cp:lastModifiedBy>
  <cp:revision/>
  <dcterms:created xsi:type="dcterms:W3CDTF">2023-03-17T16:48:49Z</dcterms:created>
  <dcterms:modified xsi:type="dcterms:W3CDTF">2025-10-14T22:36:51Z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