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ontarioenergyboard-my.sharepoint.com/personal/ahlborsu_oeb_ca/Documents/Desktop/Alectra/Excel files/"/>
    </mc:Choice>
  </mc:AlternateContent>
  <xr:revisionPtr revIDLastSave="0" documentId="8_{28BB5147-5361-4F47-8004-5A9DFD1C0C13}" xr6:coauthVersionLast="47" xr6:coauthVersionMax="47" xr10:uidLastSave="{00000000-0000-0000-0000-000000000000}"/>
  <bookViews>
    <workbookView xWindow="-120" yWindow="-120" windowWidth="24240" windowHeight="13020" xr2:uid="{EE88E15A-89A5-4DCB-9D7F-C19CFC9084DD}"/>
  </bookViews>
  <sheets>
    <sheet name="App.2-BA_Fixed Asset Cont" sheetId="1" r:id="rId1"/>
  </sheets>
  <definedNames>
    <definedName name="________HUB1">#REF!</definedName>
    <definedName name="________HUB2">#REF!</definedName>
    <definedName name="________HUB3">#REF!</definedName>
    <definedName name="________HUB4">#REF!</definedName>
    <definedName name="_______HUB1">#REF!</definedName>
    <definedName name="_______HUB2">#REF!</definedName>
    <definedName name="_______HUB3">#REF!</definedName>
    <definedName name="_______HUB4">#REF!</definedName>
    <definedName name="______all1">#REF!</definedName>
    <definedName name="______cat2">#REF!</definedName>
    <definedName name="______FED07">#REF!</definedName>
    <definedName name="______FED09">#REF!</definedName>
    <definedName name="______FED10">#REF!</definedName>
    <definedName name="______FED11">#REF!</definedName>
    <definedName name="______HUB1">#REF!</definedName>
    <definedName name="______HUB2">#REF!</definedName>
    <definedName name="______HUB3">#REF!</definedName>
    <definedName name="______HUB4">#REF!</definedName>
    <definedName name="______map1">#REF!</definedName>
    <definedName name="______map2">#REF!</definedName>
    <definedName name="______ONT07">#REF!</definedName>
    <definedName name="______ONT10">#REF!</definedName>
    <definedName name="_____all1">#REF!</definedName>
    <definedName name="_____cat2">#REF!</definedName>
    <definedName name="_____FED06">#REF!</definedName>
    <definedName name="_____FED07">#REF!</definedName>
    <definedName name="_____FED08">#REF!</definedName>
    <definedName name="_____FED09">#REF!</definedName>
    <definedName name="_____FED10">#REF!</definedName>
    <definedName name="_____FED11">#REF!</definedName>
    <definedName name="_____HUB1">#REF!</definedName>
    <definedName name="_____HUB2">#REF!</definedName>
    <definedName name="_____HUB3">#REF!</definedName>
    <definedName name="_____HUB4">#REF!</definedName>
    <definedName name="_____map1">#REF!</definedName>
    <definedName name="_____map2">#REF!</definedName>
    <definedName name="_____ONT06">#REF!</definedName>
    <definedName name="_____ONT07">#REF!</definedName>
    <definedName name="_____ONT08">#REF!</definedName>
    <definedName name="_____ONT09">#REF!</definedName>
    <definedName name="_____ONT10">#REF!</definedName>
    <definedName name="_____ONT11">#REF!</definedName>
    <definedName name="____all1">#REF!</definedName>
    <definedName name="____cat2">#REF!</definedName>
    <definedName name="____FED06">#REF!</definedName>
    <definedName name="____FED07">#REF!</definedName>
    <definedName name="____FED08">#REF!</definedName>
    <definedName name="____FED09">#REF!</definedName>
    <definedName name="____FED10">#REF!</definedName>
    <definedName name="____FED11">#REF!</definedName>
    <definedName name="____HUB1">#REF!</definedName>
    <definedName name="____HUB2">#REF!</definedName>
    <definedName name="____HUB3">#REF!</definedName>
    <definedName name="____HUB4">#REF!</definedName>
    <definedName name="____map1">#REF!</definedName>
    <definedName name="____map2">#REF!</definedName>
    <definedName name="____ONT06">#REF!</definedName>
    <definedName name="____ONT07">#REF!</definedName>
    <definedName name="____ONT08">#REF!</definedName>
    <definedName name="____ONT09">#REF!</definedName>
    <definedName name="____ONT10">#REF!</definedName>
    <definedName name="____ONT11">#REF!</definedName>
    <definedName name="___all1">#REF!</definedName>
    <definedName name="___cat2">#REF!</definedName>
    <definedName name="___FED06">#REF!</definedName>
    <definedName name="___FED07">#REF!</definedName>
    <definedName name="___FED08">#REF!</definedName>
    <definedName name="___FED09">#REF!</definedName>
    <definedName name="___FED10">#REF!</definedName>
    <definedName name="___FED11">#REF!</definedName>
    <definedName name="___HUB1">#REF!</definedName>
    <definedName name="___HUB2">#REF!</definedName>
    <definedName name="___HUB3">#REF!</definedName>
    <definedName name="___hub310">#REF!</definedName>
    <definedName name="___HUB4">#REF!</definedName>
    <definedName name="___INDEX_SHEET___ASAP_Utilities">#REF!</definedName>
    <definedName name="___map1">#REF!</definedName>
    <definedName name="___map2">#REF!</definedName>
    <definedName name="___Oct2012">#REF!</definedName>
    <definedName name="___ONT06">#REF!</definedName>
    <definedName name="___ONT07">#REF!</definedName>
    <definedName name="___ONT08">#REF!</definedName>
    <definedName name="___ONT09">#REF!</definedName>
    <definedName name="___ONT10">#REF!</definedName>
    <definedName name="___ONT11">#REF!</definedName>
    <definedName name="__all1">#REF!</definedName>
    <definedName name="__cat2">#REF!</definedName>
    <definedName name="__FED06">#REF!</definedName>
    <definedName name="__FED07">#REF!</definedName>
    <definedName name="__FED08">#REF!</definedName>
    <definedName name="__FED09">#REF!</definedName>
    <definedName name="__FED10">#REF!</definedName>
    <definedName name="__FED11">#REF!</definedName>
    <definedName name="__HUB1">#REF!</definedName>
    <definedName name="__HUB2">#REF!</definedName>
    <definedName name="__HUB3">#REF!</definedName>
    <definedName name="__HUB4">#REF!</definedName>
    <definedName name="__map1">#REF!</definedName>
    <definedName name="__map2">#REF!</definedName>
    <definedName name="__msq964">#REF!</definedName>
    <definedName name="__ONT06">#REF!</definedName>
    <definedName name="__ONT07">#REF!</definedName>
    <definedName name="__ONT08">#REF!</definedName>
    <definedName name="__ONT09">#REF!</definedName>
    <definedName name="__ONT10">#REF!</definedName>
    <definedName name="__ONT11">#REF!</definedName>
    <definedName name="_00_THESI_01001_AV001">#REF!</definedName>
    <definedName name="_00_THESI_01001_AV004">#REF!</definedName>
    <definedName name="_00_THESI_02001_AV001">#REF!</definedName>
    <definedName name="_00_THESI_02001_AV004">#REF!</definedName>
    <definedName name="_00_THESI_08001_AV001">#REF!</definedName>
    <definedName name="_14CO_BS">#REF!</definedName>
    <definedName name="_14CO_BS_RESTATED">#REF!</definedName>
    <definedName name="_14CO_CF">#REF!</definedName>
    <definedName name="_14CO_CF_RESTATED">#REF!</definedName>
    <definedName name="_14CO_IS">#REF!</definedName>
    <definedName name="_14CO_IS_RESTATED">#REF!</definedName>
    <definedName name="_2014_Planned_ISA_Month">#REF!</definedName>
    <definedName name="_30_Dec_03">#REF!</definedName>
    <definedName name="_50_THESI_02001_AV001">#REF!</definedName>
    <definedName name="_50_THESI_02001_AV004">#REF!</definedName>
    <definedName name="_50_THESI_02001_BV001">#REF!</definedName>
    <definedName name="_50_THESI_02001_BV002">#REF!</definedName>
    <definedName name="_A160009">#REF!</definedName>
    <definedName name="_all1">#REF!</definedName>
    <definedName name="_CAPITAL_WIP_GROUP__CAPA_01001_AD001">#REF!</definedName>
    <definedName name="_CAPITAL_WIP_GROUP__CAPA_01001_AV001">#REF!</definedName>
    <definedName name="_CAPITAL_WIP_GROUP__CAPA_01001_AV002">#REF!</definedName>
    <definedName name="_CAPITAL_WIP_GROUP__CAPA_01001_AV003">#REF!</definedName>
    <definedName name="_CAPITAL_WIP_GROUP__COSH_01001_AD001">#REF!</definedName>
    <definedName name="_CAPITAL_WIP_GROUP__COSH_01001_AV001">#REF!</definedName>
    <definedName name="_CAPITAL_WIP_GROUP__COSH_01001_AV002">#REF!</definedName>
    <definedName name="_CAPITAL_WIP_GROUP__COSH_01001_AV003">#REF!</definedName>
    <definedName name="_CAPITAL_WIP_GROUP__COSU_01001_AD001">#REF!</definedName>
    <definedName name="_CAPITAL_WIP_GROUP__COSU_01001_AV001">#REF!</definedName>
    <definedName name="_CAPITAL_WIP_GROUP__COSU_01001_AV002">#REF!</definedName>
    <definedName name="_CAPITAL_WIP_GROUP__COSU_01001_AV003">#REF!</definedName>
    <definedName name="_CAPITAL_WIP_GROUP__CUAS_01001_AD001">#REF!</definedName>
    <definedName name="_CAPITAL_WIP_GROUP__CUAS_01001_AV001">#REF!</definedName>
    <definedName name="_CAPITAL_WIP_GROUP__CUAS_01001_AV002">#REF!</definedName>
    <definedName name="_CAPITAL_WIP_GROUP__CUAS_01001_AV003">#REF!</definedName>
    <definedName name="_CAPITAL_WIP_GROUP__CULI_01001_AD001">#REF!</definedName>
    <definedName name="_CAPITAL_WIP_GROUP__CULI_01001_AV001">#REF!</definedName>
    <definedName name="_CAPITAL_WIP_GROUP__CULI_01001_AV002">#REF!</definedName>
    <definedName name="_CAPITAL_WIP_GROUP__CULI_01001_AV003">#REF!</definedName>
    <definedName name="_CAPITAL_WIP_GROUP__CWIP_01001_AD001">#REF!</definedName>
    <definedName name="_CAPITAL_WIP_GROUP__CWIP_01001_AV001">#REF!</definedName>
    <definedName name="_CAPITAL_WIP_GROUP__CWIP_01001_AV002">#REF!</definedName>
    <definedName name="_CAPITAL_WIP_GROUP__CWIP_01001_AV003">#REF!</definedName>
    <definedName name="_CAPITAL_WIP_GROUP__IS_01001_AD001">#REF!</definedName>
    <definedName name="_CAPITAL_WIP_GROUP__IS_01001_AV001">#REF!</definedName>
    <definedName name="_CAPITAL_WIP_GROUP__IS_01001_AV002">#REF!</definedName>
    <definedName name="_CAPITAL_WIP_GROUP__IS_01001_AV003">#REF!</definedName>
    <definedName name="_CAPITAL_WIP_GROUP__LTIR_01001_AD001">#REF!</definedName>
    <definedName name="_CAPITAL_WIP_GROUP__LTIR_01001_AV001">#REF!</definedName>
    <definedName name="_CAPITAL_WIP_GROUP__LTIR_01001_AV002">#REF!</definedName>
    <definedName name="_CAPITAL_WIP_GROUP__LTIR_01001_AV003">#REF!</definedName>
    <definedName name="_CAPITAL_WIP_GROUP__LTNT_01001_AD001">#REF!</definedName>
    <definedName name="_CAPITAL_WIP_GROUP__LTNT_01001_AV001">#REF!</definedName>
    <definedName name="_CAPITAL_WIP_GROUP__LTNT_01001_AV002">#REF!</definedName>
    <definedName name="_CAPITAL_WIP_GROUP__LTNT_01001_AV003">#REF!</definedName>
    <definedName name="_CAPITAL_WIP_GROUP__OTAS_01001_AD001">#REF!</definedName>
    <definedName name="_CAPITAL_WIP_GROUP__OTAS_01001_AV001">#REF!</definedName>
    <definedName name="_CAPITAL_WIP_GROUP__OTAS_01001_AV002">#REF!</definedName>
    <definedName name="_CAPITAL_WIP_GROUP__OTAS_01001_AV003">#REF!</definedName>
    <definedName name="_CAPITAL_WIP_GROUP__OTHL_01001_AD001">#REF!</definedName>
    <definedName name="_CAPITAL_WIP_GROUP__OTHL_01001_AV001">#REF!</definedName>
    <definedName name="_CAPITAL_WIP_GROUP__OTHL_01001_AV002">#REF!</definedName>
    <definedName name="_CAPITAL_WIP_GROUP__OTHL_01001_AV003">#REF!</definedName>
    <definedName name="_CAPITAL_WIP_GROUP__RE_01001_AD001">#REF!</definedName>
    <definedName name="_CAPITAL_WIP_GROUP__RE_01001_AV001">#REF!</definedName>
    <definedName name="_CAPITAL_WIP_GROUP__RE_01001_AV002">#REF!</definedName>
    <definedName name="_CAPITAL_WIP_GROUP__RE_01001_AV003">#REF!</definedName>
    <definedName name="_cat2">#REF!</definedName>
    <definedName name="_Cost_Of_Sales__COS_01001_AD001">#REF!</definedName>
    <definedName name="_Cost_Of_Sales__COS_01001_AV001">#REF!</definedName>
    <definedName name="_Cost_Of_Sales__COS_01001_AV002">#REF!</definedName>
    <definedName name="_Cost_Of_Sales__COS_01001_AV003">#REF!</definedName>
    <definedName name="_Cost_Of_Sales__COS_01001_AV004">#REF!</definedName>
    <definedName name="_Cost_Of_Sales__DEPN_01001_AD001">#REF!</definedName>
    <definedName name="_Cost_Of_Sales__DEPN_01001_AV001">#REF!</definedName>
    <definedName name="_Cost_Of_Sales__DEPN_01001_AV002">#REF!</definedName>
    <definedName name="_Cost_Of_Sales__DEPN_01001_AV003">#REF!</definedName>
    <definedName name="_Cost_Of_Sales__DEPN_01001_AV004">#REF!</definedName>
    <definedName name="_Cost_Of_Sales__GAIN_01001_AD001">#REF!</definedName>
    <definedName name="_Cost_Of_Sales__GAIN_01001_AV001">#REF!</definedName>
    <definedName name="_Cost_Of_Sales__GAIN_01001_AV002">#REF!</definedName>
    <definedName name="_Cost_Of_Sales__GAIN_01001_AV003">#REF!</definedName>
    <definedName name="_Cost_Of_Sales__GAIN_01001_AV004">#REF!</definedName>
    <definedName name="_Cost_Of_Sales__INTI_01001_AD001">#REF!</definedName>
    <definedName name="_Cost_Of_Sales__INTI_01001_AV001">#REF!</definedName>
    <definedName name="_Cost_Of_Sales__INTI_01001_AV002">#REF!</definedName>
    <definedName name="_Cost_Of_Sales__INTI_01001_AV003">#REF!</definedName>
    <definedName name="_Cost_Of_Sales__INTI_01001_AV004">#REF!</definedName>
    <definedName name="_Cost_Of_Sales__INTL_01001_AD001">#REF!</definedName>
    <definedName name="_Cost_Of_Sales__INTL_01001_AV001">#REF!</definedName>
    <definedName name="_Cost_Of_Sales__INTL_01001_AV002">#REF!</definedName>
    <definedName name="_Cost_Of_Sales__INTL_01001_AV003">#REF!</definedName>
    <definedName name="_Cost_Of_Sales__INTL_01001_AV004">#REF!</definedName>
    <definedName name="_Cost_Of_Sales__INTS_01001_AD001">#REF!</definedName>
    <definedName name="_Cost_Of_Sales__INTS_01001_AV001">#REF!</definedName>
    <definedName name="_Cost_Of_Sales__INTS_01001_AV002">#REF!</definedName>
    <definedName name="_Cost_Of_Sales__INTS_01001_AV003">#REF!</definedName>
    <definedName name="_Cost_Of_Sales__INTS_01001_AV004">#REF!</definedName>
    <definedName name="_Cost_Of_Sales__ITAX_01001_AD001">#REF!</definedName>
    <definedName name="_Cost_Of_Sales__ITAX_01001_AV001">#REF!</definedName>
    <definedName name="_Cost_Of_Sales__ITAX_01001_AV002">#REF!</definedName>
    <definedName name="_Cost_Of_Sales__ITAX_01001_AV003">#REF!</definedName>
    <definedName name="_Cost_Of_Sales__ITAX_01001_AV004">#REF!</definedName>
    <definedName name="_Cost_Of_Sales__LOSS_01001_AD001">#REF!</definedName>
    <definedName name="_Cost_Of_Sales__LOSS_01001_AV001">#REF!</definedName>
    <definedName name="_Cost_Of_Sales__LOSS_01001_AV002">#REF!</definedName>
    <definedName name="_Cost_Of_Sales__LOSS_01001_AV003">#REF!</definedName>
    <definedName name="_Cost_Of_Sales__LOSS_01001_AV004">#REF!</definedName>
    <definedName name="_Cost_Of_Sales__OPEX_01001_AD001">#REF!</definedName>
    <definedName name="_Cost_Of_Sales__OPEX_01001_AV001">#REF!</definedName>
    <definedName name="_Cost_Of_Sales__OPEX_01001_AV002">#REF!</definedName>
    <definedName name="_Cost_Of_Sales__OPEX_01001_AV003">#REF!</definedName>
    <definedName name="_Cost_Of_Sales__OPEX_01001_AV004">#REF!</definedName>
    <definedName name="_Cost_Of_Sales__OTHI_01001_AD001">#REF!</definedName>
    <definedName name="_Cost_Of_Sales__OTHI_01001_AV001">#REF!</definedName>
    <definedName name="_Cost_Of_Sales__OTHI_01001_AV002">#REF!</definedName>
    <definedName name="_Cost_Of_Sales__OTHI_01001_AV003">#REF!</definedName>
    <definedName name="_Cost_Of_Sales__OTHI_01001_AV004">#REF!</definedName>
    <definedName name="_Cost_Of_Sales__SALE_01001_AD001">#REF!</definedName>
    <definedName name="_Cost_Of_Sales__SALE_01001_AV001">#REF!</definedName>
    <definedName name="_Cost_Of_Sales__SALE_01001_AV002">#REF!</definedName>
    <definedName name="_Cost_Of_Sales__SALE_01001_AV003">#REF!</definedName>
    <definedName name="_Cost_Of_Sales__SALE_01001_AV004">#REF!</definedName>
    <definedName name="_Demand_Response_THESI_01001_AV001">#REF!</definedName>
    <definedName name="_Demand_Response_THESI_01001_AV004">#REF!</definedName>
    <definedName name="_Demand_Response_THESI_01001_BV001">#REF!</definedName>
    <definedName name="_Demand_Response_THESI_01001_BV002">#REF!</definedName>
    <definedName name="_Demand_Response_THESI_02001_AV001">#REF!</definedName>
    <definedName name="_Demand_Response_THESI_02001_AV004">#REF!</definedName>
    <definedName name="_Demand_Response_THESI_02001_BV001">#REF!</definedName>
    <definedName name="_Demand_Response_THESI_02001_BV002">#REF!</definedName>
    <definedName name="_Electricity_Consol__THESI_05001_AV001">#REF!</definedName>
    <definedName name="_Electricity_Consol__THESI_05001_AV004">#REF!</definedName>
    <definedName name="_Electricity_Consol__THESI_05001_BV001">#REF!</definedName>
    <definedName name="_Electricity_Consol__THESI_05001_BV002">#REF!</definedName>
    <definedName name="_Electricity_Consol__THESI_08001_BV001">#REF!</definedName>
    <definedName name="_FED06">#REF!</definedName>
    <definedName name="_FED07">#REF!</definedName>
    <definedName name="_FED08">#REF!</definedName>
    <definedName name="_FED09">#REF!</definedName>
    <definedName name="_FED10">#REF!</definedName>
    <definedName name="_FED11">#REF!</definedName>
    <definedName name="_xlnm._FilterDatabase" localSheetId="0" hidden="1">'App.2-BA_Fixed Asset Cont'!$A$1:$U$1086</definedName>
    <definedName name="_Fixed_Asset_Acc_Dep__CAPA_01001_AD001">#REF!</definedName>
    <definedName name="_Fixed_Asset_Acc_Dep__CAPA_01001_AV001">#REF!</definedName>
    <definedName name="_Fixed_Asset_Acc_Dep__CAPA_01001_AV002">#REF!</definedName>
    <definedName name="_Fixed_Asset_Acc_Dep__CAPA_01001_AV003">#REF!</definedName>
    <definedName name="_Fixed_Asset_Acc_Dep__COSH_01001_AD001">#REF!</definedName>
    <definedName name="_Fixed_Asset_Acc_Dep__COSH_01001_AV001">#REF!</definedName>
    <definedName name="_Fixed_Asset_Acc_Dep__COSH_01001_AV002">#REF!</definedName>
    <definedName name="_Fixed_Asset_Acc_Dep__COSH_01001_AV003">#REF!</definedName>
    <definedName name="_Fixed_Asset_Acc_Dep__COSU_01001_AD001">#REF!</definedName>
    <definedName name="_Fixed_Asset_Acc_Dep__COSU_01001_AV001">#REF!</definedName>
    <definedName name="_Fixed_Asset_Acc_Dep__COSU_01001_AV002">#REF!</definedName>
    <definedName name="_Fixed_Asset_Acc_Dep__COSU_01001_AV003">#REF!</definedName>
    <definedName name="_Fixed_Asset_Acc_Dep__CUAS_01001_AD001">#REF!</definedName>
    <definedName name="_Fixed_Asset_Acc_Dep__CUAS_01001_AV001">#REF!</definedName>
    <definedName name="_Fixed_Asset_Acc_Dep__CUAS_01001_AV002">#REF!</definedName>
    <definedName name="_Fixed_Asset_Acc_Dep__CUAS_01001_AV003">#REF!</definedName>
    <definedName name="_Fixed_Asset_Acc_Dep__CULI_01001_AD001">#REF!</definedName>
    <definedName name="_Fixed_Asset_Acc_Dep__CULI_01001_AV001">#REF!</definedName>
    <definedName name="_Fixed_Asset_Acc_Dep__CULI_01001_AV002">#REF!</definedName>
    <definedName name="_Fixed_Asset_Acc_Dep__CULI_01001_AV003">#REF!</definedName>
    <definedName name="_Fixed_Asset_Acc_Dep__CWIP_01001_AD001">#REF!</definedName>
    <definedName name="_Fixed_Asset_Acc_Dep__CWIP_01001_AV001">#REF!</definedName>
    <definedName name="_Fixed_Asset_Acc_Dep__CWIP_01001_AV002">#REF!</definedName>
    <definedName name="_Fixed_Asset_Acc_Dep__CWIP_01001_AV003">#REF!</definedName>
    <definedName name="_Fixed_Asset_Acc_Dep__IS_01001_AD001">#REF!</definedName>
    <definedName name="_Fixed_Asset_Acc_Dep__IS_01001_AV001">#REF!</definedName>
    <definedName name="_Fixed_Asset_Acc_Dep__IS_01001_AV002">#REF!</definedName>
    <definedName name="_Fixed_Asset_Acc_Dep__IS_01001_AV003">#REF!</definedName>
    <definedName name="_Fixed_Asset_Acc_Dep__LTIR_01001_AD001">#REF!</definedName>
    <definedName name="_Fixed_Asset_Acc_Dep__LTIR_01001_AV001">#REF!</definedName>
    <definedName name="_Fixed_Asset_Acc_Dep__LTIR_01001_AV002">#REF!</definedName>
    <definedName name="_Fixed_Asset_Acc_Dep__LTIR_01001_AV003">#REF!</definedName>
    <definedName name="_Fixed_Asset_Acc_Dep__LTNT_01001_AD001">#REF!</definedName>
    <definedName name="_Fixed_Asset_Acc_Dep__LTNT_01001_AV001">#REF!</definedName>
    <definedName name="_Fixed_Asset_Acc_Dep__LTNT_01001_AV002">#REF!</definedName>
    <definedName name="_Fixed_Asset_Acc_Dep__LTNT_01001_AV003">#REF!</definedName>
    <definedName name="_Fixed_Asset_Acc_Dep__OTAS_01001_AD001">#REF!</definedName>
    <definedName name="_Fixed_Asset_Acc_Dep__OTAS_01001_AV001">#REF!</definedName>
    <definedName name="_Fixed_Asset_Acc_Dep__OTAS_01001_AV002">#REF!</definedName>
    <definedName name="_Fixed_Asset_Acc_Dep__OTAS_01001_AV003">#REF!</definedName>
    <definedName name="_Fixed_Asset_Acc_Dep__OTHL_01001_AD001">#REF!</definedName>
    <definedName name="_Fixed_Asset_Acc_Dep__OTHL_01001_AV001">#REF!</definedName>
    <definedName name="_Fixed_Asset_Acc_Dep__OTHL_01001_AV002">#REF!</definedName>
    <definedName name="_Fixed_Asset_Acc_Dep__OTHL_01001_AV003">#REF!</definedName>
    <definedName name="_Fixed_Asset_Acc_Dep__RE_01001_AD001">#REF!</definedName>
    <definedName name="_Fixed_Asset_Acc_Dep__RE_01001_AV001">#REF!</definedName>
    <definedName name="_Fixed_Asset_Acc_Dep__RE_01001_AV002">#REF!</definedName>
    <definedName name="_Fixed_Asset_Acc_Dep__RE_01001_AV003">#REF!</definedName>
    <definedName name="_HUB1">#REF!</definedName>
    <definedName name="_HUB2">#REF!</definedName>
    <definedName name="_HUB3">#REF!</definedName>
    <definedName name="_hub310">#REF!</definedName>
    <definedName name="_HUB4">#REF!</definedName>
    <definedName name="_Interest___Financing_Charges__Net_THESI_01001_AV001">#REF!</definedName>
    <definedName name="_Interest___Financing_Charges__Net_THESI_01001_AV004">#REF!</definedName>
    <definedName name="_Interest___Financing_Charges__Net_THESI_01001_BV001">#REF!</definedName>
    <definedName name="_Interest___Financing_Charges__Net_THESI_01001_BV002">#REF!</definedName>
    <definedName name="_Interest___Financing_Charges__Net_THESI_02001_AV001">#REF!</definedName>
    <definedName name="_Interest___Financing_Charges__Net_THESI_02001_AV004">#REF!</definedName>
    <definedName name="_Interest___Financing_Charges__Net_THESI_02001_BV001">#REF!</definedName>
    <definedName name="_Interest___Financing_Charges__Net_THESI_02001_BV002">#REF!</definedName>
    <definedName name="_Key1" hidden="1">#REF!</definedName>
    <definedName name="_Long_term_Interest_Expense__COS_02001_AD001">#REF!</definedName>
    <definedName name="_Long_term_Interest_Expense__COS_02001_AV001">#REF!</definedName>
    <definedName name="_Long_term_Interest_Expense__COS_02001_AV002">#REF!</definedName>
    <definedName name="_Long_term_Interest_Expense__COS_02001_AV003">#REF!</definedName>
    <definedName name="_Long_term_Interest_Expense__COS_02001_AV004">#REF!</definedName>
    <definedName name="_Long_term_Interest_Expense__DEPN_02001_AD001">#REF!</definedName>
    <definedName name="_Long_term_Interest_Expense__DEPN_02001_AV001">#REF!</definedName>
    <definedName name="_Long_term_Interest_Expense__DEPN_02001_AV002">#REF!</definedName>
    <definedName name="_Long_term_Interest_Expense__DEPN_02001_AV003">#REF!</definedName>
    <definedName name="_Long_term_Interest_Expense__DEPN_02001_AV004">#REF!</definedName>
    <definedName name="_Long_term_Interest_Expense__GAIN_02001_AD001">#REF!</definedName>
    <definedName name="_Long_term_Interest_Expense__GAIN_02001_AV001">#REF!</definedName>
    <definedName name="_Long_term_Interest_Expense__GAIN_02001_AV002">#REF!</definedName>
    <definedName name="_Long_term_Interest_Expense__GAIN_02001_AV003">#REF!</definedName>
    <definedName name="_Long_term_Interest_Expense__GAIN_02001_AV004">#REF!</definedName>
    <definedName name="_Long_term_Interest_Expense__INDO_02001_AD001">#REF!</definedName>
    <definedName name="_Long_term_Interest_Expense__INDO_02001_AV001">#REF!</definedName>
    <definedName name="_Long_term_Interest_Expense__INDO_02001_AV002">#REF!</definedName>
    <definedName name="_Long_term_Interest_Expense__INDO_02001_AV003">#REF!</definedName>
    <definedName name="_Long_term_Interest_Expense__INDO_02001_AV004">#REF!</definedName>
    <definedName name="_Long_term_interest_Expense__INDO_02001_AV011">#REF!</definedName>
    <definedName name="_Long_term_Interest_Expense__INTI_02001_AD001">#REF!</definedName>
    <definedName name="_Long_term_Interest_Expense__INTI_02001_AV001">#REF!</definedName>
    <definedName name="_Long_term_Interest_Expense__INTI_02001_AV002">#REF!</definedName>
    <definedName name="_Long_term_Interest_Expense__INTI_02001_AV003">#REF!</definedName>
    <definedName name="_Long_term_Interest_Expense__INTI_02001_AV004">#REF!</definedName>
    <definedName name="_Long_term_Interest_Expense__INTL_02001_AD001">#REF!</definedName>
    <definedName name="_Long_term_Interest_Expense__INTL_02001_AV001">#REF!</definedName>
    <definedName name="_Long_term_Interest_Expense__INTL_02001_AV002">#REF!</definedName>
    <definedName name="_Long_term_Interest_Expense__INTL_02001_AV003">#REF!</definedName>
    <definedName name="_Long_term_Interest_Expense__INTL_02001_AV004">#REF!</definedName>
    <definedName name="_Long_term_Interest_Expense__INTS_02001_AD001">#REF!</definedName>
    <definedName name="_Long_term_Interest_Expense__INTS_02001_AV001">#REF!</definedName>
    <definedName name="_Long_term_Interest_Expense__INTS_02001_AV002">#REF!</definedName>
    <definedName name="_Long_term_Interest_Expense__INTS_02001_AV003">#REF!</definedName>
    <definedName name="_Long_term_Interest_Expense__INTS_02001_AV004">#REF!</definedName>
    <definedName name="_Long_term_Interest_Expense__ITAX_02001_AD001">#REF!</definedName>
    <definedName name="_Long_term_Interest_Expense__ITAX_02001_AV001">#REF!</definedName>
    <definedName name="_Long_term_Interest_Expense__ITAX_02001_AV002">#REF!</definedName>
    <definedName name="_Long_term_Interest_Expense__ITAX_02001_AV003">#REF!</definedName>
    <definedName name="_Long_term_Interest_Expense__ITAX_02001_AV004">#REF!</definedName>
    <definedName name="_Long_term_Interest_Expense__LOSS_02001_AD001">#REF!</definedName>
    <definedName name="_Long_term_Interest_Expense__LOSS_02001_AV001">#REF!</definedName>
    <definedName name="_Long_term_Interest_Expense__LOSS_02001_AV002">#REF!</definedName>
    <definedName name="_Long_term_Interest_Expense__LOSS_02001_AV003">#REF!</definedName>
    <definedName name="_Long_term_Interest_Expense__LOSS_02001_AV004">#REF!</definedName>
    <definedName name="_Long_term_Interest_Expense__MKT_02001_AD001">#REF!</definedName>
    <definedName name="_Long_term_Interest_Expense__MKT_02001_AV001">#REF!</definedName>
    <definedName name="_Long_term_Interest_Expense__MKT_02001_AV002">#REF!</definedName>
    <definedName name="_Long_term_Interest_Expense__MKT_02001_AV003">#REF!</definedName>
    <definedName name="_Long_term_Interest_Expense__MKT_02001_AV004">#REF!</definedName>
    <definedName name="_Long_term_Interest_Expense__OPEX_02001_AD001">#REF!</definedName>
    <definedName name="_Long_term_Interest_Expense__OPEX_02001_AV001">#REF!</definedName>
    <definedName name="_Long_term_Interest_Expense__OPEX_02001_AV002">#REF!</definedName>
    <definedName name="_Long_term_Interest_Expense__OPEX_02001_AV003">#REF!</definedName>
    <definedName name="_Long_term_Interest_Expense__OPEX_02001_AV004">#REF!</definedName>
    <definedName name="_Long_term_Interest_Expense__OTHI_02001_AD001">#REF!</definedName>
    <definedName name="_Long_term_Interest_Expense__OTHI_02001_AV001">#REF!</definedName>
    <definedName name="_Long_term_Interest_Expense__OTHI_02001_AV002">#REF!</definedName>
    <definedName name="_Long_term_Interest_Expense__OTHI_02001_AV003">#REF!</definedName>
    <definedName name="_Long_term_Interest_Expense__OTHI_02001_AV004">#REF!</definedName>
    <definedName name="_Long_term_Interest_Expense__SALE_02001_AD001">#REF!</definedName>
    <definedName name="_Long_term_Interest_Expense__SALE_02001_AV001">#REF!</definedName>
    <definedName name="_Long_term_Interest_Expense__SALE_02001_AV002">#REF!</definedName>
    <definedName name="_Long_term_Interest_Expense__SALE_02001_AV003">#REF!</definedName>
    <definedName name="_Long_term_Interest_Expense__SALE_02001_AV004">#REF!</definedName>
    <definedName name="_map1">#REF!</definedName>
    <definedName name="_map2">#REF!</definedName>
    <definedName name="_msq964">#REF!</definedName>
    <definedName name="_Oct2012">#REF!</definedName>
    <definedName name="_ONT06">#REF!</definedName>
    <definedName name="_ONT07">#REF!</definedName>
    <definedName name="_ONT08">#REF!</definedName>
    <definedName name="_ONT09">#REF!</definedName>
    <definedName name="_ONT10">#REF!</definedName>
    <definedName name="_ONT11">#REF!</definedName>
    <definedName name="_ont19">#REF!</definedName>
    <definedName name="_Operating_Expenses__COS_02001_AD001">#REF!</definedName>
    <definedName name="_Operating_Expenses__COS_02001_AV001">#REF!</definedName>
    <definedName name="_Operating_Expenses__COS_02001_AV002">#REF!</definedName>
    <definedName name="_Operating_Expenses__COS_02001_AV003">#REF!</definedName>
    <definedName name="_Operating_Expenses__COS_02001_AV004">#REF!</definedName>
    <definedName name="_Operating_Expenses__DEPN_02001_AD001">#REF!</definedName>
    <definedName name="_Operating_Expenses__DEPN_02001_AV001">#REF!</definedName>
    <definedName name="_Operating_Expenses__DEPN_02001_AV002">#REF!</definedName>
    <definedName name="_Operating_Expenses__DEPN_02001_AV003">#REF!</definedName>
    <definedName name="_Operating_Expenses__DEPN_02001_AV004">#REF!</definedName>
    <definedName name="_Operating_Expenses__INTI_02001_AD001">#REF!</definedName>
    <definedName name="_Operating_Expenses__INTI_02001_AV001">#REF!</definedName>
    <definedName name="_Operating_Expenses__INTI_02001_AV002">#REF!</definedName>
    <definedName name="_Operating_Expenses__INTI_02001_AV003">#REF!</definedName>
    <definedName name="_Operating_Expenses__INTI_02001_AV004">#REF!</definedName>
    <definedName name="_Operating_Expenses__INTL_02001_AD001">#REF!</definedName>
    <definedName name="_Operating_Expenses__INTL_02001_AV001">#REF!</definedName>
    <definedName name="_Operating_Expenses__INTL_02001_AV002">#REF!</definedName>
    <definedName name="_Operating_Expenses__INTL_02001_AV003">#REF!</definedName>
    <definedName name="_Operating_Expenses__INTL_02001_AV004">#REF!</definedName>
    <definedName name="_Operating_Expenses__INTS_02001_AD001">#REF!</definedName>
    <definedName name="_Operating_Expenses__INTS_02001_AV001">#REF!</definedName>
    <definedName name="_Operating_Expenses__INTS_02001_AV002">#REF!</definedName>
    <definedName name="_Operating_Expenses__INTS_02001_AV003">#REF!</definedName>
    <definedName name="_Operating_Expenses__INTS_02001_AV004">#REF!</definedName>
    <definedName name="_Operating_Expenses__ITAX_02001_AD001">#REF!</definedName>
    <definedName name="_Operating_Expenses__ITAX_02001_AV001">#REF!</definedName>
    <definedName name="_Operating_Expenses__ITAX_02001_AV002">#REF!</definedName>
    <definedName name="_Operating_Expenses__ITAX_02001_AV003">#REF!</definedName>
    <definedName name="_Operating_Expenses__ITAX_02001_AV004">#REF!</definedName>
    <definedName name="_Operating_Expenses__OPEX_02001_AD001">#REF!</definedName>
    <definedName name="_Operating_Expenses__OPEX_02001_AV001">#REF!</definedName>
    <definedName name="_Operating_Expenses__OPEX_02001_AV002">#REF!</definedName>
    <definedName name="_Operating_Expenses__OPEX_02001_AV003">#REF!</definedName>
    <definedName name="_Operating_Expenses__OPEX_02001_AV004">#REF!</definedName>
    <definedName name="_Operating_Expenses__OTHI_02001_AD001">#REF!</definedName>
    <definedName name="_Operating_Expenses__OTHI_02001_AV001">#REF!</definedName>
    <definedName name="_Operating_Expenses__OTHI_02001_AV002">#REF!</definedName>
    <definedName name="_Operating_Expenses__OTHI_02001_AV003">#REF!</definedName>
    <definedName name="_Operating_Expenses__OTHI_02001_AV004">#REF!</definedName>
    <definedName name="_Operating_Expenses__SALE_02001_AD001">#REF!</definedName>
    <definedName name="_Operating_Expenses__SALE_02001_AV001">#REF!</definedName>
    <definedName name="_Operating_Expenses__SALE_02001_AV002">#REF!</definedName>
    <definedName name="_Operating_Expenses__SALE_02001_AV003">#REF!</definedName>
    <definedName name="_Operating_Expenses__SALE_02001_AV004">#REF!</definedName>
    <definedName name="_Order1" hidden="1">0</definedName>
    <definedName name="_Parse_Out" hidden="1">#REF!</definedName>
    <definedName name="_Regulatory_Assets__CAPA_1001_AV002">#REF!</definedName>
    <definedName name="_Regulatory_Assets__COSH_1001_AD001">#REF!</definedName>
    <definedName name="_Regulatory_Assets__COSH_1001_AV001">#REF!</definedName>
    <definedName name="_Regulatory_Assets__COSH_1001_AV002">#REF!</definedName>
    <definedName name="_Regulatory_Assets__COSH_1001_AV003">#REF!</definedName>
    <definedName name="_Regulatory_Assets__COSU_1001_AD001">#REF!</definedName>
    <definedName name="_Regulatory_Assets__COSU_1001_AV001">#REF!</definedName>
    <definedName name="_Regulatory_Assets__COSU_1001_AV002">#REF!</definedName>
    <definedName name="_Regulatory_Assets__COSU_1001_AV003">#REF!</definedName>
    <definedName name="_Regulatory_Assets__CUAS_1001_AV002">#REF!</definedName>
    <definedName name="_Regulatory_Assets__CULI_1001_AV002">#REF!</definedName>
    <definedName name="_Regulatory_Assets__CWIP_01001_AV001">#REF!</definedName>
    <definedName name="_Regulatory_Assets__CWIP_01001_AV002">#REF!</definedName>
    <definedName name="_Regulatory_Assets__FTLT_1001_AV001">#REF!</definedName>
    <definedName name="_Regulatory_Assets__FTLT_1001_AV002">#REF!</definedName>
    <definedName name="_Regulatory_Assets__IS_01001_AD001">#REF!</definedName>
    <definedName name="_Regulatory_Assets__IS_01001_AV001">#REF!</definedName>
    <definedName name="_Regulatory_Assets__IS_01001_AV002">#REF!</definedName>
    <definedName name="_Regulatory_Assets__IS_01001_AV003">#REF!</definedName>
    <definedName name="_Regulatory_Assets__LTIN_1001_AV002">#REF!</definedName>
    <definedName name="_Regulatory_Assets__LTIR_1001_AV001">#REF!</definedName>
    <definedName name="_Regulatory_Assets__LTIR_1001_AV002">#REF!</definedName>
    <definedName name="_Regulatory_Assets__LTNT_1001_AV002">#REF!</definedName>
    <definedName name="_Regulatory_Assets__OTAS_1001_AV002">#REF!</definedName>
    <definedName name="_Regulatory_Assets__OTHL_1001_AV002">#REF!</definedName>
    <definedName name="_Regulatory_Assets__RE_1001_AD001">#REF!</definedName>
    <definedName name="_Regulatory_Assets__RE_1001_AV001">#REF!</definedName>
    <definedName name="_Regulatory_Assets__RE_1001_AV002">#REF!</definedName>
    <definedName name="_Regulatory_Assets__RE_1001_AV003">#REF!</definedName>
    <definedName name="_Regulatory_Liabilities__CAPA_1001_AV002">#REF!</definedName>
    <definedName name="_Regulatory_Liabilities__COSH_1001_AV002">#REF!</definedName>
    <definedName name="_Regulatory_Liabilities__COSU_1001_AV002">#REF!</definedName>
    <definedName name="_Regulatory_Liabilities__CUAS_1001_AV002">#REF!</definedName>
    <definedName name="_Regulatory_Liabilities__CULI_1001_AV002">#REF!</definedName>
    <definedName name="_Regulatory_Liabilities__CWIP_01001_AV002">#REF!</definedName>
    <definedName name="_Regulatory_Liabilities__FTLT_1001_AV002">#REF!</definedName>
    <definedName name="_Regulatory_Liabilities__IS_01001_AV002">#REF!</definedName>
    <definedName name="_Regulatory_Liabilities__LTIN_1001_AV002">#REF!</definedName>
    <definedName name="_Regulatory_Liabilities__LTIR_1001_AV002">#REF!</definedName>
    <definedName name="_Regulatory_Liabilities__LTNT_1001_AV002">#REF!</definedName>
    <definedName name="_Regulatory_Liabilities__OTAS_1001_AV002">#REF!</definedName>
    <definedName name="_Regulatory_Liabilities__OTHL_1001_AV002">#REF!</definedName>
    <definedName name="_Regulatory_Liabilities__RE_1001_AV002">#REF!</definedName>
    <definedName name="_Sales__INTI_02001_AD001">#REF!</definedName>
    <definedName name="_Sales__INTI_02001_AV001">#REF!</definedName>
    <definedName name="_Sales__INTI_02001_AV002">#REF!</definedName>
    <definedName name="_Sales__INTI_02001_AV003">#REF!</definedName>
    <definedName name="_Sales__INTI_02001_AV004">#REF!</definedName>
    <definedName name="_Software_Acc_Amort__CAPA_01001_AD001">#REF!</definedName>
    <definedName name="_Software_Acc_Amort__CAPA_01001_AV001">#REF!</definedName>
    <definedName name="_Software_Acc_Amort__CAPA_01001_AV002">#REF!</definedName>
    <definedName name="_Software_Acc_Amort__CAPA_01001_AV003">#REF!</definedName>
    <definedName name="_Software_Acc_Amort__COSH_01001_AD001">#REF!</definedName>
    <definedName name="_Software_Acc_Amort__COSH_01001_AV001">#REF!</definedName>
    <definedName name="_Software_Acc_Amort__COSH_01001_AV002">#REF!</definedName>
    <definedName name="_Software_Acc_Amort__COSH_01001_AV003">#REF!</definedName>
    <definedName name="_Software_Acc_Amort__COSU_01001_AD001">#REF!</definedName>
    <definedName name="_Software_Acc_Amort__COSU_01001_AV001">#REF!</definedName>
    <definedName name="_Software_Acc_Amort__COSU_01001_AV002">#REF!</definedName>
    <definedName name="_Software_Acc_Amort__COSU_01001_AV003">#REF!</definedName>
    <definedName name="_Software_Acc_Amort__CUAS_01001_AD001">#REF!</definedName>
    <definedName name="_Software_Acc_Amort__CUAS_01001_AV001">#REF!</definedName>
    <definedName name="_Software_Acc_Amort__CUAS_01001_AV002">#REF!</definedName>
    <definedName name="_Software_Acc_Amort__CUAS_01001_AV003">#REF!</definedName>
    <definedName name="_Software_Acc_Amort__CULI_01001_AD001">#REF!</definedName>
    <definedName name="_Software_Acc_Amort__CULI_01001_AV001">#REF!</definedName>
    <definedName name="_Software_Acc_Amort__CULI_01001_AV002">#REF!</definedName>
    <definedName name="_Software_Acc_Amort__CULI_01001_AV003">#REF!</definedName>
    <definedName name="_Software_Acc_Amort__CWIP_01001_AD001">#REF!</definedName>
    <definedName name="_Software_Acc_Amort__CWIP_01001_AV001">#REF!</definedName>
    <definedName name="_Software_Acc_Amort__CWIP_01001_AV002">#REF!</definedName>
    <definedName name="_Software_Acc_Amort__CWIP_01001_AV003">#REF!</definedName>
    <definedName name="_Software_Acc_Amort__IS_01001_AD001">#REF!</definedName>
    <definedName name="_Software_Acc_Amort__IS_01001_AV001">#REF!</definedName>
    <definedName name="_Software_Acc_Amort__IS_01001_AV002">#REF!</definedName>
    <definedName name="_Software_Acc_Amort__IS_01001_AV003">#REF!</definedName>
    <definedName name="_Software_Acc_Amort__LTIR_01001_AD001">#REF!</definedName>
    <definedName name="_Software_Acc_Amort__LTIR_01001_AV001">#REF!</definedName>
    <definedName name="_Software_Acc_Amort__LTIR_01001_AV002">#REF!</definedName>
    <definedName name="_Software_Acc_Amort__LTIR_01001_AV003">#REF!</definedName>
    <definedName name="_Software_Acc_Amort__LTNT_01001_AD001">#REF!</definedName>
    <definedName name="_Software_Acc_Amort__LTNT_01001_AV001">#REF!</definedName>
    <definedName name="_Software_Acc_Amort__LTNT_01001_AV002">#REF!</definedName>
    <definedName name="_Software_Acc_Amort__LTNT_01001_AV003">#REF!</definedName>
    <definedName name="_Software_Acc_Amort__OTAS_01001_AD001">#REF!</definedName>
    <definedName name="_Software_Acc_Amort__OTAS_01001_AV001">#REF!</definedName>
    <definedName name="_Software_Acc_Amort__OTAS_01001_AV002">#REF!</definedName>
    <definedName name="_Software_Acc_Amort__OTAS_01001_AV003">#REF!</definedName>
    <definedName name="_Software_Acc_Amort__OTHL_01001_AD001">#REF!</definedName>
    <definedName name="_Software_Acc_Amort__OTHL_01001_AV001">#REF!</definedName>
    <definedName name="_Software_Acc_Amort__OTHL_01001_AV002">#REF!</definedName>
    <definedName name="_Software_Acc_Amort__OTHL_01001_AV003">#REF!</definedName>
    <definedName name="_Software_Acc_Amort__RE_01001_AD001">#REF!</definedName>
    <definedName name="_Software_Acc_Amort__RE_01001_AV001">#REF!</definedName>
    <definedName name="_Software_Acc_Amort__RE_01001_AV002">#REF!</definedName>
    <definedName name="_Software_Acc_Amort__RE_01001_AV003">#REF!</definedName>
    <definedName name="_Software_Cost__CAPA_01001_AD001">#REF!</definedName>
    <definedName name="_Software_Cost__CAPA_01001_AV001">#REF!</definedName>
    <definedName name="_Software_Cost__CAPA_01001_AV002">#REF!</definedName>
    <definedName name="_Software_Cost__CAPA_01001_AV003">#REF!</definedName>
    <definedName name="_Software_Cost__COSH_01001_AD001">#REF!</definedName>
    <definedName name="_Software_Cost__COSH_01001_AV001">#REF!</definedName>
    <definedName name="_Software_Cost__COSH_01001_AV002">#REF!</definedName>
    <definedName name="_Software_Cost__COSH_01001_AV003">#REF!</definedName>
    <definedName name="_Software_Cost__COSU_01001_AD001">#REF!</definedName>
    <definedName name="_Software_Cost__COSU_01001_AV001">#REF!</definedName>
    <definedName name="_Software_Cost__COSU_01001_AV002">#REF!</definedName>
    <definedName name="_Software_Cost__COSU_01001_AV003">#REF!</definedName>
    <definedName name="_Software_Cost__CUAS_01001_AD001">#REF!</definedName>
    <definedName name="_Software_Cost__CUAS_01001_AV001">#REF!</definedName>
    <definedName name="_Software_Cost__CUAS_01001_AV002">#REF!</definedName>
    <definedName name="_Software_Cost__CUAS_01001_AV003">#REF!</definedName>
    <definedName name="_Software_Cost__CULI_01001_AD001">#REF!</definedName>
    <definedName name="_Software_Cost__CULI_01001_AV001">#REF!</definedName>
    <definedName name="_Software_Cost__CULI_01001_AV002">#REF!</definedName>
    <definedName name="_Software_Cost__CULI_01001_AV003">#REF!</definedName>
    <definedName name="_Software_Cost__CWIP_01001_AD001">#REF!</definedName>
    <definedName name="_Software_Cost__CWIP_01001_AV001">#REF!</definedName>
    <definedName name="_Software_Cost__CWIP_01001_AV002">#REF!</definedName>
    <definedName name="_Software_Cost__CWIP_01001_AV003">#REF!</definedName>
    <definedName name="_Software_Cost__IS_01001_AD001">#REF!</definedName>
    <definedName name="_Software_Cost__IS_01001_AV001">#REF!</definedName>
    <definedName name="_Software_Cost__IS_01001_AV002">#REF!</definedName>
    <definedName name="_Software_Cost__IS_01001_AV003">#REF!</definedName>
    <definedName name="_Software_Cost__LTIR_01001_AD001">#REF!</definedName>
    <definedName name="_Software_Cost__LTIR_01001_AV001">#REF!</definedName>
    <definedName name="_Software_Cost__LTIR_01001_AV002">#REF!</definedName>
    <definedName name="_Software_Cost__LTIR_01001_AV003">#REF!</definedName>
    <definedName name="_Software_Cost__LTNT_01001_AD001">#REF!</definedName>
    <definedName name="_Software_Cost__LTNT_01001_AV001">#REF!</definedName>
    <definedName name="_Software_Cost__LTNT_01001_AV002">#REF!</definedName>
    <definedName name="_Software_Cost__LTNT_01001_AV003">#REF!</definedName>
    <definedName name="_Software_Cost__OTAS_01001_AD001">#REF!</definedName>
    <definedName name="_Software_Cost__OTAS_01001_AV001">#REF!</definedName>
    <definedName name="_Software_Cost__OTAS_01001_AV002">#REF!</definedName>
    <definedName name="_Software_Cost__OTAS_01001_AV003">#REF!</definedName>
    <definedName name="_Software_Cost__OTHL_01001_AD001">#REF!</definedName>
    <definedName name="_Software_Cost__OTHL_01001_AV001">#REF!</definedName>
    <definedName name="_Software_Cost__OTHL_01001_AV002">#REF!</definedName>
    <definedName name="_Software_Cost__OTHL_01001_AV003">#REF!</definedName>
    <definedName name="_Software_Cost__RE_01001_AD001">#REF!</definedName>
    <definedName name="_Software_Cost__RE_01001_AV001">#REF!</definedName>
    <definedName name="_Software_Cost__RE_01001_AV002">#REF!</definedName>
    <definedName name="_Software_Cost__RE_01001_AV003">#REF!</definedName>
    <definedName name="_Sort" hidden="1">#REF!</definedName>
    <definedName name="_V1" hidden="1">{#N/A,#N/A,FALSE,"Aging Summary";#N/A,#N/A,FALSE,"Ratio Analysis";#N/A,#N/A,FALSE,"Test 120 Day Accts";#N/A,#N/A,FALSE,"Tickmarks"}</definedName>
    <definedName name="_VAS_Consol__THESI_01001_AV001">#REF!</definedName>
    <definedName name="_VAS_Consol__THESI_01001_AV004">#REF!</definedName>
    <definedName name="_VAS_Consol__THESI_01001_BV001">#REF!</definedName>
    <definedName name="_VAS_Consol__THESI_01001_BV002">#REF!</definedName>
    <definedName name="_VAS_Consol__THESI_02001_AV001">#REF!</definedName>
    <definedName name="_VAS_Consol__THESI_02001_AV004">#REF!</definedName>
    <definedName name="_VAS_Consol__THESI_02001_BV001">#REF!</definedName>
    <definedName name="_VAS_Consol__THESI_02001_BV002">#REF!</definedName>
    <definedName name="_Water_Heater_Consol__2_THESI_01001_AV001">#REF!</definedName>
    <definedName name="_Water_Heater_Consol__2_THESI_01001_AV004">#REF!</definedName>
    <definedName name="_Water_Heater_Consol__2_THESI_01001_BV001">#REF!</definedName>
    <definedName name="_Water_Heater_Consol__2_THESI_01001_BV002">#REF!</definedName>
    <definedName name="_Water_Heater_Consol__2_THESI_02001_AV001">#REF!</definedName>
    <definedName name="_Water_Heater_Consol__2_THESI_02001_AV004">#REF!</definedName>
    <definedName name="_Water_Heater_Consol__2_THESI_02001_BV001">#REF!</definedName>
    <definedName name="_Water_Heater_Consol__2_THESI_02001_BV002">#REF!</definedName>
    <definedName name="_Water_Heater_Consol__THESI_01001_AD001">#REF!</definedName>
    <definedName name="_Water_Heater_Consol__THESI_01001_AV001">#REF!</definedName>
    <definedName name="_Water_Heater_Consol__THESI_01001_AV002">#REF!</definedName>
    <definedName name="_Water_Heater_Consol__THESI_01001_AV003">#REF!</definedName>
    <definedName name="_Water_Heater_Consol__THESI_01001_AV004">#REF!</definedName>
    <definedName name="_Water_Heater_Consol__THESI_01001_BV001">#REF!</definedName>
    <definedName name="_Water_Heater_Consol__THESI_01001_BV002">#REF!</definedName>
    <definedName name="_Water_Heater_Consol__THESI_01001_BV003">#REF!</definedName>
    <definedName name="_Water_Heater_Consol__THESI_01001_CA001">#REF!</definedName>
    <definedName name="_Water_Heater_Consol__THESI_01001_CA002">#REF!</definedName>
    <definedName name="_Water_Heater_Consol__THESI_01001_CA003">#REF!</definedName>
    <definedName name="_Water_Heater_Consol__THESI_01001_CA004">#REF!</definedName>
    <definedName name="_Water_Heater_Consol__THESI_01001_CA005">#REF!</definedName>
    <definedName name="_Water_Heater_Consol__THESI_01001_CA006">#REF!</definedName>
    <definedName name="_Water_Heater_Consol__THESI_02001_AD001">#REF!</definedName>
    <definedName name="_Water_Heater_Consol__THESI_02001_AV001">#REF!</definedName>
    <definedName name="_Water_Heater_Consol__THESI_02001_AV002">#REF!</definedName>
    <definedName name="_Water_Heater_Consol__THESI_02001_AV003">#REF!</definedName>
    <definedName name="_Water_Heater_Consol__THESI_02001_AV004">#REF!</definedName>
    <definedName name="_Water_Heater_Consol__THESI_02001_BV001">#REF!</definedName>
    <definedName name="_Water_Heater_Consol__THESI_02001_BV002">#REF!</definedName>
    <definedName name="_Water_Heater_Consol__THESI_02001_BV003">#REF!</definedName>
    <definedName name="_Water_Heater_Consol__THESI_02001_CA001">#REF!</definedName>
    <definedName name="_Water_Heater_Consol__THESI_02001_CA002">#REF!</definedName>
    <definedName name="_Water_Heater_Consol__THESI_02001_CA003">#REF!</definedName>
    <definedName name="_Water_Heater_Consol__THESI_02001_CA004">#REF!</definedName>
    <definedName name="_Water_Heater_Consol__THESI_02001_CA005">#REF!</definedName>
    <definedName name="_Water_Heater_Consol__THESI_02001_CA006">#REF!</definedName>
    <definedName name="_Water_Heater_Consol__THESI_08001_AD001">#REF!</definedName>
    <definedName name="_Water_Heater_Consol__THESI_08001_AV001">#REF!</definedName>
    <definedName name="_Water_Heater_Consol__THESI_08001_AV002">#REF!</definedName>
    <definedName name="_Water_Heater_Consol__THESI_08001_AV003">#REF!</definedName>
    <definedName name="_Water_Heater_Consol__THESI_08001_AV004">#REF!</definedName>
    <definedName name="_Water_Heater_Consol__THESI_08001_BV001">#REF!</definedName>
    <definedName name="_Water_Heater_Consol__THESI_08001_BV002">#REF!</definedName>
    <definedName name="_Water_Heater_Consol__THESI_08001_BV003">#REF!</definedName>
    <definedName name="_Water_Heater_Consol__THESI_08001_CA001">#REF!</definedName>
    <definedName name="_Water_Heater_Consol__THESI_08001_CA002">#REF!</definedName>
    <definedName name="_Water_Heater_Consol__THESI_08001_CA003">#REF!</definedName>
    <definedName name="_Water_Heater_Consol__THESI_08001_CA004">#REF!</definedName>
    <definedName name="_Water_Heater_Consol__THESI_08001_CA005">#REF!</definedName>
    <definedName name="_Water_Heater_Consol__THESI_08001_CA006">#REF!</definedName>
    <definedName name="a" hidden="1">{#N/A,#N/A,FALSE,"Aging Summary";#N/A,#N/A,FALSE,"Ratio Analysis";#N/A,#N/A,FALSE,"Test 120 Day Accts";#N/A,#N/A,FALSE,"Tickmarks"}</definedName>
    <definedName name="A_LU">#REF!</definedName>
    <definedName name="A_RES">#REF!</definedName>
    <definedName name="A_SL">#REF!</definedName>
    <definedName name="A_WH">#REF!</definedName>
    <definedName name="aa" hidden="1">{#N/A,#N/A,FALSE,"Aging Summary";#N/A,#N/A,FALSE,"Ratio Analysis";#N/A,#N/A,FALSE,"Test 120 Day Accts";#N/A,#N/A,FALSE,"Tickmarks"}</definedName>
    <definedName name="AA_GS1">#REF!</definedName>
    <definedName name="AA_GS2">#REF!</definedName>
    <definedName name="AA_GS3">#REF!</definedName>
    <definedName name="AA_LU">#REF!</definedName>
    <definedName name="AA_RES">#REF!</definedName>
    <definedName name="AA_SL">#REF!</definedName>
    <definedName name="AA_WH">#REF!</definedName>
    <definedName name="AAA">#REF!</definedName>
    <definedName name="aaaaaaaa" hidden="1">{#N/A,#N/A,FALSE,"Aging Summary";#N/A,#N/A,FALSE,"Ratio Analysis";#N/A,#N/A,FALSE,"Test 120 Day Accts";#N/A,#N/A,FALSE,"Tickmarks"}</definedName>
    <definedName name="AAAASD">#REF!</definedName>
    <definedName name="ab" hidden="1">{#N/A,#N/A,FALSE,"Aging Summary";#N/A,#N/A,FALSE,"Ratio Analysis";#N/A,#N/A,FALSE,"Test 120 Day Accts";#N/A,#N/A,FALSE,"Tickmarks"}</definedName>
    <definedName name="abb">#REF!</definedName>
    <definedName name="abc" hidden="1">{#N/A,#N/A,FALSE,"Aging Summary";#N/A,#N/A,FALSE,"Ratio Analysis";#N/A,#N/A,FALSE,"Test 120 Day Accts";#N/A,#N/A,FALSE,"Tickmarks"}</definedName>
    <definedName name="abcdefd">#REF!</definedName>
    <definedName name="absc">#REF!</definedName>
    <definedName name="accounting_period">#REF!</definedName>
    <definedName name="ACCOUNTING_STANDARDS">#REF!</definedName>
    <definedName name="Accounts">#REF!</definedName>
    <definedName name="acctorder">#REF!</definedName>
    <definedName name="ACCUM_DEPN">#REF!</definedName>
    <definedName name="AcNumDes">#REF!</definedName>
    <definedName name="ACT_COL">#REF!</definedName>
    <definedName name="actest">#REF!</definedName>
    <definedName name="actest2">#REF!</definedName>
    <definedName name="Actual_Attained_Month">#REF!</definedName>
    <definedName name="Actual_Month_ISA_Credit_Attained">#REF!</definedName>
    <definedName name="ActualRange2010">INDIRECT([0]!ActualRange2010Input)</definedName>
    <definedName name="ActualRange2010Input">#REF!</definedName>
    <definedName name="ActualRange2011">INDIRECT([0]!ActualRange2011Input)</definedName>
    <definedName name="ActualRange2011Input">#REF!</definedName>
    <definedName name="actuals2014">ISA #REF!</definedName>
    <definedName name="AD_LU">#REF!</definedName>
    <definedName name="ad_mrg_FY07">#REF!</definedName>
    <definedName name="ad_mrg_FY08">#REF!</definedName>
    <definedName name="ad_mrg_FY09">#REF!</definedName>
    <definedName name="ad_mrg_FY10">#REF!</definedName>
    <definedName name="AdditionalHC">#REF!</definedName>
    <definedName name="ADDLEAP">#REF!</definedName>
    <definedName name="adf" hidden="1">{#N/A,#N/A,FALSE,"Aging Summary";#N/A,#N/A,FALSE,"Ratio Analysis";#N/A,#N/A,FALSE,"Test 120 Day Accts";#N/A,#N/A,FALSE,"Tickmarks"}</definedName>
    <definedName name="adfaa">#REF!</definedName>
    <definedName name="adjfldsa">#REF!</definedName>
    <definedName name="AJ_GS1">#REF!</definedName>
    <definedName name="AJ_GS2">#REF!</definedName>
    <definedName name="AJ_GS3">#REF!</definedName>
    <definedName name="AJ_LU">#REF!</definedName>
    <definedName name="AJ_RES">#REF!</definedName>
    <definedName name="AJ_SL">#REF!</definedName>
    <definedName name="AJ_TOT">#REF!</definedName>
    <definedName name="AJ_WH">#REF!</definedName>
    <definedName name="alias2">#REF!</definedName>
    <definedName name="Alloc_Drivers">#REF!</definedName>
    <definedName name="Allocated">#REF!</definedName>
    <definedName name="ammar1">#REF!</definedName>
    <definedName name="ammar2">#REF!</definedName>
    <definedName name="Amount">#REF!</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gela">#REF!</definedName>
    <definedName name="ApprovedYr" localSheetId="0">#REF!</definedName>
    <definedName name="ApprovedYr">#REF!</definedName>
    <definedName name="areas">#REF!</definedName>
    <definedName name="AS2DocOpenMode" hidden="1">"AS2DocumentEdit"</definedName>
    <definedName name="AS2HasNoAutoHeaderFooter" hidden="1">" "</definedName>
    <definedName name="ASSET_AMOUNT_SELECTED_YEAR">IF(YEAR_SELECTED=2012,#REF!,IF(YEAR_SELECTED=2013,#REF!,#REF!))</definedName>
    <definedName name="ASSET_AMOUNT_SELECTED_YEAR_25YRs">#N/A</definedName>
    <definedName name="ASSET_AMOUNT_SELECTED_YEAR2">#N/A</definedName>
    <definedName name="Asset_Class">#REF!</definedName>
    <definedName name="Asset_Failure_Groups_3">#REF!</definedName>
    <definedName name="ASSETS_LIST_SELECTED_YEAR">IF(YEAR_SELECTED=2012,#REF!,IF(YEAR_SELECTED=2013,#REF!,#REF!))</definedName>
    <definedName name="ASSETS_LIST_SELECTED_YEAR_25Yrs">#N/A</definedName>
    <definedName name="Assets_NewandOld">#REF!</definedName>
    <definedName name="AV_GS1">#REF!</definedName>
    <definedName name="AV_GS2">#REF!</definedName>
    <definedName name="AV_GS3">#REF!</definedName>
    <definedName name="AV_LU">#REF!</definedName>
    <definedName name="AV_RES">#REF!</definedName>
    <definedName name="AV_SL">#REF!</definedName>
    <definedName name="AV_WH">#REF!</definedName>
    <definedName name="average">#REF!</definedName>
    <definedName name="azad" hidden="1">{#N/A,#N/A,FALSE,"Aging Summary";#N/A,#N/A,FALSE,"Ratio Analysis";#N/A,#N/A,FALSE,"Test 120 Day Accts";#N/A,#N/A,FALSE,"Tickmarks"}</definedName>
    <definedName name="b">#REF!</definedName>
    <definedName name="B09CX">#REF!</definedName>
    <definedName name="b09cxb">#REF!</definedName>
    <definedName name="B09FTE">#REF!</definedName>
    <definedName name="b09fteb">#REF!</definedName>
    <definedName name="B09OI">#REF!</definedName>
    <definedName name="B09OX">#REF!</definedName>
    <definedName name="B09PR">#REF!</definedName>
    <definedName name="b09prt">#REF!</definedName>
    <definedName name="base_month">#REF!</definedName>
    <definedName name="base_yr">#REF!</definedName>
    <definedName name="BASEINCREASEFY14MGT">#REF!</definedName>
    <definedName name="BASEINCREASEFY15MGT">#REF!</definedName>
    <definedName name="BASEINCREASEFY16MGT">#REF!</definedName>
    <definedName name="BASEINCREASEFY17MGT">#REF!</definedName>
    <definedName name="BASEINCREASEFY18MGT">#REF!</definedName>
    <definedName name="BASEINCREASEFY19MGT">#REF!</definedName>
    <definedName name="bb">#REF!</definedName>
    <definedName name="bbbb">#REF!</definedName>
    <definedName name="bbbbb">#REF!</definedName>
    <definedName name="bbbbbb">#REF!</definedName>
    <definedName name="bbbbbbb">#REF!</definedName>
    <definedName name="bbbbbbbb">#REF!</definedName>
    <definedName name="bbbbbbbbbb">#REF!</definedName>
    <definedName name="bbbbbbbbbbb">#REF!</definedName>
    <definedName name="bbbbbbbbbbbb">#REF!</definedName>
    <definedName name="bbbbbbbbbbbbbbb">#REF!</definedName>
    <definedName name="bbbbbbbbbbbbbbbbb">#REF!</definedName>
    <definedName name="bbbbbbbbbbbbbbbbbbbb">#REF!</definedName>
    <definedName name="bbbbbbbbbbbbbbbbbbbbb">#REF!</definedName>
    <definedName name="bbbbbbbbbbbbbbbbbbbbbb">#REF!</definedName>
    <definedName name="bbbbbbbbbbbbbbbbbbbbbbbb">#REF!</definedName>
    <definedName name="bbbbbbbbbbbbbbbbbbbbbbbbb">#REF!</definedName>
    <definedName name="bbbbbbbbbbbbbbbbbbbbbbbbbbb">#REF!</definedName>
    <definedName name="bbbbbbbbbbbbbbbbbbbbbbbbbbbbbbbbb">#REF!</definedName>
    <definedName name="Benefits_Rate">#REF!</definedName>
    <definedName name="BI_LDCLIST" localSheetId="0">#REF!</definedName>
    <definedName name="BI_LDCLIST">#REF!</definedName>
    <definedName name="BIR10C">#REF!</definedName>
    <definedName name="BIR11C">#REF!</definedName>
    <definedName name="BIR12C">#REF!</definedName>
    <definedName name="BIR13C">#REF!</definedName>
    <definedName name="BIR1C">#REF!</definedName>
    <definedName name="BIR2C">#REF!</definedName>
    <definedName name="BIR3C">#REF!</definedName>
    <definedName name="BIR4C">#REF!</definedName>
    <definedName name="BIR5C">#REF!</definedName>
    <definedName name="BIR6C">#REF!</definedName>
    <definedName name="BIR7C">#REF!</definedName>
    <definedName name="BIR8C">#REF!</definedName>
    <definedName name="BIR9C">#REF!</definedName>
    <definedName name="bo90ib">#REF!</definedName>
    <definedName name="bo90xi">#REF!</definedName>
    <definedName name="Bridge_Year" localSheetId="0">#REF!</definedName>
    <definedName name="Bridge_Year">#REF!</definedName>
    <definedName name="BridgeYear" localSheetId="0">#REF!</definedName>
    <definedName name="BridgeYear">#REF!</definedName>
    <definedName name="BS_AQ3">#REF!</definedName>
    <definedName name="BS_AQ4">#REF!</definedName>
    <definedName name="BS_Q3">#REF!</definedName>
    <definedName name="BS_Q4">#REF!</definedName>
    <definedName name="BS_REPORT">IF(Entity_OptButtonStatus=1,IF(FS_OptButtonStatus=1,THC_CONSOL_BS,THC_CONSOL_BS_RESTATED),IF(Entity_OptButtonStatus=2,IF(FS_OptButtonStatus=1,THESL_BS,THESL_BS_RESTATED),IF(Entity_OptButtonStatus=3,IF(FS_OptButtonStatus=1,THC_BS,THC_BS_RESTATED),IF(Entity_OptButtonStatus=4,IF(FS_OptButtonStatus=1,THESI_BS,THESI_BS_RESTATED),IF(Entity_OptButtonStatus=5,IF(FS_OptButtonStatus=1,THSTL_BS,THSTL_BS_RESTATED),IF(Entity_OptButtonStatus=6,IF(FS_OptButtonStatus=1,THTI_BS,THTI_BS_RESTATED),IF(Entity_OptButtonStatus=7,IF(FS_OptButtonStatus=1,_14CO_BS,_14CO_BS_RESTATED))))))))</definedName>
    <definedName name="BS_TABLES__FISCALYEAR_PRIOR_YR">#REF!,#REF!</definedName>
    <definedName name="BS_THESI">#REF!</definedName>
    <definedName name="budest">#REF!</definedName>
    <definedName name="budget">#REF!</definedName>
    <definedName name="Budget_Range">#REF!</definedName>
    <definedName name="budget_table">#REF!</definedName>
    <definedName name="BudgetRange2010">INDIRECT([0]!BudgetRange2010Input)</definedName>
    <definedName name="BudgetRange2010Input">#REF!</definedName>
    <definedName name="BudgetRange2011">INDIRECT([0]!BudgetRange2011Input)</definedName>
    <definedName name="BudgetRange2011Input">#REF!</definedName>
    <definedName name="BudRange14">#REF!</definedName>
    <definedName name="BudRange14A">#REF!</definedName>
    <definedName name="BudRange2">#REF!</definedName>
    <definedName name="BudRange2A">#REF!</definedName>
    <definedName name="BudRange2B">#REF!</definedName>
    <definedName name="BudRange2C">#REF!</definedName>
    <definedName name="BudRange3">#REF!</definedName>
    <definedName name="BudRange3A">#REF!</definedName>
    <definedName name="BudRange3B">#REF!</definedName>
    <definedName name="BudRange3C">#REF!</definedName>
    <definedName name="BudRange5">#REF!</definedName>
    <definedName name="BudRange5A">#REF!</definedName>
    <definedName name="BudRange5B">#REF!</definedName>
    <definedName name="BudRange5C">#REF!</definedName>
    <definedName name="BudRange6">#REF!</definedName>
    <definedName name="BudRange6A">#REF!</definedName>
    <definedName name="BudRange6B">#REF!</definedName>
    <definedName name="BudRange6C">#REF!</definedName>
    <definedName name="BudRangeElim">#REF!</definedName>
    <definedName name="BudRangeElimA">#REF!</definedName>
    <definedName name="BUTTONSRange">#REF!</definedName>
    <definedName name="cap">#REF!</definedName>
    <definedName name="Cap_Tax_Rate">#REF!</definedName>
    <definedName name="capafudc">#REF!</definedName>
    <definedName name="Capas">#REF!</definedName>
    <definedName name="CapEx">#REF!</definedName>
    <definedName name="CAPEX_YTD">OFFSET(#REF!,0,0,COUNTA(#REF!),COUNTA(#REF!))</definedName>
    <definedName name="capitalization">#REF!</definedName>
    <definedName name="Capitalized">#REF!</definedName>
    <definedName name="capized">#REF!</definedName>
    <definedName name="Cash">#REF!</definedName>
    <definedName name="Cat_Range">#REF!</definedName>
    <definedName name="Categories">#REF!</definedName>
    <definedName name="CATEGORY_LISTING">#REF!</definedName>
    <definedName name="Category2">#REF!</definedName>
    <definedName name="Category2new">#REF!</definedName>
    <definedName name="category2new2">#REF!</definedName>
    <definedName name="category2new3">#REF!</definedName>
    <definedName name="Category2v2">#REF!</definedName>
    <definedName name="category2v2new">#REF!</definedName>
    <definedName name="CATEGORYINDATA">#REF!</definedName>
    <definedName name="cb">#REF!</definedName>
    <definedName name="cb_25Yrs">#REF!</definedName>
    <definedName name="cbc">#REF!</definedName>
    <definedName name="cbc_25Yrs">#REF!</definedName>
    <definedName name="cbe">#REF!</definedName>
    <definedName name="cbe_25Yrs">#REF!</definedName>
    <definedName name="cc">#REF!</definedName>
    <definedName name="cc_25Yrs">#REF!</definedName>
    <definedName name="CC_Accrual">#REF!</definedName>
    <definedName name="ccc">#REF!</definedName>
    <definedName name="ccc_25Yrs">#REF!</definedName>
    <definedName name="cccccccccc">#REF!</definedName>
    <definedName name="cccccccccccc">#REF!</definedName>
    <definedName name="cccccccccccccc">#REF!</definedName>
    <definedName name="cccccccccccccccccc">#REF!</definedName>
    <definedName name="ccccccccccccccccccccc">#REF!</definedName>
    <definedName name="ccccccccccccccccccccccc">#REF!</definedName>
    <definedName name="cce">#REF!</definedName>
    <definedName name="cce_25Yrs">#REF!</definedName>
    <definedName name="CELL_RANGE">#REF!</definedName>
    <definedName name="CF_QTDQ2">#REF!</definedName>
    <definedName name="CF_REPORT">IF(Entity_OptButtonStatus=1,IF(FS_OptButtonStatus=1,THC_CONSOL_CF,THC_CONSOL_CF_RESTATED),IF(Entity_OptButtonStatus=2,IF(FS_OptButtonStatus=1,THESL_CF,THESL_CF_RESTATED),IF(Entity_OptButtonStatus=3,IF(FS_OptButtonStatus=1,THC_CF,THC_CF_RESTATED),IF(Entity_OptButtonStatus=4,IF(FS_OptButtonStatus=1,THESI_CF,THESI_CF_RESTATED),IF(Entity_OptButtonStatus=5,IF(FS_OptButtonStatus=1,THSTL_CF,THSTL_CF_RESTATED),IF(Entity_OptButtonStatus=6,IF(FS_OptButtonStatus=1,THTI_CF,THTI_CF_RESTATED),IF(Entity_OptButtonStatus=7,IF(FS_OptButtonStatus=1,_14CO_CF,_14CO_CF_RESTATED))))))))</definedName>
    <definedName name="CF_YTDJune">#REF!</definedName>
    <definedName name="CF_YTDQ1">#REF!</definedName>
    <definedName name="CF_YTDQ2">#REF!</definedName>
    <definedName name="CF_YTDQ3">#REF!</definedName>
    <definedName name="Chart_NI_DataSeries">IF(Entity_OptButtonStatus=1,#REF!,#REF!)</definedName>
    <definedName name="Chart_NI_Legend">IF(Entity_OptButtonStatus=1,#REF!,#REF!)</definedName>
    <definedName name="Chart_NI_Xaxis">IF(Entity_OptButtonStatus=1,#REF!,#REF!)</definedName>
    <definedName name="Chart_OpEx_Data_Series">IF(Entity_OptButtonStatus=1,#REF!,#REF!)</definedName>
    <definedName name="Chart_OpEx_Legend">IF(Entity_OptButtonStatus=1,#REF!,#REF!)</definedName>
    <definedName name="Chart_OpEx_Xaxis">IF(Entity_OptButtonStatus=1,#REF!,#REF!)</definedName>
    <definedName name="CO">#REF!</definedName>
    <definedName name="Collection_Agencies_Graph">#REF!</definedName>
    <definedName name="COLUMNS_RANGE">#REF!</definedName>
    <definedName name="Company_Code" comment="Company Code Drop Down List">#REF!</definedName>
    <definedName name="contactf">#REF!</definedName>
    <definedName name="ContractorCat">#REF!</definedName>
    <definedName name="Contractors">#REF!</definedName>
    <definedName name="ContractorType">#REF!</definedName>
    <definedName name="ContractorValidation">#REF!</definedName>
    <definedName name="Control_CAPEX">#REF!</definedName>
    <definedName name="Control_DB">#REF!</definedName>
    <definedName name="Control_OPEX">#REF!</definedName>
    <definedName name="Control_Revenue">#REF!</definedName>
    <definedName name="Control_Summary">#REF!</definedName>
    <definedName name="COS_RES_CUSTOMERS">#REF!</definedName>
    <definedName name="COS_RES_KWH">#REF!</definedName>
    <definedName name="cost">#REF!</definedName>
    <definedName name="Cost_Center">#REF!</definedName>
    <definedName name="cp_cost">#REF!</definedName>
    <definedName name="cp_date">#REF!</definedName>
    <definedName name="cp_volume">#REF!</definedName>
    <definedName name="CPPRate">#REF!</definedName>
    <definedName name="CPPThreshold">#REF!</definedName>
    <definedName name="CRLF" localSheetId="0">#REF!</definedName>
    <definedName name="CRLF">#REF!</definedName>
    <definedName name="Crystal_1_1_WEBI_DataGrid" hidden="1">#REF!</definedName>
    <definedName name="Crystal_1_1_WEBI_HHeading" hidden="1">#REF!</definedName>
    <definedName name="Crystal_1_1_WEBI_Table" hidden="1">#REF!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rrent_Tax_Rate">#REF!</definedName>
    <definedName name="CustomerAdministration" localSheetId="0">#REF!</definedName>
    <definedName name="CustomerAdministration">#REF!</definedName>
    <definedName name="cwip">#REF!</definedName>
    <definedName name="cwip_mrg_FY08">#REF!</definedName>
    <definedName name="cwip_mrg_FY09">#REF!</definedName>
    <definedName name="cwip_mrg_FY10">#REF!</definedName>
    <definedName name="cwip2fa">#REF!</definedName>
    <definedName name="D">#REF!</definedName>
    <definedName name="D1_2013_Zteco">OFFSET(#REF!,0,0,COUNTA(#REF!),COUNTA(#REF!))</definedName>
    <definedName name="D2_2013_ZTECO">OFFSET(#REF!,0,0,COUNTA(#REF!),COUNTA(#REF!))</definedName>
    <definedName name="d2cgdesc">#REF!</definedName>
    <definedName name="d2cgdescvalu">#REF!</definedName>
    <definedName name="d2cgvalu">#REF!</definedName>
    <definedName name="d2lodesc">#REF!</definedName>
    <definedName name="d2lodescvalu">#REF!</definedName>
    <definedName name="d2lovalu">#REF!</definedName>
    <definedName name="d2prdesc">#REF!</definedName>
    <definedName name="d2prdescvalu">#REF!</definedName>
    <definedName name="d2prvalu">#REF!</definedName>
    <definedName name="d2rcdesc">#REF!</definedName>
    <definedName name="d2rcdescvalu">#REF!</definedName>
    <definedName name="d2rcvalu">#REF!</definedName>
    <definedName name="d3cgdesc">#REF!</definedName>
    <definedName name="d3lodesc">#REF!</definedName>
    <definedName name="d3prdesc">#REF!</definedName>
    <definedName name="d3rcdesc">#REF!</definedName>
    <definedName name="DA">#REF!</definedName>
    <definedName name="Data">#REF!</definedName>
    <definedName name="Data_Essbase">#REF!</definedName>
    <definedName name="Data_HR">#REF!</definedName>
    <definedName name="DATA_HYP">OFFSET(#REF!,0,0,COUNTA(#REF!),COUNTA(#REF!))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7">#REF!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20">#REF!</definedName>
    <definedName name="DATA4">#REF!</definedName>
    <definedName name="DATA5">#REF!</definedName>
    <definedName name="DATA6">#REF!</definedName>
    <definedName name="DATA7">#REF!</definedName>
    <definedName name="DATA8">#REF!</definedName>
    <definedName name="DATA9">#REF!</definedName>
    <definedName name="DataBSP06">#REF!</definedName>
    <definedName name="DATABYDISTRICT">#REF!</definedName>
    <definedName name="DataCat">#REF!</definedName>
    <definedName name="DataContinuity">#REF!</definedName>
    <definedName name="datapendingverification">#REF!</definedName>
    <definedName name="DataRange">OFFSET(#REF!,0,0,COUNTA(#REF!),COUNTA(#REF!))</definedName>
    <definedName name="DataRC">#REF!</definedName>
    <definedName name="DataSet">OFFSET(#REF!,0,0,MAX(#REF!)+1,COUNTA(#REF!))</definedName>
    <definedName name="Date">#REF!</definedName>
    <definedName name="Date_Data">OFFSET(#REF!,0,0,COUNTA(#REF!),COUNTA(#REF!))</definedName>
    <definedName name="DateRange">#REF!</definedName>
    <definedName name="DateRange2">#REF!</definedName>
    <definedName name="Dates">#REF!</definedName>
    <definedName name="Days">{0,1,2,3,4,5,6}</definedName>
    <definedName name="DaysInPreviousYear">#REF!</definedName>
    <definedName name="DaysInYear">#REF!</definedName>
    <definedName name="dc">#REF!</definedName>
    <definedName name="dc_25Yrs">#REF!</definedName>
    <definedName name="dcc">#REF!</definedName>
    <definedName name="dcc_25Yrs">#REF!</definedName>
    <definedName name="dce">#REF!</definedName>
    <definedName name="dce_25Yrs">#REF!</definedName>
    <definedName name="dd" hidden="1">{#N/A,#N/A,FALSE,"Aging Summary";#N/A,#N/A,FALSE,"Ratio Analysis";#N/A,#N/A,FALSE,"Test 120 Day Accts";#N/A,#N/A,FALSE,"Tickmarks"}</definedName>
    <definedName name="ddd" hidden="1">{#N/A,#N/A,FALSE,"Aging Summary";#N/A,#N/A,FALSE,"Ratio Analysis";#N/A,#N/A,FALSE,"Test 120 Day Accts";#N/A,#N/A,FALSE,"Tickmarks"}</definedName>
    <definedName name="dddddddddddddd">#REF!</definedName>
    <definedName name="DecFTE">#REF!</definedName>
    <definedName name="decisions">#REF!</definedName>
    <definedName name="DefinitionsPA">#REF!</definedName>
    <definedName name="depn">#REF!</definedName>
    <definedName name="Depreciation">#REF!</definedName>
    <definedName name="Depreciation_Key">#REF!</definedName>
    <definedName name="DepreciationKey">#REF!</definedName>
    <definedName name="Disconnect_Graph">#REF!</definedName>
    <definedName name="DIST">#REF!</definedName>
    <definedName name="Dist_Range">#REF!</definedName>
    <definedName name="DIST4">#REF!</definedName>
    <definedName name="dist4_0105">#REF!</definedName>
    <definedName name="dist4_0109">#REF!</definedName>
    <definedName name="dist4_0113">#REF!</definedName>
    <definedName name="dist4_0131">#REF!</definedName>
    <definedName name="dist4_0203">#REF!</definedName>
    <definedName name="dist4_0228">#REF!</definedName>
    <definedName name="dist4_0303">#REF!</definedName>
    <definedName name="dist4_1005">#REF!</definedName>
    <definedName name="dist4_1103">#REF!</definedName>
    <definedName name="DISTRICT0004">#REF!</definedName>
    <definedName name="DISTRICT4">#REF!</definedName>
    <definedName name="DISTRICTS">#REF!</definedName>
    <definedName name="Div_List">#REF!</definedName>
    <definedName name="Div_Range">#REF!</definedName>
    <definedName name="Dividends">#REF!</definedName>
    <definedName name="Division">#REF!</definedName>
    <definedName name="DivisionNum">#REF!</definedName>
    <definedName name="Divisions">#REF!</definedName>
    <definedName name="DivList">#REF!</definedName>
    <definedName name="DListArea">#REF!</definedName>
    <definedName name="DListSupport">#REF!</definedName>
    <definedName name="dm">#REF!</definedName>
    <definedName name="DPW">#REF!</definedName>
    <definedName name="dpwnew">#REF!</definedName>
    <definedName name="DropDown8">#REF!,#REF!,#REF!,#REF!,#REF!,#REF!,#REF!,#REF!</definedName>
    <definedName name="DROPOFFDB">#REF!</definedName>
    <definedName name="DropoffEAR">#REF!</definedName>
    <definedName name="DropoffINV">#REF!</definedName>
    <definedName name="DropoffLCJ">#REF!</definedName>
    <definedName name="DropoffLCR">#REF!</definedName>
    <definedName name="DROPOFFOCOST">#REF!</definedName>
    <definedName name="DropoffVCJ">#REF!</definedName>
    <definedName name="DropoffVCR">#REF!</definedName>
    <definedName name="DRP">#REF!</definedName>
    <definedName name="DX_rates">#REF!</definedName>
    <definedName name="e" hidden="1">{#N/A,#N/A,FALSE,"Aging Summary";#N/A,#N/A,FALSE,"Ratio Analysis";#N/A,#N/A,FALSE,"Test 120 Day Accts";#N/A,#N/A,FALSE,"Tickmarks"}</definedName>
    <definedName name="E08CX">#REF!</definedName>
    <definedName name="e08cxi">#REF!</definedName>
    <definedName name="E08FTE">#REF!</definedName>
    <definedName name="E08OI">#REF!</definedName>
    <definedName name="E08OX">#REF!</definedName>
    <definedName name="E08PR">#REF!</definedName>
    <definedName name="E09CX">#REF!</definedName>
    <definedName name="E09FTE">#REF!</definedName>
    <definedName name="E09OI">#REF!</definedName>
    <definedName name="E09OX">#REF!</definedName>
    <definedName name="E09PR">#REF!</definedName>
    <definedName name="EAR_Amt">#REF!</definedName>
    <definedName name="EAR_Percentage">#REF!</definedName>
    <definedName name="EBNUMBER">#REF!</definedName>
    <definedName name="EE">#REF!</definedName>
    <definedName name="EE_3001">#REF!</definedName>
    <definedName name="EE_3003">#REF!</definedName>
    <definedName name="EE_3004">#REF!</definedName>
    <definedName name="EE_3005">#REF!</definedName>
    <definedName name="EE_3006">#REF!</definedName>
    <definedName name="EE_3007">#REF!</definedName>
    <definedName name="EE_3014">#REF!</definedName>
    <definedName name="EE_3016">#REF!</definedName>
    <definedName name="EE_3017">#REF!</definedName>
    <definedName name="EENames">#REF!</definedName>
    <definedName name="eetemp">#REF!</definedName>
    <definedName name="EHTRate">#REF!</definedName>
    <definedName name="EHTThreshold">#REF!</definedName>
    <definedName name="EIRate">#REF!</definedName>
    <definedName name="EIThreshold">#REF!</definedName>
    <definedName name="Eligible">#REF!</definedName>
    <definedName name="Elim">#REF!</definedName>
    <definedName name="Emp_Status">#REF!</definedName>
    <definedName name="Emp_Status_Range">#REF!</definedName>
    <definedName name="Energization.Rate">#REF!,#REF!,#REF!,#REF!,#REF!,#REF!,#REF!,#REF!,#REF!,#REF!</definedName>
    <definedName name="Entity_OptButtonStatus">#REF!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RTH_SA">#REF!</definedName>
    <definedName name="ertt" hidden="1">#REF!</definedName>
    <definedName name="Estimate_List">#REF!</definedName>
    <definedName name="Estimate_List_Start">#REF!</definedName>
    <definedName name="ESTIMATES">#REF!</definedName>
    <definedName name="etet" hidden="1">#REF!</definedName>
    <definedName name="etette" hidden="1">#REF!</definedName>
    <definedName name="expele2">#REF!</definedName>
    <definedName name="f">#REF!</definedName>
    <definedName name="F08CX">#REF!</definedName>
    <definedName name="F08FTE">#REF!</definedName>
    <definedName name="F08OI">#REF!</definedName>
    <definedName name="F08OX">#REF!</definedName>
    <definedName name="F08PR">#REF!</definedName>
    <definedName name="fa_continuity">#REF!</definedName>
    <definedName name="fa_mrg_fy10">#REF!</definedName>
    <definedName name="faacct">#REF!</definedName>
    <definedName name="Fazal">#REF!</definedName>
    <definedName name="fd">#REF!</definedName>
    <definedName name="fdfe">#REF!</definedName>
    <definedName name="fdsfdsf" hidden="1">#REF!</definedName>
    <definedName name="fefkrsf">#REF!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ff">#REF!</definedName>
    <definedName name="fg">#REF!</definedName>
    <definedName name="FH">#REF!</definedName>
    <definedName name="Finance_DRP">#REF!</definedName>
    <definedName name="FISCAL_YEAR_LIST">#REF!</definedName>
    <definedName name="FISCALYEAR_ACTUAL">#REF!</definedName>
    <definedName name="FISCALYEAR_ACTUAL_20XX">#REF!</definedName>
    <definedName name="FISCALYEAR_BUDGET">#REF!</definedName>
    <definedName name="Fixed_Charges" localSheetId="0">#REF!</definedName>
    <definedName name="Fixed_Charges">#REF!</definedName>
    <definedName name="FixedData_CAPEX1">#REF!,#REF!,#REF!,#REF!,#REF!,#REF!,#REF!,#REF!</definedName>
    <definedName name="FixedData_CAPEX2">#REF!,#REF!,#REF!,#REF!,#REF!</definedName>
    <definedName name="FixedData_DB1">#REF!,#REF!,#REF!,#REF!,#REF!,#REF!,#REF!,#REF!</definedName>
    <definedName name="FixedData_DB2">#REF!,#REF!,#REF!,#REF!,#REF!</definedName>
    <definedName name="FixedData_OPEX1">#REF!,#REF!,#REF!,#REF!,#REF!,#REF!,#REF!,#REF!</definedName>
    <definedName name="FixedData_OPEX2">#REF!,#REF!,#REF!,#REF!,#REF!</definedName>
    <definedName name="FixedData_Revenue1">#REF!,#REF!,#REF!,#REF!,#REF!,#REF!,#REF!</definedName>
    <definedName name="FixedData_Revenue2">#REF!,#REF!,#REF!,#REF!,#REF!</definedName>
    <definedName name="FixedData_Summary1">#REF!,#REF!,#REF!</definedName>
    <definedName name="FixedData_Summary2">#REF!,#REF!,#REF!</definedName>
    <definedName name="FixedData_Summary3">#REF!,#REF!,#REF!,#REF!,#REF!</definedName>
    <definedName name="fjshnkl">#REF!</definedName>
    <definedName name="float_2">#REF!</definedName>
    <definedName name="Forecast">#REF!</definedName>
    <definedName name="forecast_wholesale_lineplus">#REF!</definedName>
    <definedName name="forecast_wholesale_network">#REF!</definedName>
    <definedName name="Format">#REF!</definedName>
    <definedName name="fresf">#REF!</definedName>
    <definedName name="FS">#REF!</definedName>
    <definedName name="FS_LIST">#REF!</definedName>
    <definedName name="FS_OptButtonStatus">#REF!</definedName>
    <definedName name="fsfs" hidden="1">#REF!</definedName>
    <definedName name="fshoho">#REF!</definedName>
    <definedName name="FSImpact_OEB">#REF!</definedName>
    <definedName name="FTE_Range">#REF!</definedName>
    <definedName name="FundData2012">#REF!</definedName>
    <definedName name="FundData2013">#REF!</definedName>
    <definedName name="Future_Tax_Rate">#REF!</definedName>
    <definedName name="FYE">#REF!</definedName>
    <definedName name="g">#REF!</definedName>
    <definedName name="G1LD">#REF!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#REF!</definedName>
    <definedName name="GGG">#REF!</definedName>
    <definedName name="gggggg">#REF!</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ghftg">#REF!</definedName>
    <definedName name="ghljl">#REF!</definedName>
    <definedName name="GL_PERIOD">#REF!</definedName>
    <definedName name="GLdesc">#REF!</definedName>
    <definedName name="Good_count">#REF!</definedName>
    <definedName name="GraphMgmt">#REF!</definedName>
    <definedName name="h2cwip">#REF!</definedName>
    <definedName name="HC_Range">#REF!</definedName>
    <definedName name="HCValidation">#REF!</definedName>
    <definedName name="HCValidationContractor">#REF!</definedName>
    <definedName name="hello">#REF!</definedName>
    <definedName name="Here">#REF!</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hhhhhhhh">#REF!</definedName>
    <definedName name="histdate" localSheetId="0">#REF!</definedName>
    <definedName name="histdate">#REF!</definedName>
    <definedName name="hjgkgkh">#REF!</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j">#REF!</definedName>
    <definedName name="hkhlkj">#REF!</definedName>
    <definedName name="holhlf">#REF!</definedName>
    <definedName name="Holiday_Pay">#REF!</definedName>
    <definedName name="holidays">#REF!</definedName>
    <definedName name="HUB">#REF!</definedName>
    <definedName name="HUBS">#REF!</definedName>
    <definedName name="hubs10">#REF!</definedName>
    <definedName name="Husband">#REF!</definedName>
    <definedName name="hyp">#REF!</definedName>
    <definedName name="Impact">#REF!</definedName>
    <definedName name="impact1">#REF!</definedName>
    <definedName name="impact2">#REF!</definedName>
    <definedName name="impact3">#REF!</definedName>
    <definedName name="impact4">#REF!</definedName>
    <definedName name="impactcheck">#REF!</definedName>
    <definedName name="Incl.Monthly">#REF!</definedName>
    <definedName name="Incr2000">#REF!</definedName>
    <definedName name="Input_CAPEX">#REF!,#REF!,#REF!,#REF!,#REF!,#REF!,#REF!</definedName>
    <definedName name="Input_DB">#REF!,#REF!,#REF!,#REF!,#REF!,#REF!,#REF!</definedName>
    <definedName name="Input_OPEX">#REF!,#REF!,#REF!,#REF!,#REF!,#REF!,#REF!</definedName>
    <definedName name="Input_Revenue">#REF!,#REF!,#REF!,#REF!,#REF!,#REF!,#REF!</definedName>
    <definedName name="Input_Summary">#REF!,#REF!,#REF!,#REF!,#REF!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RM_CYCLE_YEAR">#REF!</definedName>
    <definedName name="IS_QTDQ2">#REF!</definedName>
    <definedName name="IS_REPORT">IF(Entity_OptButtonStatus=1,IF(FS_OptButtonStatus=1,THC_CONSOL_IS,THC_CONSOL_IS_RESTATED),IF(Entity_OptButtonStatus=2,IF(FS_OptButtonStatus=1,THESL_IS,THESL_IS_RESTATED),IF(Entity_OptButtonStatus=3,IF(FS_OptButtonStatus=1,THC_IS,THC_IS_RESTATED),IF(Entity_OptButtonStatus=4,IF(FS_OptButtonStatus=1,THESI_IS,THESI_IS_RESTATED),IF(Entity_OptButtonStatus=5,IF(FS_OptButtonStatus=1,THSTL_IS,THSTL_IS_RESTATED),IF(Entity_OptButtonStatus=6,IF(FS_OptButtonStatus=1,THTI_IS,THTI_IS_RESTATED),IF(Entity_OptButtonStatus=7,IF(FS_OptButtonStatus=1,_14CO_IS,_14CO_IS_RESTATED))))))))</definedName>
    <definedName name="IS_YTDQ2">#REF!</definedName>
    <definedName name="ISA_Included_in_Plan_Line">#REF!</definedName>
    <definedName name="ITR_06">#REF!</definedName>
    <definedName name="ITR_07">#REF!</definedName>
    <definedName name="ITR_08">#REF!</definedName>
    <definedName name="ITR_09">#REF!</definedName>
    <definedName name="ITR_10">#REF!</definedName>
    <definedName name="ITR_11">#REF!</definedName>
    <definedName name="ITR_18">#REF!</definedName>
    <definedName name="iuyiyi" hidden="1">#REF!</definedName>
    <definedName name="j" hidden="1">{#N/A,#N/A,FALSE,"Aging Summary";#N/A,#N/A,FALSE,"Ratio Analysis";#N/A,#N/A,FALSE,"Test 120 Day Accts";#N/A,#N/A,FALSE,"Tickmarks"}</definedName>
    <definedName name="J_GS1">#REF!</definedName>
    <definedName name="J_GS2">#REF!</definedName>
    <definedName name="J_GS3">#REF!</definedName>
    <definedName name="J_LU">#REF!</definedName>
    <definedName name="J_RES">#REF!</definedName>
    <definedName name="J_SL">#REF!</definedName>
    <definedName name="J_WH">#REF!</definedName>
    <definedName name="January_2011">#REF!</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iholjol">#REF!</definedName>
    <definedName name="JHJ">#REF!</definedName>
    <definedName name="jj" hidden="1">{#N/A,#N/A,FALSE,"Aging Summary";#N/A,#N/A,FALSE,"Ratio Analysis";#N/A,#N/A,FALSE,"Test 120 Day Accts";#N/A,#N/A,FALSE,"Tickmarks"}</definedName>
    <definedName name="jjfklfhe">#REF!</definedName>
    <definedName name="jjj" hidden="1">{#N/A,#N/A,FALSE,"Aging Summary";#N/A,#N/A,FALSE,"Ratio Analysis";#N/A,#N/A,FALSE,"Test 120 Day Accts";#N/A,#N/A,FALSE,"Tickmarks"}</definedName>
    <definedName name="jjll">#REF!</definedName>
    <definedName name="Job_Type">#REF!</definedName>
    <definedName name="Job_Type__definition">#REF!</definedName>
    <definedName name="journallook">#REF!</definedName>
    <definedName name="June">#REF!</definedName>
    <definedName name="K" hidden="1">{#N/A,#N/A,FALSE,"Aging Summary";#N/A,#N/A,FALSE,"Ratio Analysis";#N/A,#N/A,FALSE,"Test 120 Day Accts";#N/A,#N/A,FALSE,"Tickmarks"}</definedName>
    <definedName name="kgkigk">#REF!</definedName>
    <definedName name="kkgk" hidden="1">#REF!</definedName>
    <definedName name="l" hidden="1">{#N/A,#N/A,FALSE,"Aging Summary";#N/A,#N/A,FALSE,"Ratio Analysis";#N/A,#N/A,FALSE,"Test 120 Day Accts";#N/A,#N/A,FALSE,"Tickmarks"}</definedName>
    <definedName name="LabourClass">#REF!</definedName>
    <definedName name="LabourCosting">#REF!</definedName>
    <definedName name="LabourValidation">#REF!</definedName>
    <definedName name="laceholder">#REF!</definedName>
    <definedName name="Last_Rebasing_Year" localSheetId="0">#REF!</definedName>
    <definedName name="Last_Rebasing_Year">#REF!</definedName>
    <definedName name="LastSheet" hidden="1">"Fixed Asset Amort and  UCC 2"</definedName>
    <definedName name="LCT_Rat">#REF!</definedName>
    <definedName name="LCT_Rate">#REF!</definedName>
    <definedName name="LCT_Rate2">#REF!</definedName>
    <definedName name="LDC_LIST" localSheetId="0">#REF!</definedName>
    <definedName name="LDC_LIST">#REF!</definedName>
    <definedName name="LDCLIST" localSheetId="0">#REF!</definedName>
    <definedName name="LDCList">OFFSET(#REF!,0,0,COUNTA(#REF!),1)</definedName>
    <definedName name="LDCNAME1">#REF!</definedName>
    <definedName name="LDCNAMES" localSheetId="0">#REF!</definedName>
    <definedName name="LDCNAMES">#REF!</definedName>
    <definedName name="Lease_Type">#REF!</definedName>
    <definedName name="lease_types">#REF!</definedName>
    <definedName name="LIMIT">#REF!</definedName>
    <definedName name="list">#REF!</definedName>
    <definedName name="List.CPill.2012">#REF!</definedName>
    <definedName name="List.FAct1">#REF!</definedName>
    <definedName name="List.FinAct.2012">#REF!</definedName>
    <definedName name="List.FPill.2012">#REF!</definedName>
    <definedName name="List.KPILong">#REF!</definedName>
    <definedName name="List.KPINumber">#REF!</definedName>
    <definedName name="List.SCOwner">#REF!</definedName>
    <definedName name="List.Status1">#REF!</definedName>
    <definedName name="List.YTDType">#REF!</definedName>
    <definedName name="List1">#REF!</definedName>
    <definedName name="List10">#REF!</definedName>
    <definedName name="List11">#REF!</definedName>
    <definedName name="List12">#REF!</definedName>
    <definedName name="List13">#REF!</definedName>
    <definedName name="List14">#REF!</definedName>
    <definedName name="List2">#REF!</definedName>
    <definedName name="List3">#REF!</definedName>
    <definedName name="List4">#REF!</definedName>
    <definedName name="List5">#REF!</definedName>
    <definedName name="List6">#REF!</definedName>
    <definedName name="List7">#REF!</definedName>
    <definedName name="List8">#REF!</definedName>
    <definedName name="List9">#REF!</definedName>
    <definedName name="listAmountAugust">#REF!</definedName>
    <definedName name="ListamountNovember">#REF!</definedName>
    <definedName name="listAmountOct.">#REF!</definedName>
    <definedName name="ListAmounts">#REF!</definedName>
    <definedName name="ListAmountsJuly">#REF!</definedName>
    <definedName name="ListCat">#REF!</definedName>
    <definedName name="ListClient">#REF!</definedName>
    <definedName name="listdata">#REF!</definedName>
    <definedName name="ListL9">#REF!</definedName>
    <definedName name="ListLine">#REF!</definedName>
    <definedName name="ListNameDRP">#REF!</definedName>
    <definedName name="ListPercent">#REF!</definedName>
    <definedName name="ListPosition">#REF!</definedName>
    <definedName name="ListProject">#REF!</definedName>
    <definedName name="ListTeam">#REF!</definedName>
    <definedName name="ljljlj" hidden="1">#REF!</definedName>
    <definedName name="lkjlj" hidden="1">#REF!</definedName>
    <definedName name="LoanPaybackStart">#REF!</definedName>
    <definedName name="LoanStartLToday">IF(LoanPaybackStart&lt;TODAY(),TRUE,FALSE)</definedName>
    <definedName name="Location">#REF!</definedName>
    <definedName name="long_term">#REF!</definedName>
    <definedName name="Look.FAct1">#REF!</definedName>
    <definedName name="Look.FPill1">#REF!</definedName>
    <definedName name="Look.Groups">#REF!</definedName>
    <definedName name="Look.ICMRecog.Year1">#REF!</definedName>
    <definedName name="Look.ICMRecog.Year2">#REF!</definedName>
    <definedName name="Look.ICMRecog.Year3">#REF!</definedName>
    <definedName name="Look.KPIMap">#REF!</definedName>
    <definedName name="Look.Rates.GroupA">#REF!</definedName>
    <definedName name="LookActivity">#REF!</definedName>
    <definedName name="lookcat">#REF!</definedName>
    <definedName name="LookClient">#REF!</definedName>
    <definedName name="LookData2">#REF!</definedName>
    <definedName name="LookEE">#REF!</definedName>
    <definedName name="LookMap">#REF!</definedName>
    <definedName name="LookPosPay">#REF!</definedName>
    <definedName name="LookProject">#REF!</definedName>
    <definedName name="LookTeam">#REF!</definedName>
    <definedName name="LossFactors" localSheetId="0">#REF!</definedName>
    <definedName name="LossFactors">#REF!</definedName>
    <definedName name="m" hidden="1">{#N/A,#N/A,FALSE,"Aging Summary";#N/A,#N/A,FALSE,"Ratio Analysis";#N/A,#N/A,FALSE,"Test 120 Day Accts";#N/A,#N/A,FALSE,"Tickmarks"}</definedName>
    <definedName name="man_beg_bud">#REF!</definedName>
    <definedName name="man_end_bud">#REF!</definedName>
    <definedName name="man12ACT">#REF!</definedName>
    <definedName name="manager">#REF!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P_DIV">#REF!</definedName>
    <definedName name="MapEE1">#REF!</definedName>
    <definedName name="MappingCode">#REF!</definedName>
    <definedName name="March_YTD">#REF!</definedName>
    <definedName name="master">#REF!</definedName>
    <definedName name="master1">#REF!</definedName>
    <definedName name="masterlist">#REF!</definedName>
    <definedName name="masterthesi">#REF!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_YTD">#REF!</definedName>
    <definedName name="memos">#REF!</definedName>
    <definedName name="MMM" hidden="1">{#N/A,#N/A,FALSE,"Aging Summary";#N/A,#N/A,FALSE,"Ratio Analysis";#N/A,#N/A,FALSE,"Test 120 Day Accts";#N/A,#N/A,FALSE,"Tickmarks"}</definedName>
    <definedName name="MofF">#REF!</definedName>
    <definedName name="Month" comment="Change to current month to get proper YTD">#REF!</definedName>
    <definedName name="monthl">#REF!</definedName>
    <definedName name="Monthly">#REF!</definedName>
    <definedName name="Months">#REF!</definedName>
    <definedName name="Months2">#REF!</definedName>
    <definedName name="monthsnew">#REF!</definedName>
    <definedName name="MP">#REF!</definedName>
    <definedName name="MTD_RCs">OFFSET(#REF!,0,0,(COUNTA(#REF!,0)-1),COUNTA(#REF!))</definedName>
    <definedName name="n" hidden="1">{#N/A,#N/A,FALSE,"Aging Summary";#N/A,#N/A,FALSE,"Ratio Analysis";#N/A,#N/A,FALSE,"Test 120 Day Accts";#N/A,#N/A,FALSE,"Tickmarks"}</definedName>
    <definedName name="new">#REF!</definedName>
    <definedName name="Newmarket_SA">#REF!</definedName>
    <definedName name="NewPortfolios">#REF!</definedName>
    <definedName name="ni">#REF!</definedName>
    <definedName name="NonPayment" localSheetId="0">#REF!</definedName>
    <definedName name="NonPayment">#REF!</definedName>
    <definedName name="nov">#REF!</definedName>
    <definedName name="ntwke">#REF!</definedName>
    <definedName name="ntwke_25Yrs">#REF!</definedName>
    <definedName name="number_1207">#REF!</definedName>
    <definedName name="numbertb">#REF!</definedName>
    <definedName name="numbertbtb">#REF!</definedName>
    <definedName name="o">#REF!</definedName>
    <definedName name="o_13">#REF!</definedName>
    <definedName name="Occupancy_type">#REF!</definedName>
    <definedName name="OEB_Account">#REF!</definedName>
    <definedName name="OFINTB">#REF!</definedName>
    <definedName name="ohpri">#REF!</definedName>
    <definedName name="ohpri_25Yrs">#REF!</definedName>
    <definedName name="ohpric">#REF!</definedName>
    <definedName name="ohpric_25Yrs">#REF!</definedName>
    <definedName name="ohprie">#REF!</definedName>
    <definedName name="ohprie_25Yrs">#REF!</definedName>
    <definedName name="ohsec">#REF!</definedName>
    <definedName name="ohsec_25Yrs">#REF!</definedName>
    <definedName name="ohsecc">#REF!</definedName>
    <definedName name="ohsecc_25Yrs">#REF!</definedName>
    <definedName name="ohsece">#REF!</definedName>
    <definedName name="ohsece_25Yrs">#REF!</definedName>
    <definedName name="ohsw">#REF!</definedName>
    <definedName name="ohsw_25Yrs">#REF!</definedName>
    <definedName name="ohswc">#REF!</definedName>
    <definedName name="ohswc_25Yrs">#REF!</definedName>
    <definedName name="ohswe">#REF!</definedName>
    <definedName name="ohswe_25Yrs">#REF!</definedName>
    <definedName name="ohtx">#REF!</definedName>
    <definedName name="ohtx_25Yrs">#REF!</definedName>
    <definedName name="ohtxc">#REF!</definedName>
    <definedName name="ohtxc_25Yrs">#REF!</definedName>
    <definedName name="ohtxe">#REF!</definedName>
    <definedName name="ohtxe_25Yrs">#REF!</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ne">#REF!</definedName>
    <definedName name="ONTCAPTAX06">#REF!</definedName>
    <definedName name="ONTCAPTAX07">#REF!</definedName>
    <definedName name="ONTCAPTAX08">#REF!</definedName>
    <definedName name="ONTCAPTAX09">#REF!</definedName>
    <definedName name="ONTCAPTAX10">#REF!</definedName>
    <definedName name="ONTCAPTAX11">#REF!</definedName>
    <definedName name="ONTCAPTAX15">#REF!</definedName>
    <definedName name="ONTCAPTAX99">#REF!</definedName>
    <definedName name="oo" hidden="1">{#N/A,#N/A,FALSE,"Aging Summary";#N/A,#N/A,FALSE,"Ratio Analysis";#N/A,#N/A,FALSE,"Test 120 Day Accts";#N/A,#N/A,FALSE,"Tickmarks"}</definedName>
    <definedName name="OpeningUCC">#REF!</definedName>
    <definedName name="OpeningUCCandCEC">#REF!</definedName>
    <definedName name="OPERATING_EXPENSES">#REF!</definedName>
    <definedName name="OPERATING_EXPENSES_LIST">#REF!</definedName>
    <definedName name="OpEx">#REF!</definedName>
    <definedName name="OTBaj">#REF!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Outstanding_Days_Since_Attainment">#REF!</definedName>
    <definedName name="p" hidden="1">{#N/A,#N/A,FALSE,"Aging Summary";#N/A,#N/A,FALSE,"Ratio Analysis";#N/A,#N/A,FALSE,"Test 120 Day Accts";#N/A,#N/A,FALSE,"Tickmarks"}</definedName>
    <definedName name="Pay_Freq">#REF!</definedName>
    <definedName name="Payroll_Cost_Range">#REF!</definedName>
    <definedName name="Period">#REF!</definedName>
    <definedName name="PFD_COL">#REF!</definedName>
    <definedName name="pickdate">#REF!</definedName>
    <definedName name="pickdate2">#REF!</definedName>
    <definedName name="pickdate3">#REF!</definedName>
    <definedName name="Planlinecorp">#REF!</definedName>
    <definedName name="Planned_Attainment_Month__2014_Q1v2">#REF!</definedName>
    <definedName name="pole">#REF!</definedName>
    <definedName name="pole_25Yrs">#REF!</definedName>
    <definedName name="polec">#REF!</definedName>
    <definedName name="polec_25Yrs">#REF!</definedName>
    <definedName name="polee">#REF!</definedName>
    <definedName name="polee_25Yrs">#REF!</definedName>
    <definedName name="Portfolios">#REF!</definedName>
    <definedName name="PositionCategory">#REF!</definedName>
    <definedName name="pp" hidden="1">{#N/A,#N/A,FALSE,"Aging Summary";#N/A,#N/A,FALSE,"Ratio Analysis";#N/A,#N/A,FALSE,"Test 120 Day Accts";#N/A,#N/A,FALSE,"Tickmarks"}</definedName>
    <definedName name="PQTR">#REF!</definedName>
    <definedName name="PR">#REF!</definedName>
    <definedName name="pricab">#REF!</definedName>
    <definedName name="pricab_25Yrs">#REF!</definedName>
    <definedName name="pricabc">#REF!</definedName>
    <definedName name="pricabc_25Yrs">#REF!</definedName>
    <definedName name="_xlnm.Print_Area" localSheetId="0">'App.2-BA_Fixed Asset Cont'!$A$1:$T$33</definedName>
    <definedName name="_xlnm.Print_Area">#REF!</definedName>
    <definedName name="Print_Area2">#REF!</definedName>
    <definedName name="print_end">#REF!</definedName>
    <definedName name="PRINTB">#REF!</definedName>
    <definedName name="PRIOR_PROFIT_CENTER_LIST">#REF!</definedName>
    <definedName name="PRIOR_PROFITCENTER">#REF!</definedName>
    <definedName name="Project_Notes_Per_Finance">#REF!</definedName>
    <definedName name="PROJECT_SELECTION">#REF!</definedName>
    <definedName name="Project_Status">#REF!</definedName>
    <definedName name="PROJECTS_LIST_SELECTED_YEAR">IF(YEAR_SELECTED=2012,#REF!,IF(YEAR_SELECTED=2013,#REF!,#REF!))</definedName>
    <definedName name="PROJECTS_LIST_SELECTED_YEAR_25Yrs">#N/A</definedName>
    <definedName name="PROJECTS_LISTING">#REF!</definedName>
    <definedName name="PSD_COL">#REF!</definedName>
    <definedName name="ptx">#REF!</definedName>
    <definedName name="ptx_25Yrs">#REF!</definedName>
    <definedName name="ptxc">#REF!</definedName>
    <definedName name="ptxc_25Yrs">#REF!</definedName>
    <definedName name="ptxe">#REF!</definedName>
    <definedName name="ptxe_25Yrs">#REF!</definedName>
    <definedName name="PYR">#REF!</definedName>
    <definedName name="q" hidden="1">#REF!</definedName>
    <definedName name="qqqqqqqq">#REF!</definedName>
    <definedName name="QTD_CF">#REF!</definedName>
    <definedName name="QTD_IS">#REF!</definedName>
    <definedName name="QTR_COL">#REF!</definedName>
    <definedName name="Qualified_for_ISA_Approved_actual?">#REF!</definedName>
    <definedName name="Qualified_for_ISA_Approved_plan?">#REF!</definedName>
    <definedName name="Quarter_Percentage">#REF!</definedName>
    <definedName name="Query">#REF!</definedName>
    <definedName name="qwerty">#REF!</definedName>
    <definedName name="R.Energization">#REF!</definedName>
    <definedName name="R.Scenario">#REF!</definedName>
    <definedName name="Range_FTE">#REF!</definedName>
    <definedName name="Range1">#REF!</definedName>
    <definedName name="Range14">#REF!</definedName>
    <definedName name="Range2">#REF!</definedName>
    <definedName name="Range3">#REF!</definedName>
    <definedName name="Range5">#REF!</definedName>
    <definedName name="Range6">#REF!</definedName>
    <definedName name="Range7">#REF!</definedName>
    <definedName name="RangeBonusRate">#REF!</definedName>
    <definedName name="RangeConsol">#REF!</definedName>
    <definedName name="Rate">#REF!</definedName>
    <definedName name="Rate_Class" localSheetId="0">#REF!</definedName>
    <definedName name="Rate_Class">#REF!</definedName>
    <definedName name="RATE_CLASSES" localSheetId="0">#REF!</definedName>
    <definedName name="RATE_CLASSES">#REF!</definedName>
    <definedName name="Ratebase">#REF!</definedName>
    <definedName name="ratedescription" localSheetId="0">#REF!</definedName>
    <definedName name="ratedescription">#REF!</definedName>
    <definedName name="RateRiderName">OFFSET(#REF!,1,0,COUNTA(#REF!)-1,1)</definedName>
    <definedName name="Raw">#REF!</definedName>
    <definedName name="RC_COL">#REF!</definedName>
    <definedName name="RC_Desc_Range">#REF!</definedName>
    <definedName name="RC_Names">#REF!</definedName>
    <definedName name="RC_Range">#REF!</definedName>
    <definedName name="RCList">#REF!</definedName>
    <definedName name="RCNameBudget">#REF!</definedName>
    <definedName name="RCNameRange20112010">#REF!</definedName>
    <definedName name="RCRange2010">INDIRECT([0]!RCRange2010Input)</definedName>
    <definedName name="RCRange2010Input">#REF!</definedName>
    <definedName name="RCRange2011">INDIRECT([0]!RCRange2011Input)</definedName>
    <definedName name="RCRange2011Input">#REF!</definedName>
    <definedName name="RebaseYear">#REF!</definedName>
    <definedName name="RebaseYear_1" localSheetId="0">#REF!</definedName>
    <definedName name="RebaseYear_1">#REF!</definedName>
    <definedName name="reg">#REF!</definedName>
    <definedName name="Reject_count">#REF!</definedName>
    <definedName name="RenameBridge" localSheetId="0">#REF!</definedName>
    <definedName name="RenameBridge">#REF!</definedName>
    <definedName name="RenameRebase" localSheetId="0">#REF!</definedName>
    <definedName name="RenameRebase">#REF!</definedName>
    <definedName name="RenameTest" localSheetId="0">#REF!</definedName>
    <definedName name="RenameTest">#REF!</definedName>
    <definedName name="Report__CAPA_01001_AD001">#REF!</definedName>
    <definedName name="Report__CAPA_01001_AV002">#REF!</definedName>
    <definedName name="Report__COSH_01001_AD001">#REF!</definedName>
    <definedName name="Report__COSH_01001_AV002">#REF!</definedName>
    <definedName name="Report__COSU_01001_AD001">#REF!</definedName>
    <definedName name="Report__COSU_01001_AV002">#REF!</definedName>
    <definedName name="Report__CUAS_01001_AD001">#REF!</definedName>
    <definedName name="Report__CUAS_01001_AV002">#REF!</definedName>
    <definedName name="Report__CULI_01001_AD001">#REF!</definedName>
    <definedName name="Report__CULI_01001_AV002">#REF!</definedName>
    <definedName name="Report__CWIP_01001_AD001">#REF!</definedName>
    <definedName name="Report__CWIP_01001_AV002">#REF!</definedName>
    <definedName name="Report__IS_01001_AD001">#REF!</definedName>
    <definedName name="Report__IS_01001_AV002">#REF!</definedName>
    <definedName name="Report__LTIR_01001_AD001">#REF!</definedName>
    <definedName name="Report__LTIR_01001_AV002">#REF!</definedName>
    <definedName name="Report__LTNT_01001_AD001">#REF!</definedName>
    <definedName name="Report__LTNT_01001_AV002">#REF!</definedName>
    <definedName name="Report__OTAS_01001_AD001">#REF!</definedName>
    <definedName name="Report__OTAS_01001_AV002">#REF!</definedName>
    <definedName name="Report__OTHL_01001_AD001">#REF!</definedName>
    <definedName name="Report__OTHL_01001_AV002">#REF!</definedName>
    <definedName name="Report__RE_01001_AD001">#REF!</definedName>
    <definedName name="Report__RE_01001_AV002">#REF!</definedName>
    <definedName name="REPORT_DATE_20XX">#REF!</definedName>
    <definedName name="Report_Month">#REF!</definedName>
    <definedName name="report_month_3">#REF!</definedName>
    <definedName name="report_month_list">#REF!</definedName>
    <definedName name="Reportdate">#REF!</definedName>
    <definedName name="RespCenters">#REF!</definedName>
    <definedName name="Ret_BS_THC">#REF!</definedName>
    <definedName name="Ret_BS_THESI">#REF!</definedName>
    <definedName name="Ret_BS_THSLI">#REF!</definedName>
    <definedName name="Ret_BS_THTI">#REF!</definedName>
    <definedName name="retet" hidden="1">#REF!</definedName>
    <definedName name="retett" hidden="1">#REF!</definedName>
    <definedName name="rewrewr" hidden="1">#REF!</definedName>
    <definedName name="rgdyhtdjuh">#REF!</definedName>
    <definedName name="RMpilsVer" localSheetId="0">#REF!</definedName>
    <definedName name="RMpilsVer">#REF!</definedName>
    <definedName name="RMversion" localSheetId="0">#REF!</definedName>
    <definedName name="RMversion">#REF!</definedName>
    <definedName name="ROW_NUMBER">#REF!</definedName>
    <definedName name="ROWS_RANGE">#REF!</definedName>
    <definedName name="RPMaster">#REF!</definedName>
    <definedName name="RPRC">#REF!</definedName>
    <definedName name="rr" hidden="1">{#N/A,#N/A,FALSE,"Aging Summary";#N/A,#N/A,FALSE,"Ratio Analysis";#N/A,#N/A,FALSE,"Test 120 Day Accts";#N/A,#N/A,FALSE,"Tickmarks"}</definedName>
    <definedName name="RSVA_PPVA">#REF!</definedName>
    <definedName name="rte">#REF!</definedName>
    <definedName name="rtet">#REF!</definedName>
    <definedName name="rtyr" hidden="1">{#N/A,#N/A,FALSE,"Aging Summary";#N/A,#N/A,FALSE,"Ratio Analysis";#N/A,#N/A,FALSE,"Test 120 Day Accts";#N/A,#N/A,FALSE,"Tickmarks"}</definedName>
    <definedName name="s">#REF!</definedName>
    <definedName name="saknr">#REF!</definedName>
    <definedName name="Salary_Grade">#REF!</definedName>
    <definedName name="SALBENF">#REF!</definedName>
    <definedName name="salreg">#REF!</definedName>
    <definedName name="SALREGF">#REF!</definedName>
    <definedName name="SAPCrosstab1">#REF!</definedName>
    <definedName name="SAPCrosstab2">#REF!</definedName>
    <definedName name="SAPCrosstab3">#REF!</definedName>
    <definedName name="sb">#REF!</definedName>
    <definedName name="sb_25Yrs">#REF!</definedName>
    <definedName name="sbc">#REF!</definedName>
    <definedName name="sbc_25Yrs">#REF!</definedName>
    <definedName name="sbd">#REF!</definedName>
    <definedName name="sbe">#REF!</definedName>
    <definedName name="sbe_25Yrs">#REF!</definedName>
    <definedName name="SCENARIO_ACTUAL">#REF!</definedName>
    <definedName name="SCENARIO_BUDGET">#REF!</definedName>
    <definedName name="Schedule">#REF!</definedName>
    <definedName name="Scorecard">#REF!</definedName>
    <definedName name="sd">#REF!</definedName>
    <definedName name="sdfdf">#REF!</definedName>
    <definedName name="se">#REF!</definedName>
    <definedName name="se_25Yrs">#REF!</definedName>
    <definedName name="sec">#REF!</definedName>
    <definedName name="sec_25Yrs">#REF!</definedName>
    <definedName name="seccab">#REF!</definedName>
    <definedName name="seccab_25Yrs">#REF!</definedName>
    <definedName name="seccabc">#REF!</definedName>
    <definedName name="seccabc_25Yrs">#REF!</definedName>
    <definedName name="seccabe">#REF!</definedName>
    <definedName name="seccabe_25Yrs">#REF!</definedName>
    <definedName name="SECTION_LIST">#REF!</definedName>
    <definedName name="SECTION_TO_NAME">#REF!</definedName>
    <definedName name="see">#REF!</definedName>
    <definedName name="see_25Yrs">#REF!</definedName>
    <definedName name="Segment">#REF!</definedName>
    <definedName name="Selection">#REF!</definedName>
    <definedName name="SelectMonth">#REF!</definedName>
    <definedName name="SepFTE">#REF!</definedName>
    <definedName name="sffdsf" hidden="1">#REF!</definedName>
    <definedName name="sfsdf">#REF!</definedName>
    <definedName name="sfsfs" hidden="1">#REF!</definedName>
    <definedName name="SFW_Range">OFFSET(#REF!,0,0,COUNTA(#REF!),COUNTA(#REF!))</definedName>
    <definedName name="shtdesc">#REF!</definedName>
    <definedName name="sib">#REF!</definedName>
    <definedName name="SickDays">#REF!</definedName>
    <definedName name="SL">#REF!</definedName>
    <definedName name="splist">#REF!</definedName>
    <definedName name="SSM">#REF!</definedName>
    <definedName name="Staff">#REF!</definedName>
    <definedName name="Start_23">#REF!</definedName>
    <definedName name="StartDate">#REF!</definedName>
    <definedName name="StatHolidays">#REF!</definedName>
    <definedName name="strandedid">#REF!</definedName>
    <definedName name="SUD_List">#REF!</definedName>
    <definedName name="SUDS">#REF!</definedName>
    <definedName name="Summary">OFFSET(#REF!,0,0,COUNTA(#REF!),42)</definedName>
    <definedName name="Summary2">OFFSET(#REF!,0,0,COUNTA(#REF!),42)</definedName>
    <definedName name="Summary3">OFFSET(#REF!,0,0,COUNTA(#REF!),42)</definedName>
    <definedName name="Surtax">#REF!</definedName>
    <definedName name="TableName">"Dummy"</definedName>
    <definedName name="Tactical_Teams_Listing">OFFSET(#REF!,0,0,COUNTA(#REF!)-1,1)</definedName>
    <definedName name="TargetRange2010">INDIRECT([0]!TargetRange2010Input)</definedName>
    <definedName name="TargetRange2010Input">#REF!</definedName>
    <definedName name="TargetRange2011">INDIRECT([0]!TargetRange2011Input)</definedName>
    <definedName name="TargetRange2011Input">#REF!</definedName>
    <definedName name="TASKS">#REF!</definedName>
    <definedName name="Tax">#REF!</definedName>
    <definedName name="TB">#REF!</definedName>
    <definedName name="TB15Co">#REF!</definedName>
    <definedName name="Tb2006Act">#REF!</definedName>
    <definedName name="tbbal">#REF!</definedName>
    <definedName name="tbnumbertb">#REF!</definedName>
    <definedName name="tbtbthc">#REF!</definedName>
    <definedName name="tbtbthesi">#REF!</definedName>
    <definedName name="tbtbthesl">#REF!</definedName>
    <definedName name="tbtbthsli">#REF!</definedName>
    <definedName name="tbtbthti">#REF!</definedName>
    <definedName name="tbthc">#REF!</definedName>
    <definedName name="tbthctb">#REF!</definedName>
    <definedName name="tbthesi">#REF!</definedName>
    <definedName name="tbthesitb">#REF!</definedName>
    <definedName name="tbthesl">#REF!</definedName>
    <definedName name="tbthesltb">#REF!</definedName>
    <definedName name="tbthsli">#REF!</definedName>
    <definedName name="tbthslitb">#REF!</definedName>
    <definedName name="tbthti">#REF!</definedName>
    <definedName name="tbthtitb">#REF!</definedName>
    <definedName name="TECOnotISA">#REF!</definedName>
    <definedName name="temp">#REF!</definedName>
    <definedName name="temp1">#REF!</definedName>
    <definedName name="temp3">#REF!</definedName>
    <definedName name="temp4">#REF!</definedName>
    <definedName name="TEMPA">#REF!</definedName>
    <definedName name="test">#REF!,#REF!,#REF!</definedName>
    <definedName name="Test_Year" localSheetId="0">#REF!</definedName>
    <definedName name="Test_Year">#REF!</definedName>
    <definedName name="TEST0">#REF!</definedName>
    <definedName name="test1">#REF!</definedName>
    <definedName name="TEST2">#REF!</definedName>
    <definedName name="tester">#REF!</definedName>
    <definedName name="TESTHKEY">#REF!</definedName>
    <definedName name="TESTKEYS">#REF!</definedName>
    <definedName name="TESTVKEY">#REF!</definedName>
    <definedName name="TestYear" localSheetId="0">#REF!</definedName>
    <definedName name="TestYear">#REF!</definedName>
    <definedName name="TestYr" localSheetId="0">#REF!</definedName>
    <definedName name="TestYr">#REF!</definedName>
    <definedName name="thc">#REF!</definedName>
    <definedName name="THC_0105">#REF!</definedName>
    <definedName name="THC_0109">#REF!</definedName>
    <definedName name="THC_0131">#REF!</definedName>
    <definedName name="THC_0203">#REF!</definedName>
    <definedName name="THC_0207">#REF!</definedName>
    <definedName name="THC_0228">#REF!</definedName>
    <definedName name="THC_0303">#REF!</definedName>
    <definedName name="THC_0306">#REF!</definedName>
    <definedName name="THC_1005">#REF!</definedName>
    <definedName name="THC_1103">#REF!</definedName>
    <definedName name="THC_1207">#REF!</definedName>
    <definedName name="THC_1230">#REF!</definedName>
    <definedName name="THC_BS">#REF!</definedName>
    <definedName name="THC_BS_RESTATED">#REF!</definedName>
    <definedName name="THC_CF">#REF!</definedName>
    <definedName name="THC_CF_RESTATED">#REF!</definedName>
    <definedName name="THC_CONSOL_BS">#REF!</definedName>
    <definedName name="THC_CONSOL_BS_RESTATED">#REF!</definedName>
    <definedName name="THC_CONSOL_CF">#REF!</definedName>
    <definedName name="THC_CONSOL_CF_RESTATED">#REF!</definedName>
    <definedName name="THC_CONSOL_IS">#REF!</definedName>
    <definedName name="THC_CONSOL_IS_RESTATED">#REF!</definedName>
    <definedName name="THC_date">#REF!</definedName>
    <definedName name="THC_IS">#REF!</definedName>
    <definedName name="THC_IS_RESTATED">#REF!</definedName>
    <definedName name="thctb">#REF!</definedName>
    <definedName name="thctbtb">#REF!</definedName>
    <definedName name="THESI_0105">#REF!</definedName>
    <definedName name="THESI_0109">#REF!</definedName>
    <definedName name="THESI_0131">#REF!</definedName>
    <definedName name="THESI_0203">#REF!</definedName>
    <definedName name="THESI_0207">#REF!</definedName>
    <definedName name="THESI_0228">#REF!</definedName>
    <definedName name="THESI_0303">#REF!</definedName>
    <definedName name="THESI_0306">#REF!</definedName>
    <definedName name="THESI_1005">#REF!</definedName>
    <definedName name="THESI_1103">#REF!</definedName>
    <definedName name="THESI_1205">#REF!</definedName>
    <definedName name="THESI_1207">#REF!</definedName>
    <definedName name="THESI_1230">#REF!</definedName>
    <definedName name="THESI_ACCOUNTS">#REF!</definedName>
    <definedName name="THESI_BS">#REF!</definedName>
    <definedName name="THESI_BS_RESTATED">#REF!</definedName>
    <definedName name="THESI_CF">#REF!</definedName>
    <definedName name="THESI_CF_RESTATED">#REF!</definedName>
    <definedName name="THESI_IS">#REF!</definedName>
    <definedName name="THESI_IS_RESTATED">#REF!</definedName>
    <definedName name="thesiapr02tb">#REF!</definedName>
    <definedName name="thesitb">#REF!</definedName>
    <definedName name="thesitbtb">#REF!</definedName>
    <definedName name="THESL">#REF!</definedName>
    <definedName name="THESL_0105">#REF!</definedName>
    <definedName name="THESL_0109">#REF!</definedName>
    <definedName name="THESL_0131">#REF!</definedName>
    <definedName name="THESL_0203">#REF!</definedName>
    <definedName name="THESL_0207">#REF!</definedName>
    <definedName name="THESL_0228">#REF!</definedName>
    <definedName name="THESL_0303">#REF!</definedName>
    <definedName name="THESL_0306">#REF!</definedName>
    <definedName name="THESL_1005">#REF!</definedName>
    <definedName name="THESL_1103">#REF!</definedName>
    <definedName name="THESL_1205">#REF!</definedName>
    <definedName name="THESL_1207">#REF!</definedName>
    <definedName name="THESL_1230">#REF!</definedName>
    <definedName name="THESL_BS">#REF!</definedName>
    <definedName name="THESL_BS_RESTATED">#REF!</definedName>
    <definedName name="THESL_CF">#REF!</definedName>
    <definedName name="THESL_CF_RESTATED">#REF!</definedName>
    <definedName name="THESL_IS">#REF!</definedName>
    <definedName name="THESL_IS_RESTATED">#REF!</definedName>
    <definedName name="THESL_OPEX">#REF!</definedName>
    <definedName name="THESL_REV">#REF!</definedName>
    <definedName name="THESLBS">#REF!</definedName>
    <definedName name="thesltb">#REF!</definedName>
    <definedName name="thesltbtb">#REF!</definedName>
    <definedName name="thou">#REF!</definedName>
    <definedName name="THSI">#REF!</definedName>
    <definedName name="THSLI">#REF!</definedName>
    <definedName name="THSLI_0105">#REF!</definedName>
    <definedName name="THSLI_0109">#REF!</definedName>
    <definedName name="THSLI_0131">#REF!</definedName>
    <definedName name="THSLI_0203">#REF!</definedName>
    <definedName name="THSLI_0207">#REF!</definedName>
    <definedName name="THSLI_0228">#REF!</definedName>
    <definedName name="THSLI_0303">#REF!</definedName>
    <definedName name="THSLI_0306">#REF!</definedName>
    <definedName name="THSLI_1005">#REF!</definedName>
    <definedName name="THSLI_1103">#REF!</definedName>
    <definedName name="THSLI_1207">#REF!</definedName>
    <definedName name="THSLI_1230">#REF!</definedName>
    <definedName name="THSLI_approval">#REF!</definedName>
    <definedName name="THSLI_comment">#REF!</definedName>
    <definedName name="THSLI_Extract">#REF!</definedName>
    <definedName name="THSLI_org">#REF!</definedName>
    <definedName name="THSLI_original">#REF!</definedName>
    <definedName name="THSLI_TAX_1006">#REF!</definedName>
    <definedName name="THSLI_UPLOAD">#REF!</definedName>
    <definedName name="thslitb">#REF!</definedName>
    <definedName name="thslitbtb">#REF!</definedName>
    <definedName name="THSTL_BS">#REF!</definedName>
    <definedName name="THSTL_BS_RESTATED">#REF!</definedName>
    <definedName name="THSTL_CF">#REF!</definedName>
    <definedName name="THSTL_CF_RESTATED">#REF!</definedName>
    <definedName name="THSTL_IS">#REF!</definedName>
    <definedName name="THSTL_IS_RESTATED">#REF!</definedName>
    <definedName name="THTI_0105">#REF!</definedName>
    <definedName name="THTI_0109">#REF!</definedName>
    <definedName name="THTI_0131">#REF!</definedName>
    <definedName name="THTI_0203">#REF!</definedName>
    <definedName name="THTI_0207">#REF!</definedName>
    <definedName name="THTI_0228">#REF!</definedName>
    <definedName name="THTI_0303">#REF!</definedName>
    <definedName name="THTI_0306">#REF!</definedName>
    <definedName name="THTI_1005">#REF!</definedName>
    <definedName name="THTI_1103">#REF!</definedName>
    <definedName name="THTI_1207">#REF!</definedName>
    <definedName name="THTI_1230">#REF!</definedName>
    <definedName name="THTI_BS">#REF!</definedName>
    <definedName name="THTI_BS_RESTATED">#REF!</definedName>
    <definedName name="THTI_CF">#REF!</definedName>
    <definedName name="THTI_CF_RESTATED">#REF!</definedName>
    <definedName name="THTI_IS">#REF!</definedName>
    <definedName name="THTI_IS_RESTATED">#REF!</definedName>
    <definedName name="thtitb">#REF!</definedName>
    <definedName name="thtitbtb">#REF!</definedName>
    <definedName name="TIME_PERIOD_LIST">#REF!</definedName>
    <definedName name="TIMEPERIOD_20XX">#REF!</definedName>
    <definedName name="TIMEPERIOD_ACTUAL_BUDGET">#REF!</definedName>
    <definedName name="TM1REBUILDOPTION">1</definedName>
    <definedName name="Total">#REF!,#REF!</definedName>
    <definedName name="Total_BS">#REF!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#REF!,#REF!,#REF!,#REF!,#REF!</definedName>
    <definedName name="transportation_costs">#REF!</definedName>
    <definedName name="TRANSTART">#REF!</definedName>
    <definedName name="tretert" hidden="1">#REF!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ttt">#REF!</definedName>
    <definedName name="tutu" hidden="1">#REF!</definedName>
    <definedName name="two">#REF!</definedName>
    <definedName name="ty">#REF!</definedName>
    <definedName name="TYPE_COL">#REF!</definedName>
    <definedName name="TypeOfChange">#REF!</definedName>
    <definedName name="TypeOfChange2">#REF!</definedName>
    <definedName name="TypeOfProject">#REF!</definedName>
    <definedName name="TypeofSupport">#REF!</definedName>
    <definedName name="ugcabe">#REF!</definedName>
    <definedName name="ugcabe_25Yrs">#REF!</definedName>
    <definedName name="ugnet">#REF!</definedName>
    <definedName name="ugnet_25Yrs">#REF!</definedName>
    <definedName name="ugnetc">#REF!</definedName>
    <definedName name="ugnetc_25Yrs">#REF!</definedName>
    <definedName name="ugsw">#REF!</definedName>
    <definedName name="ugsw_25Yrs">#REF!</definedName>
    <definedName name="ugswc">#REF!</definedName>
    <definedName name="ugswc_25Yrs">#REF!</definedName>
    <definedName name="ugswe">#REF!</definedName>
    <definedName name="ugswe_25Yrs">#REF!</definedName>
    <definedName name="ugtx">#REF!</definedName>
    <definedName name="ugtx_25Yrs">#REF!</definedName>
    <definedName name="UGTXC">#REF!</definedName>
    <definedName name="UGTXC_25Yrs">#REF!</definedName>
    <definedName name="ugtxe">#REF!</definedName>
    <definedName name="ugtxe_25Yrs">#REF!</definedName>
    <definedName name="UnbilledClass">#REF!</definedName>
    <definedName name="Union_Code">#REF!</definedName>
    <definedName name="Unit_Measure">#REF!</definedName>
    <definedName name="Units" localSheetId="0">#REF!</definedName>
    <definedName name="Units">#REF!</definedName>
    <definedName name="Units1" localSheetId="0">#REF!</definedName>
    <definedName name="Units1">#REF!</definedName>
    <definedName name="Units2" localSheetId="0">#REF!</definedName>
    <definedName name="Units2">#REF!</definedName>
    <definedName name="UnprodHoursDirect">#REF!</definedName>
    <definedName name="UnprodHoursOverheads">#REF!</definedName>
    <definedName name="update">#REF!</definedName>
    <definedName name="update1">#REF!</definedName>
    <definedName name="update2">#REF!</definedName>
    <definedName name="update3">#REF!</definedName>
    <definedName name="update4">#REF!</definedName>
    <definedName name="Usage_Unit">#REF!</definedName>
    <definedName name="Usefull_Life">#REF!</definedName>
    <definedName name="Utility" localSheetId="0">#REF!</definedName>
    <definedName name="Utility">#REF!</definedName>
    <definedName name="utitliy1" localSheetId="0">#REF!</definedName>
    <definedName name="utitliy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_GS1">#REF!</definedName>
    <definedName name="V_GS2">#REF!</definedName>
    <definedName name="V_GS3">#REF!</definedName>
    <definedName name="V_LU">#REF!</definedName>
    <definedName name="V_RES">#REF!</definedName>
    <definedName name="V_SL">#REF!</definedName>
    <definedName name="V_WH">#REF!</definedName>
    <definedName name="Vac_Greater25Yr">#REF!</definedName>
    <definedName name="Vac_Stu_Cont">#REF!</definedName>
    <definedName name="Vac_Upto15Yr">#REF!</definedName>
    <definedName name="Vac_Upto25Yr">#REF!</definedName>
    <definedName name="Vac_Upto5Yr">#REF!</definedName>
    <definedName name="valDivision">#REF!</definedName>
    <definedName name="valuevx">42.314159</definedName>
    <definedName name="Variance">#REF!</definedName>
    <definedName name="Variance_Analysis___Month">#REF!</definedName>
    <definedName name="VarianceTypes">#REF!</definedName>
    <definedName name="vbbbbbbbbb" hidden="1">{#N/A,#N/A,FALSE,"Aging Summary";#N/A,#N/A,FALSE,"Ratio Analysis";#N/A,#N/A,FALSE,"Test 120 Day Accts";#N/A,#N/A,FALSE,"Tickmarks"}</definedName>
    <definedName name="vlt">#REF!</definedName>
    <definedName name="vlt_25Yrs">#REF!</definedName>
    <definedName name="vltc">#REF!</definedName>
    <definedName name="vltc_25Yrs">#REF!</definedName>
    <definedName name="vlte">#REF!</definedName>
    <definedName name="vlte_25Yrs">#REF!</definedName>
    <definedName name="vxvx" hidden="1">#REF!</definedName>
    <definedName name="w" hidden="1">{#N/A,#N/A,FALSE,"Aging Summary";#N/A,#N/A,FALSE,"Ratio Analysis";#N/A,#N/A,FALSE,"Test 120 Day Accts";#N/A,#N/A,FALSE,"Tickmarks"}</definedName>
    <definedName name="WAGBENF">#REF!</definedName>
    <definedName name="wagdob">#REF!</definedName>
    <definedName name="wagdobf">#REF!</definedName>
    <definedName name="wagreg">#REF!</definedName>
    <definedName name="wagregf">#REF!</definedName>
    <definedName name="wbse">#REF!</definedName>
    <definedName name="Weekdays">{"Monday","Tuesday","Wednesday","Thursday","Friday","Saturday","Sunday"}</definedName>
    <definedName name="Weekly">#REF!</definedName>
    <definedName name="WeekStartValue">IF(WeekStart="Monday",2,1)</definedName>
    <definedName name="wife">#REF!</definedName>
    <definedName name="WO">#REF!</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x">#REF!</definedName>
    <definedName name="xx">#REF!</definedName>
    <definedName name="XXX">#REF!</definedName>
    <definedName name="xxxx">#REF!</definedName>
    <definedName name="YEAR_SELECTED">#REF!</definedName>
    <definedName name="YEAR2010">#REF!</definedName>
    <definedName name="YRS_LEFT">#REF!</definedName>
    <definedName name="YTD_CF">#REF!</definedName>
    <definedName name="YTD_IS">#REF!</definedName>
    <definedName name="YTDACT">#REF!</definedName>
    <definedName name="YTDBUD">#REF!</definedName>
    <definedName name="YTDVAR">#REF!</definedName>
    <definedName name="ytrytry" hidden="1">{#N/A,#N/A,FALSE,"Aging Summary";#N/A,#N/A,FALSE,"Ratio Analysis";#N/A,#N/A,FALSE,"Test 120 Day Accts";#N/A,#N/A,FALSE,"Tickmarks"}</definedName>
    <definedName name="yuiyi" hidden="1">#REF!</definedName>
    <definedName name="yuiyuiy" hidden="1">#REF!</definedName>
    <definedName name="yuyuiyiy" hidden="1">#REF!</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TECOdata">#REF!:#REF!</definedName>
    <definedName name="ZTECOdata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59" i="1" l="1"/>
  <c r="J490" i="1" l="1"/>
  <c r="I167" i="1" l="1"/>
  <c r="H173" i="1"/>
  <c r="H172" i="1"/>
  <c r="H167" i="1"/>
  <c r="H166" i="1"/>
  <c r="P172" i="1"/>
  <c r="S172" i="1" s="1"/>
  <c r="P173" i="1"/>
  <c r="S173" i="1" s="1"/>
  <c r="P136" i="1"/>
  <c r="R101" i="1"/>
  <c r="Q101" i="1"/>
  <c r="R100" i="1"/>
  <c r="Q100" i="1"/>
  <c r="R99" i="1"/>
  <c r="Q99" i="1"/>
  <c r="R98" i="1"/>
  <c r="Q98" i="1"/>
  <c r="R97" i="1"/>
  <c r="Q97" i="1"/>
  <c r="R96" i="1"/>
  <c r="Q96" i="1"/>
  <c r="R95" i="1"/>
  <c r="Q95" i="1"/>
  <c r="R94" i="1"/>
  <c r="Q94" i="1"/>
  <c r="O101" i="1"/>
  <c r="N101" i="1"/>
  <c r="M101" i="1"/>
  <c r="O100" i="1"/>
  <c r="N100" i="1"/>
  <c r="M100" i="1"/>
  <c r="O99" i="1"/>
  <c r="N99" i="1"/>
  <c r="M99" i="1"/>
  <c r="O98" i="1"/>
  <c r="N98" i="1"/>
  <c r="M98" i="1"/>
  <c r="O97" i="1"/>
  <c r="N97" i="1"/>
  <c r="M97" i="1"/>
  <c r="O96" i="1"/>
  <c r="N96" i="1"/>
  <c r="M96" i="1"/>
  <c r="O95" i="1"/>
  <c r="N95" i="1"/>
  <c r="M95" i="1"/>
  <c r="O94" i="1"/>
  <c r="N94" i="1"/>
  <c r="M94" i="1"/>
  <c r="I101" i="1"/>
  <c r="H101" i="1"/>
  <c r="I100" i="1"/>
  <c r="H100" i="1"/>
  <c r="I99" i="1"/>
  <c r="H99" i="1"/>
  <c r="I98" i="1"/>
  <c r="H98" i="1"/>
  <c r="I97" i="1"/>
  <c r="H97" i="1"/>
  <c r="I96" i="1"/>
  <c r="H96" i="1"/>
  <c r="I95" i="1"/>
  <c r="H95" i="1"/>
  <c r="I94" i="1"/>
  <c r="H94" i="1"/>
  <c r="D101" i="1"/>
  <c r="D100" i="1"/>
  <c r="D99" i="1"/>
  <c r="D98" i="1"/>
  <c r="D97" i="1"/>
  <c r="D96" i="1"/>
  <c r="S350" i="1"/>
  <c r="P350" i="1"/>
  <c r="J350" i="1"/>
  <c r="S280" i="1"/>
  <c r="P280" i="1"/>
  <c r="J280" i="1"/>
  <c r="S208" i="1"/>
  <c r="P208" i="1"/>
  <c r="S136" i="1"/>
  <c r="J136" i="1"/>
  <c r="D208" i="1" s="1"/>
  <c r="J208" i="1" s="1"/>
  <c r="P64" i="1"/>
  <c r="S64" i="1"/>
  <c r="J64" i="1"/>
  <c r="S420" i="1"/>
  <c r="M490" i="1" s="1"/>
  <c r="J420" i="1"/>
  <c r="D95" i="1"/>
  <c r="D94" i="1"/>
  <c r="T208" i="1" l="1"/>
  <c r="P100" i="1"/>
  <c r="S100" i="1" s="1"/>
  <c r="T420" i="1"/>
  <c r="T280" i="1"/>
  <c r="P101" i="1"/>
  <c r="S101" i="1" s="1"/>
  <c r="T350" i="1"/>
  <c r="T136" i="1"/>
  <c r="T64" i="1"/>
  <c r="P86" i="1" l="1"/>
  <c r="S86" i="1" s="1"/>
  <c r="M158" i="1" s="1"/>
  <c r="P158" i="1" s="1"/>
  <c r="S158" i="1" s="1"/>
  <c r="G86" i="1"/>
  <c r="J86" i="1" s="1"/>
  <c r="D158" i="1" s="1"/>
  <c r="G158" i="1" s="1"/>
  <c r="J158" i="1" s="1"/>
  <c r="S84" i="1"/>
  <c r="M156" i="1" s="1"/>
  <c r="P84" i="1"/>
  <c r="J84" i="1"/>
  <c r="D156" i="1" s="1"/>
  <c r="G84" i="1"/>
  <c r="M1072" i="1"/>
  <c r="M1071" i="1"/>
  <c r="P1066" i="1"/>
  <c r="P1073" i="1" s="1"/>
  <c r="O1066" i="1"/>
  <c r="O1073" i="1" s="1"/>
  <c r="N1066" i="1"/>
  <c r="N1073" i="1" s="1"/>
  <c r="K1066" i="1"/>
  <c r="G1066" i="1"/>
  <c r="G1073" i="1" s="1"/>
  <c r="F1066" i="1"/>
  <c r="F1073" i="1" s="1"/>
  <c r="E1066" i="1"/>
  <c r="E1073" i="1" s="1"/>
  <c r="M1065" i="1"/>
  <c r="S1065" i="1" s="1"/>
  <c r="M1064" i="1"/>
  <c r="S1064" i="1" s="1"/>
  <c r="R1079" i="1"/>
  <c r="R1078" i="1"/>
  <c r="Q1066" i="1"/>
  <c r="I1066" i="1"/>
  <c r="I1073" i="1" s="1"/>
  <c r="H1066" i="1"/>
  <c r="H1073" i="1" s="1"/>
  <c r="K1018" i="1"/>
  <c r="P998" i="1"/>
  <c r="P1005" i="1" s="1"/>
  <c r="O998" i="1"/>
  <c r="O1005" i="1" s="1"/>
  <c r="N998" i="1"/>
  <c r="N1005" i="1" s="1"/>
  <c r="K998" i="1"/>
  <c r="G998" i="1"/>
  <c r="G1005" i="1" s="1"/>
  <c r="F998" i="1"/>
  <c r="F1005" i="1" s="1"/>
  <c r="E998" i="1"/>
  <c r="E1005" i="1" s="1"/>
  <c r="R1011" i="1"/>
  <c r="R1010" i="1"/>
  <c r="R998" i="1"/>
  <c r="R1005" i="1" s="1"/>
  <c r="Q998" i="1"/>
  <c r="Q1005" i="1" s="1"/>
  <c r="Q1007" i="1" s="1"/>
  <c r="K950" i="1"/>
  <c r="P930" i="1"/>
  <c r="P937" i="1" s="1"/>
  <c r="O930" i="1"/>
  <c r="O937" i="1" s="1"/>
  <c r="N930" i="1"/>
  <c r="N937" i="1" s="1"/>
  <c r="K930" i="1"/>
  <c r="G930" i="1"/>
  <c r="G937" i="1" s="1"/>
  <c r="F930" i="1"/>
  <c r="F937" i="1" s="1"/>
  <c r="E930" i="1"/>
  <c r="E937" i="1" s="1"/>
  <c r="M929" i="1"/>
  <c r="M928" i="1"/>
  <c r="R943" i="1"/>
  <c r="R942" i="1"/>
  <c r="K882" i="1"/>
  <c r="P862" i="1"/>
  <c r="P869" i="1" s="1"/>
  <c r="O862" i="1"/>
  <c r="O869" i="1" s="1"/>
  <c r="N862" i="1"/>
  <c r="N869" i="1" s="1"/>
  <c r="K862" i="1"/>
  <c r="G862" i="1"/>
  <c r="F862" i="1"/>
  <c r="E862" i="1"/>
  <c r="R875" i="1"/>
  <c r="R874" i="1"/>
  <c r="R862" i="1"/>
  <c r="R869" i="1" s="1"/>
  <c r="Q862" i="1"/>
  <c r="I862" i="1"/>
  <c r="I869" i="1" s="1"/>
  <c r="K814" i="1"/>
  <c r="P800" i="1"/>
  <c r="P799" i="1"/>
  <c r="O794" i="1"/>
  <c r="O801" i="1" s="1"/>
  <c r="K794" i="1"/>
  <c r="F794" i="1"/>
  <c r="P793" i="1"/>
  <c r="S793" i="1" s="1"/>
  <c r="P792" i="1"/>
  <c r="S792" i="1" s="1"/>
  <c r="R807" i="1"/>
  <c r="R806" i="1"/>
  <c r="Q794" i="1"/>
  <c r="Q801" i="1" s="1"/>
  <c r="K746" i="1"/>
  <c r="P726" i="1"/>
  <c r="P733" i="1" s="1"/>
  <c r="O726" i="1"/>
  <c r="O733" i="1" s="1"/>
  <c r="N726" i="1"/>
  <c r="N733" i="1" s="1"/>
  <c r="K726" i="1"/>
  <c r="G726" i="1"/>
  <c r="G733" i="1" s="1"/>
  <c r="F726" i="1"/>
  <c r="F733" i="1" s="1"/>
  <c r="E726" i="1"/>
  <c r="E733" i="1" s="1"/>
  <c r="R739" i="1"/>
  <c r="R738" i="1"/>
  <c r="R726" i="1"/>
  <c r="R733" i="1" s="1"/>
  <c r="H726" i="1"/>
  <c r="H733" i="1" s="1"/>
  <c r="K678" i="1"/>
  <c r="P658" i="1"/>
  <c r="P665" i="1" s="1"/>
  <c r="O658" i="1"/>
  <c r="O665" i="1" s="1"/>
  <c r="N658" i="1"/>
  <c r="N665" i="1" s="1"/>
  <c r="K658" i="1"/>
  <c r="G658" i="1"/>
  <c r="F658" i="1"/>
  <c r="E658" i="1"/>
  <c r="R671" i="1"/>
  <c r="R670" i="1"/>
  <c r="Q658" i="1"/>
  <c r="Q665" i="1" s="1"/>
  <c r="Q667" i="1" s="1"/>
  <c r="I658" i="1"/>
  <c r="I665" i="1" s="1"/>
  <c r="K609" i="1"/>
  <c r="R602" i="1"/>
  <c r="P588" i="1"/>
  <c r="P596" i="1" s="1"/>
  <c r="O588" i="1"/>
  <c r="O596" i="1" s="1"/>
  <c r="N588" i="1"/>
  <c r="N596" i="1" s="1"/>
  <c r="K588" i="1"/>
  <c r="G588" i="1"/>
  <c r="F588" i="1"/>
  <c r="E588" i="1"/>
  <c r="R601" i="1"/>
  <c r="R588" i="1"/>
  <c r="R596" i="1" s="1"/>
  <c r="Q588" i="1"/>
  <c r="Q596" i="1" s="1"/>
  <c r="Q598" i="1" s="1"/>
  <c r="I588" i="1"/>
  <c r="I596" i="1" s="1"/>
  <c r="H588" i="1"/>
  <c r="H596" i="1" s="1"/>
  <c r="K539" i="1"/>
  <c r="P518" i="1"/>
  <c r="O518" i="1"/>
  <c r="N518" i="1"/>
  <c r="F518" i="1"/>
  <c r="E518" i="1"/>
  <c r="R531" i="1"/>
  <c r="S490" i="1"/>
  <c r="M560" i="1" s="1"/>
  <c r="S560" i="1" s="1"/>
  <c r="M630" i="1" s="1"/>
  <c r="S630" i="1" s="1"/>
  <c r="M698" i="1" s="1"/>
  <c r="S698" i="1" s="1"/>
  <c r="M766" i="1" s="1"/>
  <c r="P766" i="1" s="1"/>
  <c r="S766" i="1" s="1"/>
  <c r="M834" i="1" s="1"/>
  <c r="S834" i="1" s="1"/>
  <c r="M902" i="1" s="1"/>
  <c r="S902" i="1" s="1"/>
  <c r="M970" i="1" s="1"/>
  <c r="S970" i="1" s="1"/>
  <c r="M1038" i="1" s="1"/>
  <c r="S1038" i="1" s="1"/>
  <c r="D560" i="1"/>
  <c r="J560" i="1" s="1"/>
  <c r="R518" i="1"/>
  <c r="R526" i="1" s="1"/>
  <c r="K469" i="1"/>
  <c r="O448" i="1"/>
  <c r="O456" i="1" s="1"/>
  <c r="F448" i="1"/>
  <c r="F456" i="1" s="1"/>
  <c r="R462" i="1"/>
  <c r="R461" i="1"/>
  <c r="Q448" i="1"/>
  <c r="Q456" i="1" s="1"/>
  <c r="Q458" i="1" s="1"/>
  <c r="H448" i="1"/>
  <c r="H456" i="1" s="1"/>
  <c r="K399" i="1"/>
  <c r="O378" i="1"/>
  <c r="O386" i="1" s="1"/>
  <c r="F378" i="1"/>
  <c r="F386" i="1" s="1"/>
  <c r="R392" i="1"/>
  <c r="R391" i="1"/>
  <c r="I378" i="1"/>
  <c r="I386" i="1" s="1"/>
  <c r="K329" i="1"/>
  <c r="O308" i="1"/>
  <c r="O316" i="1" s="1"/>
  <c r="F308" i="1"/>
  <c r="F316" i="1" s="1"/>
  <c r="R322" i="1"/>
  <c r="R321" i="1"/>
  <c r="N308" i="1"/>
  <c r="N316" i="1" s="1"/>
  <c r="H308" i="1"/>
  <c r="H316" i="1" s="1"/>
  <c r="E308" i="1"/>
  <c r="E316" i="1" s="1"/>
  <c r="K259" i="1"/>
  <c r="R252" i="1"/>
  <c r="R251" i="1"/>
  <c r="Q237" i="1"/>
  <c r="Q246" i="1" s="1"/>
  <c r="Q248" i="1" s="1"/>
  <c r="N237" i="1"/>
  <c r="N246" i="1" s="1"/>
  <c r="K187" i="1"/>
  <c r="O165" i="1"/>
  <c r="O174" i="1" s="1"/>
  <c r="F165" i="1"/>
  <c r="F174" i="1" s="1"/>
  <c r="R180" i="1"/>
  <c r="R179" i="1"/>
  <c r="R165" i="1"/>
  <c r="R174" i="1" s="1"/>
  <c r="Q165" i="1"/>
  <c r="Q174" i="1" s="1"/>
  <c r="Q176" i="1" s="1"/>
  <c r="H165" i="1"/>
  <c r="H174" i="1" s="1"/>
  <c r="E165" i="1"/>
  <c r="E174" i="1" s="1"/>
  <c r="K115" i="1"/>
  <c r="G101" i="1"/>
  <c r="J101" i="1" s="1"/>
  <c r="G100" i="1"/>
  <c r="J100" i="1" s="1"/>
  <c r="P99" i="1"/>
  <c r="S99" i="1" s="1"/>
  <c r="M171" i="1" s="1"/>
  <c r="P171" i="1" s="1"/>
  <c r="S171" i="1" s="1"/>
  <c r="M243" i="1" s="1"/>
  <c r="P243" i="1" s="1"/>
  <c r="S243" i="1" s="1"/>
  <c r="M313" i="1" s="1"/>
  <c r="P313" i="1" s="1"/>
  <c r="S313" i="1" s="1"/>
  <c r="M383" i="1" s="1"/>
  <c r="P383" i="1" s="1"/>
  <c r="S383" i="1" s="1"/>
  <c r="M453" i="1" s="1"/>
  <c r="P453" i="1" s="1"/>
  <c r="S453" i="1" s="1"/>
  <c r="M523" i="1" s="1"/>
  <c r="S523" i="1" s="1"/>
  <c r="M593" i="1" s="1"/>
  <c r="S593" i="1" s="1"/>
  <c r="M662" i="1" s="1"/>
  <c r="S662" i="1" s="1"/>
  <c r="M730" i="1" s="1"/>
  <c r="S730" i="1" s="1"/>
  <c r="M798" i="1" s="1"/>
  <c r="G99" i="1"/>
  <c r="J99" i="1" s="1"/>
  <c r="P98" i="1"/>
  <c r="S98" i="1" s="1"/>
  <c r="M170" i="1" s="1"/>
  <c r="P170" i="1" s="1"/>
  <c r="S170" i="1" s="1"/>
  <c r="M242" i="1" s="1"/>
  <c r="P242" i="1" s="1"/>
  <c r="S242" i="1" s="1"/>
  <c r="G98" i="1"/>
  <c r="J98" i="1" s="1"/>
  <c r="P97" i="1"/>
  <c r="S97" i="1" s="1"/>
  <c r="M169" i="1" s="1"/>
  <c r="P169" i="1" s="1"/>
  <c r="S169" i="1" s="1"/>
  <c r="M241" i="1" s="1"/>
  <c r="P241" i="1" s="1"/>
  <c r="S241" i="1" s="1"/>
  <c r="M312" i="1" s="1"/>
  <c r="P312" i="1" s="1"/>
  <c r="S312" i="1" s="1"/>
  <c r="M382" i="1" s="1"/>
  <c r="P382" i="1" s="1"/>
  <c r="S382" i="1" s="1"/>
  <c r="M452" i="1" s="1"/>
  <c r="P452" i="1" s="1"/>
  <c r="S452" i="1" s="1"/>
  <c r="M522" i="1" s="1"/>
  <c r="S522" i="1" s="1"/>
  <c r="M592" i="1" s="1"/>
  <c r="S592" i="1" s="1"/>
  <c r="M661" i="1" s="1"/>
  <c r="S661" i="1" s="1"/>
  <c r="M729" i="1" s="1"/>
  <c r="S729" i="1" s="1"/>
  <c r="M797" i="1" s="1"/>
  <c r="G97" i="1"/>
  <c r="J97" i="1" s="1"/>
  <c r="P96" i="1"/>
  <c r="S96" i="1" s="1"/>
  <c r="M168" i="1" s="1"/>
  <c r="P168" i="1" s="1"/>
  <c r="S168" i="1" s="1"/>
  <c r="M240" i="1" s="1"/>
  <c r="P240" i="1" s="1"/>
  <c r="S240" i="1" s="1"/>
  <c r="M311" i="1" s="1"/>
  <c r="P311" i="1" s="1"/>
  <c r="S311" i="1" s="1"/>
  <c r="M381" i="1" s="1"/>
  <c r="P381" i="1" s="1"/>
  <c r="S381" i="1" s="1"/>
  <c r="M451" i="1" s="1"/>
  <c r="P451" i="1" s="1"/>
  <c r="S451" i="1" s="1"/>
  <c r="M521" i="1" s="1"/>
  <c r="S521" i="1" s="1"/>
  <c r="M591" i="1" s="1"/>
  <c r="S591" i="1" s="1"/>
  <c r="M660" i="1" s="1"/>
  <c r="S660" i="1" s="1"/>
  <c r="M728" i="1" s="1"/>
  <c r="S728" i="1" s="1"/>
  <c r="M796" i="1" s="1"/>
  <c r="G96" i="1"/>
  <c r="J96" i="1" s="1"/>
  <c r="P95" i="1"/>
  <c r="S95" i="1" s="1"/>
  <c r="M167" i="1" s="1"/>
  <c r="P167" i="1" s="1"/>
  <c r="S167" i="1" s="1"/>
  <c r="M239" i="1" s="1"/>
  <c r="P239" i="1" s="1"/>
  <c r="S239" i="1" s="1"/>
  <c r="M310" i="1" s="1"/>
  <c r="P310" i="1" s="1"/>
  <c r="S310" i="1" s="1"/>
  <c r="M380" i="1" s="1"/>
  <c r="P380" i="1" s="1"/>
  <c r="S380" i="1" s="1"/>
  <c r="M450" i="1" s="1"/>
  <c r="P450" i="1" s="1"/>
  <c r="S450" i="1" s="1"/>
  <c r="M520" i="1" s="1"/>
  <c r="S520" i="1" s="1"/>
  <c r="M590" i="1" s="1"/>
  <c r="S590" i="1" s="1"/>
  <c r="M659" i="1" s="1"/>
  <c r="S659" i="1" s="1"/>
  <c r="M727" i="1" s="1"/>
  <c r="S727" i="1" s="1"/>
  <c r="M795" i="1" s="1"/>
  <c r="G95" i="1"/>
  <c r="J95" i="1" s="1"/>
  <c r="P94" i="1"/>
  <c r="S94" i="1" s="1"/>
  <c r="M166" i="1" s="1"/>
  <c r="P166" i="1" s="1"/>
  <c r="S166" i="1" s="1"/>
  <c r="M238" i="1" s="1"/>
  <c r="P238" i="1" s="1"/>
  <c r="S238" i="1" s="1"/>
  <c r="M309" i="1" s="1"/>
  <c r="P309" i="1" s="1"/>
  <c r="S309" i="1" s="1"/>
  <c r="M379" i="1" s="1"/>
  <c r="P379" i="1" s="1"/>
  <c r="S379" i="1" s="1"/>
  <c r="M449" i="1" s="1"/>
  <c r="P449" i="1" s="1"/>
  <c r="S449" i="1" s="1"/>
  <c r="M519" i="1" s="1"/>
  <c r="S519" i="1" s="1"/>
  <c r="M589" i="1" s="1"/>
  <c r="S589" i="1" s="1"/>
  <c r="G94" i="1"/>
  <c r="J94" i="1" s="1"/>
  <c r="O93" i="1"/>
  <c r="O102" i="1" s="1"/>
  <c r="N93" i="1"/>
  <c r="N102" i="1" s="1"/>
  <c r="F93" i="1"/>
  <c r="F102" i="1" s="1"/>
  <c r="E93" i="1"/>
  <c r="E102" i="1" s="1"/>
  <c r="S92" i="1"/>
  <c r="M164" i="1" s="1"/>
  <c r="P164" i="1" s="1"/>
  <c r="S164" i="1" s="1"/>
  <c r="P92" i="1"/>
  <c r="G92" i="1"/>
  <c r="J92" i="1"/>
  <c r="S91" i="1"/>
  <c r="M163" i="1" s="1"/>
  <c r="P163" i="1" s="1"/>
  <c r="S163" i="1" s="1"/>
  <c r="P91" i="1"/>
  <c r="G91" i="1"/>
  <c r="P90" i="1"/>
  <c r="G90" i="1"/>
  <c r="J90" i="1"/>
  <c r="S89" i="1"/>
  <c r="M161" i="1" s="1"/>
  <c r="P161" i="1" s="1"/>
  <c r="S161" i="1" s="1"/>
  <c r="M233" i="1" s="1"/>
  <c r="P233" i="1" s="1"/>
  <c r="S233" i="1" s="1"/>
  <c r="M304" i="1" s="1"/>
  <c r="P304" i="1" s="1"/>
  <c r="S304" i="1" s="1"/>
  <c r="M374" i="1" s="1"/>
  <c r="P374" i="1" s="1"/>
  <c r="S374" i="1" s="1"/>
  <c r="M444" i="1" s="1"/>
  <c r="P444" i="1" s="1"/>
  <c r="S444" i="1" s="1"/>
  <c r="M514" i="1" s="1"/>
  <c r="S514" i="1" s="1"/>
  <c r="M584" i="1" s="1"/>
  <c r="S584" i="1" s="1"/>
  <c r="M654" i="1" s="1"/>
  <c r="S654" i="1" s="1"/>
  <c r="M722" i="1" s="1"/>
  <c r="S722" i="1" s="1"/>
  <c r="M790" i="1" s="1"/>
  <c r="P790" i="1" s="1"/>
  <c r="S790" i="1" s="1"/>
  <c r="M858" i="1" s="1"/>
  <c r="S858" i="1" s="1"/>
  <c r="M926" i="1" s="1"/>
  <c r="S926" i="1" s="1"/>
  <c r="M994" i="1" s="1"/>
  <c r="S994" i="1" s="1"/>
  <c r="M1062" i="1" s="1"/>
  <c r="S1062" i="1" s="1"/>
  <c r="P89" i="1"/>
  <c r="G89" i="1"/>
  <c r="J89" i="1"/>
  <c r="S88" i="1"/>
  <c r="M160" i="1" s="1"/>
  <c r="P160" i="1" s="1"/>
  <c r="S160" i="1" s="1"/>
  <c r="M232" i="1" s="1"/>
  <c r="P232" i="1" s="1"/>
  <c r="S232" i="1" s="1"/>
  <c r="M303" i="1" s="1"/>
  <c r="P303" i="1" s="1"/>
  <c r="S303" i="1" s="1"/>
  <c r="M373" i="1" s="1"/>
  <c r="P373" i="1" s="1"/>
  <c r="S373" i="1" s="1"/>
  <c r="M443" i="1" s="1"/>
  <c r="P443" i="1" s="1"/>
  <c r="S443" i="1" s="1"/>
  <c r="M513" i="1" s="1"/>
  <c r="S513" i="1" s="1"/>
  <c r="M583" i="1" s="1"/>
  <c r="S583" i="1" s="1"/>
  <c r="M653" i="1" s="1"/>
  <c r="S653" i="1" s="1"/>
  <c r="M721" i="1" s="1"/>
  <c r="S721" i="1" s="1"/>
  <c r="M789" i="1" s="1"/>
  <c r="P789" i="1" s="1"/>
  <c r="S789" i="1" s="1"/>
  <c r="M857" i="1" s="1"/>
  <c r="S857" i="1" s="1"/>
  <c r="M925" i="1" s="1"/>
  <c r="S925" i="1" s="1"/>
  <c r="M993" i="1" s="1"/>
  <c r="S993" i="1" s="1"/>
  <c r="M1061" i="1" s="1"/>
  <c r="S1061" i="1" s="1"/>
  <c r="P88" i="1"/>
  <c r="J88" i="1"/>
  <c r="D160" i="1" s="1"/>
  <c r="G160" i="1" s="1"/>
  <c r="J160" i="1" s="1"/>
  <c r="G88" i="1"/>
  <c r="P87" i="1"/>
  <c r="J87" i="1"/>
  <c r="D159" i="1" s="1"/>
  <c r="G159" i="1" s="1"/>
  <c r="J159" i="1" s="1"/>
  <c r="G87" i="1"/>
  <c r="P85" i="1"/>
  <c r="J85" i="1"/>
  <c r="D157" i="1" s="1"/>
  <c r="G157" i="1" s="1"/>
  <c r="J157" i="1" s="1"/>
  <c r="G85" i="1"/>
  <c r="P83" i="1"/>
  <c r="J83" i="1"/>
  <c r="D155" i="1" s="1"/>
  <c r="G155" i="1" s="1"/>
  <c r="J155" i="1" s="1"/>
  <c r="G83" i="1"/>
  <c r="P82" i="1"/>
  <c r="J82" i="1"/>
  <c r="D154" i="1" s="1"/>
  <c r="G154" i="1" s="1"/>
  <c r="J154" i="1" s="1"/>
  <c r="G82" i="1"/>
  <c r="P81" i="1"/>
  <c r="J81" i="1"/>
  <c r="G81" i="1"/>
  <c r="P80" i="1"/>
  <c r="J80" i="1"/>
  <c r="D152" i="1" s="1"/>
  <c r="G152" i="1" s="1"/>
  <c r="J152" i="1" s="1"/>
  <c r="G80" i="1"/>
  <c r="P79" i="1"/>
  <c r="J79" i="1"/>
  <c r="D151" i="1" s="1"/>
  <c r="G151" i="1" s="1"/>
  <c r="J151" i="1" s="1"/>
  <c r="G79" i="1"/>
  <c r="P78" i="1"/>
  <c r="J78" i="1"/>
  <c r="D150" i="1" s="1"/>
  <c r="G150" i="1" s="1"/>
  <c r="J150" i="1" s="1"/>
  <c r="G78" i="1"/>
  <c r="P77" i="1"/>
  <c r="J77" i="1"/>
  <c r="D149" i="1" s="1"/>
  <c r="G149" i="1" s="1"/>
  <c r="J149" i="1" s="1"/>
  <c r="G77" i="1"/>
  <c r="P76" i="1"/>
  <c r="J76" i="1"/>
  <c r="D148" i="1" s="1"/>
  <c r="G148" i="1" s="1"/>
  <c r="J148" i="1" s="1"/>
  <c r="G76" i="1"/>
  <c r="P75" i="1"/>
  <c r="J75" i="1"/>
  <c r="D147" i="1" s="1"/>
  <c r="G147" i="1" s="1"/>
  <c r="J147" i="1" s="1"/>
  <c r="G75" i="1"/>
  <c r="P74" i="1"/>
  <c r="J74" i="1"/>
  <c r="D146" i="1" s="1"/>
  <c r="G146" i="1" s="1"/>
  <c r="J146" i="1" s="1"/>
  <c r="G74" i="1"/>
  <c r="R108" i="1"/>
  <c r="P73" i="1"/>
  <c r="J73" i="1"/>
  <c r="D145" i="1" s="1"/>
  <c r="G145" i="1" s="1"/>
  <c r="J145" i="1" s="1"/>
  <c r="G73" i="1"/>
  <c r="P72" i="1"/>
  <c r="J72" i="1"/>
  <c r="D144" i="1" s="1"/>
  <c r="G144" i="1" s="1"/>
  <c r="J144" i="1" s="1"/>
  <c r="G72" i="1"/>
  <c r="R107" i="1"/>
  <c r="P71" i="1"/>
  <c r="J71" i="1"/>
  <c r="D143" i="1" s="1"/>
  <c r="G143" i="1" s="1"/>
  <c r="J143" i="1" s="1"/>
  <c r="G71" i="1"/>
  <c r="P70" i="1"/>
  <c r="J70" i="1"/>
  <c r="D142" i="1" s="1"/>
  <c r="G142" i="1" s="1"/>
  <c r="J142" i="1" s="1"/>
  <c r="G70" i="1"/>
  <c r="P69" i="1"/>
  <c r="J69" i="1"/>
  <c r="G69" i="1"/>
  <c r="P68" i="1"/>
  <c r="J68" i="1"/>
  <c r="G68" i="1"/>
  <c r="P67" i="1"/>
  <c r="J67" i="1"/>
  <c r="D139" i="1" s="1"/>
  <c r="G139" i="1" s="1"/>
  <c r="J139" i="1" s="1"/>
  <c r="G67" i="1"/>
  <c r="P66" i="1"/>
  <c r="J66" i="1"/>
  <c r="D138" i="1" s="1"/>
  <c r="G138" i="1" s="1"/>
  <c r="J138" i="1" s="1"/>
  <c r="G66" i="1"/>
  <c r="P65" i="1"/>
  <c r="J65" i="1"/>
  <c r="G65" i="1"/>
  <c r="S63" i="1"/>
  <c r="M135" i="1" s="1"/>
  <c r="P135" i="1" s="1"/>
  <c r="S135" i="1" s="1"/>
  <c r="M207" i="1" s="1"/>
  <c r="P207" i="1" s="1"/>
  <c r="S207" i="1" s="1"/>
  <c r="M279" i="1" s="1"/>
  <c r="P279" i="1" s="1"/>
  <c r="S279" i="1" s="1"/>
  <c r="M349" i="1" s="1"/>
  <c r="P349" i="1" s="1"/>
  <c r="S349" i="1" s="1"/>
  <c r="M419" i="1" s="1"/>
  <c r="P419" i="1" s="1"/>
  <c r="S419" i="1" s="1"/>
  <c r="M489" i="1" s="1"/>
  <c r="S489" i="1" s="1"/>
  <c r="M559" i="1" s="1"/>
  <c r="S559" i="1" s="1"/>
  <c r="M629" i="1" s="1"/>
  <c r="S629" i="1" s="1"/>
  <c r="M697" i="1" s="1"/>
  <c r="S697" i="1" s="1"/>
  <c r="M765" i="1" s="1"/>
  <c r="P765" i="1" s="1"/>
  <c r="S765" i="1" s="1"/>
  <c r="M833" i="1" s="1"/>
  <c r="S833" i="1" s="1"/>
  <c r="M901" i="1" s="1"/>
  <c r="S901" i="1" s="1"/>
  <c r="M969" i="1" s="1"/>
  <c r="S969" i="1" s="1"/>
  <c r="M1037" i="1" s="1"/>
  <c r="S1037" i="1" s="1"/>
  <c r="G63" i="1"/>
  <c r="P62" i="1"/>
  <c r="S62" i="1"/>
  <c r="M134" i="1" s="1"/>
  <c r="P134" i="1" s="1"/>
  <c r="S134" i="1" s="1"/>
  <c r="M206" i="1" s="1"/>
  <c r="P206" i="1" s="1"/>
  <c r="S206" i="1" s="1"/>
  <c r="M278" i="1" s="1"/>
  <c r="P278" i="1" s="1"/>
  <c r="S278" i="1" s="1"/>
  <c r="M348" i="1" s="1"/>
  <c r="P348" i="1" s="1"/>
  <c r="S348" i="1" s="1"/>
  <c r="M418" i="1" s="1"/>
  <c r="P418" i="1" s="1"/>
  <c r="S418" i="1" s="1"/>
  <c r="M488" i="1" s="1"/>
  <c r="S488" i="1" s="1"/>
  <c r="M558" i="1" s="1"/>
  <c r="S558" i="1" s="1"/>
  <c r="M628" i="1" s="1"/>
  <c r="S628" i="1" s="1"/>
  <c r="M696" i="1" s="1"/>
  <c r="S696" i="1" s="1"/>
  <c r="M764" i="1" s="1"/>
  <c r="P764" i="1" s="1"/>
  <c r="S764" i="1" s="1"/>
  <c r="M832" i="1" s="1"/>
  <c r="S832" i="1" s="1"/>
  <c r="M900" i="1" s="1"/>
  <c r="S900" i="1" s="1"/>
  <c r="M968" i="1" s="1"/>
  <c r="S968" i="1" s="1"/>
  <c r="M1036" i="1" s="1"/>
  <c r="S1036" i="1" s="1"/>
  <c r="J62" i="1"/>
  <c r="G62" i="1"/>
  <c r="S61" i="1"/>
  <c r="M133" i="1" s="1"/>
  <c r="P133" i="1" s="1"/>
  <c r="S133" i="1" s="1"/>
  <c r="M205" i="1" s="1"/>
  <c r="P205" i="1" s="1"/>
  <c r="S205" i="1" s="1"/>
  <c r="M277" i="1" s="1"/>
  <c r="P277" i="1" s="1"/>
  <c r="S277" i="1" s="1"/>
  <c r="M347" i="1" s="1"/>
  <c r="P347" i="1" s="1"/>
  <c r="S347" i="1" s="1"/>
  <c r="M417" i="1" s="1"/>
  <c r="P417" i="1" s="1"/>
  <c r="S417" i="1" s="1"/>
  <c r="M487" i="1" s="1"/>
  <c r="S487" i="1" s="1"/>
  <c r="M557" i="1" s="1"/>
  <c r="S557" i="1" s="1"/>
  <c r="M627" i="1" s="1"/>
  <c r="S627" i="1" s="1"/>
  <c r="M695" i="1" s="1"/>
  <c r="S695" i="1" s="1"/>
  <c r="M763" i="1" s="1"/>
  <c r="P763" i="1" s="1"/>
  <c r="S763" i="1" s="1"/>
  <c r="M831" i="1" s="1"/>
  <c r="S831" i="1" s="1"/>
  <c r="M899" i="1" s="1"/>
  <c r="S899" i="1" s="1"/>
  <c r="M967" i="1" s="1"/>
  <c r="S967" i="1" s="1"/>
  <c r="M1035" i="1" s="1"/>
  <c r="S1035" i="1" s="1"/>
  <c r="P61" i="1"/>
  <c r="J61" i="1"/>
  <c r="G61" i="1"/>
  <c r="S60" i="1"/>
  <c r="M132" i="1" s="1"/>
  <c r="P132" i="1" s="1"/>
  <c r="S132" i="1" s="1"/>
  <c r="M204" i="1" s="1"/>
  <c r="P204" i="1" s="1"/>
  <c r="S204" i="1" s="1"/>
  <c r="M276" i="1" s="1"/>
  <c r="P276" i="1" s="1"/>
  <c r="S276" i="1" s="1"/>
  <c r="M346" i="1" s="1"/>
  <c r="P346" i="1" s="1"/>
  <c r="S346" i="1" s="1"/>
  <c r="M416" i="1" s="1"/>
  <c r="P416" i="1" s="1"/>
  <c r="S416" i="1" s="1"/>
  <c r="M486" i="1" s="1"/>
  <c r="S486" i="1" s="1"/>
  <c r="M556" i="1" s="1"/>
  <c r="S556" i="1" s="1"/>
  <c r="M626" i="1" s="1"/>
  <c r="S626" i="1" s="1"/>
  <c r="M694" i="1" s="1"/>
  <c r="S694" i="1" s="1"/>
  <c r="M762" i="1" s="1"/>
  <c r="P762" i="1" s="1"/>
  <c r="S762" i="1" s="1"/>
  <c r="M830" i="1" s="1"/>
  <c r="S830" i="1" s="1"/>
  <c r="M898" i="1" s="1"/>
  <c r="S898" i="1" s="1"/>
  <c r="M966" i="1" s="1"/>
  <c r="S966" i="1" s="1"/>
  <c r="M1034" i="1" s="1"/>
  <c r="S1034" i="1" s="1"/>
  <c r="P60" i="1"/>
  <c r="G60" i="1"/>
  <c r="S59" i="1"/>
  <c r="M131" i="1" s="1"/>
  <c r="P131" i="1" s="1"/>
  <c r="S131" i="1" s="1"/>
  <c r="M203" i="1" s="1"/>
  <c r="P203" i="1" s="1"/>
  <c r="S203" i="1" s="1"/>
  <c r="M275" i="1" s="1"/>
  <c r="P275" i="1" s="1"/>
  <c r="S275" i="1" s="1"/>
  <c r="M345" i="1" s="1"/>
  <c r="P345" i="1" s="1"/>
  <c r="S345" i="1" s="1"/>
  <c r="M415" i="1" s="1"/>
  <c r="P415" i="1" s="1"/>
  <c r="S415" i="1" s="1"/>
  <c r="M485" i="1" s="1"/>
  <c r="S485" i="1" s="1"/>
  <c r="M555" i="1" s="1"/>
  <c r="S555" i="1" s="1"/>
  <c r="M625" i="1" s="1"/>
  <c r="S625" i="1" s="1"/>
  <c r="M693" i="1" s="1"/>
  <c r="S693" i="1" s="1"/>
  <c r="M761" i="1" s="1"/>
  <c r="P761" i="1" s="1"/>
  <c r="S761" i="1" s="1"/>
  <c r="M829" i="1" s="1"/>
  <c r="S829" i="1" s="1"/>
  <c r="M897" i="1" s="1"/>
  <c r="S897" i="1" s="1"/>
  <c r="M965" i="1" s="1"/>
  <c r="S965" i="1" s="1"/>
  <c r="M1033" i="1" s="1"/>
  <c r="S1033" i="1" s="1"/>
  <c r="P59" i="1"/>
  <c r="G59" i="1"/>
  <c r="S58" i="1"/>
  <c r="M130" i="1" s="1"/>
  <c r="P130" i="1" s="1"/>
  <c r="S130" i="1" s="1"/>
  <c r="M202" i="1" s="1"/>
  <c r="P202" i="1" s="1"/>
  <c r="S202" i="1" s="1"/>
  <c r="M274" i="1" s="1"/>
  <c r="P274" i="1" s="1"/>
  <c r="S274" i="1" s="1"/>
  <c r="M344" i="1" s="1"/>
  <c r="P344" i="1" s="1"/>
  <c r="S344" i="1" s="1"/>
  <c r="M414" i="1" s="1"/>
  <c r="P414" i="1" s="1"/>
  <c r="S414" i="1" s="1"/>
  <c r="M484" i="1" s="1"/>
  <c r="S484" i="1" s="1"/>
  <c r="M554" i="1" s="1"/>
  <c r="S554" i="1" s="1"/>
  <c r="M624" i="1" s="1"/>
  <c r="S624" i="1" s="1"/>
  <c r="M692" i="1" s="1"/>
  <c r="S692" i="1" s="1"/>
  <c r="M760" i="1" s="1"/>
  <c r="P760" i="1" s="1"/>
  <c r="S760" i="1" s="1"/>
  <c r="M828" i="1" s="1"/>
  <c r="S828" i="1" s="1"/>
  <c r="M896" i="1" s="1"/>
  <c r="S896" i="1" s="1"/>
  <c r="M964" i="1" s="1"/>
  <c r="S964" i="1" s="1"/>
  <c r="M1032" i="1" s="1"/>
  <c r="S1032" i="1" s="1"/>
  <c r="P58" i="1"/>
  <c r="G58" i="1"/>
  <c r="P57" i="1"/>
  <c r="S57" i="1"/>
  <c r="M129" i="1" s="1"/>
  <c r="P129" i="1" s="1"/>
  <c r="S129" i="1" s="1"/>
  <c r="M201" i="1" s="1"/>
  <c r="P201" i="1" s="1"/>
  <c r="S201" i="1" s="1"/>
  <c r="M273" i="1" s="1"/>
  <c r="P273" i="1" s="1"/>
  <c r="S273" i="1" s="1"/>
  <c r="M343" i="1" s="1"/>
  <c r="P343" i="1" s="1"/>
  <c r="S343" i="1" s="1"/>
  <c r="M413" i="1" s="1"/>
  <c r="P413" i="1" s="1"/>
  <c r="S413" i="1" s="1"/>
  <c r="M483" i="1" s="1"/>
  <c r="S483" i="1" s="1"/>
  <c r="M553" i="1" s="1"/>
  <c r="S553" i="1" s="1"/>
  <c r="M623" i="1" s="1"/>
  <c r="S623" i="1" s="1"/>
  <c r="M691" i="1" s="1"/>
  <c r="S691" i="1" s="1"/>
  <c r="M759" i="1" s="1"/>
  <c r="P759" i="1" s="1"/>
  <c r="S759" i="1" s="1"/>
  <c r="M827" i="1" s="1"/>
  <c r="S827" i="1" s="1"/>
  <c r="M895" i="1" s="1"/>
  <c r="S895" i="1" s="1"/>
  <c r="M963" i="1" s="1"/>
  <c r="S963" i="1" s="1"/>
  <c r="M1031" i="1" s="1"/>
  <c r="S1031" i="1" s="1"/>
  <c r="J57" i="1"/>
  <c r="G57" i="1"/>
  <c r="S56" i="1"/>
  <c r="M128" i="1" s="1"/>
  <c r="P128" i="1" s="1"/>
  <c r="S128" i="1" s="1"/>
  <c r="M200" i="1" s="1"/>
  <c r="P200" i="1" s="1"/>
  <c r="S200" i="1" s="1"/>
  <c r="M272" i="1" s="1"/>
  <c r="P272" i="1" s="1"/>
  <c r="S272" i="1" s="1"/>
  <c r="M342" i="1" s="1"/>
  <c r="P342" i="1" s="1"/>
  <c r="S342" i="1" s="1"/>
  <c r="M412" i="1" s="1"/>
  <c r="P412" i="1" s="1"/>
  <c r="S412" i="1" s="1"/>
  <c r="M482" i="1" s="1"/>
  <c r="S482" i="1" s="1"/>
  <c r="M552" i="1" s="1"/>
  <c r="S552" i="1" s="1"/>
  <c r="M622" i="1" s="1"/>
  <c r="S622" i="1" s="1"/>
  <c r="M690" i="1" s="1"/>
  <c r="S690" i="1" s="1"/>
  <c r="M758" i="1" s="1"/>
  <c r="P758" i="1" s="1"/>
  <c r="S758" i="1" s="1"/>
  <c r="M826" i="1" s="1"/>
  <c r="S826" i="1" s="1"/>
  <c r="M894" i="1" s="1"/>
  <c r="S894" i="1" s="1"/>
  <c r="M962" i="1" s="1"/>
  <c r="S962" i="1" s="1"/>
  <c r="M1030" i="1" s="1"/>
  <c r="S1030" i="1" s="1"/>
  <c r="P56" i="1"/>
  <c r="G56" i="1"/>
  <c r="S55" i="1"/>
  <c r="M127" i="1" s="1"/>
  <c r="P127" i="1" s="1"/>
  <c r="S127" i="1" s="1"/>
  <c r="M199" i="1" s="1"/>
  <c r="P199" i="1" s="1"/>
  <c r="S199" i="1" s="1"/>
  <c r="M271" i="1" s="1"/>
  <c r="P271" i="1" s="1"/>
  <c r="S271" i="1" s="1"/>
  <c r="M341" i="1" s="1"/>
  <c r="P341" i="1" s="1"/>
  <c r="S341" i="1" s="1"/>
  <c r="M411" i="1" s="1"/>
  <c r="P411" i="1" s="1"/>
  <c r="S411" i="1" s="1"/>
  <c r="M481" i="1" s="1"/>
  <c r="S481" i="1" s="1"/>
  <c r="M551" i="1" s="1"/>
  <c r="S551" i="1" s="1"/>
  <c r="M621" i="1" s="1"/>
  <c r="S621" i="1" s="1"/>
  <c r="M689" i="1" s="1"/>
  <c r="S689" i="1" s="1"/>
  <c r="M757" i="1" s="1"/>
  <c r="P757" i="1" s="1"/>
  <c r="S757" i="1" s="1"/>
  <c r="M825" i="1" s="1"/>
  <c r="S825" i="1" s="1"/>
  <c r="M893" i="1" s="1"/>
  <c r="S893" i="1" s="1"/>
  <c r="M961" i="1" s="1"/>
  <c r="S961" i="1" s="1"/>
  <c r="M1029" i="1" s="1"/>
  <c r="S1029" i="1" s="1"/>
  <c r="P55" i="1"/>
  <c r="G55" i="1"/>
  <c r="P54" i="1"/>
  <c r="J54" i="1"/>
  <c r="D126" i="1" s="1"/>
  <c r="G126" i="1" s="1"/>
  <c r="J126" i="1" s="1"/>
  <c r="G54" i="1"/>
  <c r="S53" i="1"/>
  <c r="M125" i="1" s="1"/>
  <c r="P125" i="1" s="1"/>
  <c r="S125" i="1" s="1"/>
  <c r="M197" i="1" s="1"/>
  <c r="P197" i="1" s="1"/>
  <c r="S197" i="1" s="1"/>
  <c r="M269" i="1" s="1"/>
  <c r="P269" i="1" s="1"/>
  <c r="S269" i="1" s="1"/>
  <c r="M339" i="1" s="1"/>
  <c r="P339" i="1" s="1"/>
  <c r="S339" i="1" s="1"/>
  <c r="M409" i="1" s="1"/>
  <c r="P409" i="1" s="1"/>
  <c r="S409" i="1" s="1"/>
  <c r="M479" i="1" s="1"/>
  <c r="S479" i="1" s="1"/>
  <c r="M549" i="1" s="1"/>
  <c r="S549" i="1" s="1"/>
  <c r="M619" i="1" s="1"/>
  <c r="S619" i="1" s="1"/>
  <c r="M687" i="1" s="1"/>
  <c r="S687" i="1" s="1"/>
  <c r="M755" i="1" s="1"/>
  <c r="P755" i="1" s="1"/>
  <c r="S755" i="1" s="1"/>
  <c r="M823" i="1" s="1"/>
  <c r="S823" i="1" s="1"/>
  <c r="M891" i="1" s="1"/>
  <c r="S891" i="1" s="1"/>
  <c r="M959" i="1" s="1"/>
  <c r="S959" i="1" s="1"/>
  <c r="M1027" i="1" s="1"/>
  <c r="S1027" i="1" s="1"/>
  <c r="P53" i="1"/>
  <c r="J53" i="1"/>
  <c r="G53" i="1"/>
  <c r="P52" i="1"/>
  <c r="J52" i="1"/>
  <c r="G52" i="1"/>
  <c r="S51" i="1"/>
  <c r="M123" i="1" s="1"/>
  <c r="P123" i="1" s="1"/>
  <c r="S123" i="1" s="1"/>
  <c r="M195" i="1" s="1"/>
  <c r="P195" i="1" s="1"/>
  <c r="S195" i="1" s="1"/>
  <c r="M267" i="1" s="1"/>
  <c r="P267" i="1" s="1"/>
  <c r="S267" i="1" s="1"/>
  <c r="M337" i="1" s="1"/>
  <c r="P337" i="1" s="1"/>
  <c r="S337" i="1" s="1"/>
  <c r="M407" i="1" s="1"/>
  <c r="P407" i="1" s="1"/>
  <c r="S407" i="1" s="1"/>
  <c r="M477" i="1" s="1"/>
  <c r="S477" i="1" s="1"/>
  <c r="M547" i="1" s="1"/>
  <c r="S547" i="1" s="1"/>
  <c r="M617" i="1" s="1"/>
  <c r="S617" i="1" s="1"/>
  <c r="M685" i="1" s="1"/>
  <c r="S685" i="1" s="1"/>
  <c r="M753" i="1" s="1"/>
  <c r="P753" i="1" s="1"/>
  <c r="S753" i="1" s="1"/>
  <c r="M821" i="1" s="1"/>
  <c r="S821" i="1" s="1"/>
  <c r="M889" i="1" s="1"/>
  <c r="S889" i="1" s="1"/>
  <c r="M957" i="1" s="1"/>
  <c r="S957" i="1" s="1"/>
  <c r="M1025" i="1" s="1"/>
  <c r="S1025" i="1" s="1"/>
  <c r="G51" i="1"/>
  <c r="P50" i="1"/>
  <c r="S50" i="1"/>
  <c r="M122" i="1" s="1"/>
  <c r="P122" i="1" s="1"/>
  <c r="S122" i="1" s="1"/>
  <c r="M194" i="1" s="1"/>
  <c r="P194" i="1" s="1"/>
  <c r="S194" i="1" s="1"/>
  <c r="M266" i="1" s="1"/>
  <c r="P266" i="1" s="1"/>
  <c r="S266" i="1" s="1"/>
  <c r="M336" i="1" s="1"/>
  <c r="P336" i="1" s="1"/>
  <c r="S336" i="1" s="1"/>
  <c r="M406" i="1" s="1"/>
  <c r="P406" i="1" s="1"/>
  <c r="S406" i="1" s="1"/>
  <c r="M476" i="1" s="1"/>
  <c r="S476" i="1" s="1"/>
  <c r="M546" i="1" s="1"/>
  <c r="S546" i="1" s="1"/>
  <c r="M616" i="1" s="1"/>
  <c r="S616" i="1" s="1"/>
  <c r="M684" i="1" s="1"/>
  <c r="S684" i="1" s="1"/>
  <c r="M752" i="1" s="1"/>
  <c r="P752" i="1" s="1"/>
  <c r="S752" i="1" s="1"/>
  <c r="M820" i="1" s="1"/>
  <c r="S820" i="1" s="1"/>
  <c r="M888" i="1" s="1"/>
  <c r="S888" i="1" s="1"/>
  <c r="M956" i="1" s="1"/>
  <c r="S956" i="1" s="1"/>
  <c r="M1024" i="1" s="1"/>
  <c r="S1024" i="1" s="1"/>
  <c r="J50" i="1"/>
  <c r="G50" i="1"/>
  <c r="S49" i="1"/>
  <c r="M121" i="1" s="1"/>
  <c r="P121" i="1" s="1"/>
  <c r="S121" i="1" s="1"/>
  <c r="M193" i="1" s="1"/>
  <c r="P193" i="1" s="1"/>
  <c r="S193" i="1" s="1"/>
  <c r="M265" i="1" s="1"/>
  <c r="P265" i="1" s="1"/>
  <c r="S265" i="1" s="1"/>
  <c r="M335" i="1" s="1"/>
  <c r="P335" i="1" s="1"/>
  <c r="S335" i="1" s="1"/>
  <c r="M405" i="1" s="1"/>
  <c r="P405" i="1" s="1"/>
  <c r="S405" i="1" s="1"/>
  <c r="M475" i="1" s="1"/>
  <c r="S475" i="1" s="1"/>
  <c r="M545" i="1" s="1"/>
  <c r="S545" i="1" s="1"/>
  <c r="M615" i="1" s="1"/>
  <c r="S615" i="1" s="1"/>
  <c r="M683" i="1" s="1"/>
  <c r="S683" i="1" s="1"/>
  <c r="M751" i="1" s="1"/>
  <c r="P751" i="1" s="1"/>
  <c r="S751" i="1" s="1"/>
  <c r="M819" i="1" s="1"/>
  <c r="S819" i="1" s="1"/>
  <c r="M887" i="1" s="1"/>
  <c r="S887" i="1" s="1"/>
  <c r="M955" i="1" s="1"/>
  <c r="S955" i="1" s="1"/>
  <c r="M1023" i="1" s="1"/>
  <c r="S1023" i="1" s="1"/>
  <c r="P49" i="1"/>
  <c r="J49" i="1"/>
  <c r="G49" i="1"/>
  <c r="S48" i="1"/>
  <c r="M120" i="1" s="1"/>
  <c r="P120" i="1" s="1"/>
  <c r="S120" i="1" s="1"/>
  <c r="M192" i="1" s="1"/>
  <c r="P192" i="1" s="1"/>
  <c r="S192" i="1" s="1"/>
  <c r="M264" i="1" s="1"/>
  <c r="P264" i="1" s="1"/>
  <c r="S264" i="1" s="1"/>
  <c r="M334" i="1" s="1"/>
  <c r="P334" i="1" s="1"/>
  <c r="S334" i="1" s="1"/>
  <c r="M404" i="1" s="1"/>
  <c r="P404" i="1" s="1"/>
  <c r="S404" i="1" s="1"/>
  <c r="M474" i="1" s="1"/>
  <c r="S474" i="1" s="1"/>
  <c r="M544" i="1" s="1"/>
  <c r="S544" i="1" s="1"/>
  <c r="M614" i="1" s="1"/>
  <c r="S614" i="1" s="1"/>
  <c r="M682" i="1" s="1"/>
  <c r="S682" i="1" s="1"/>
  <c r="M750" i="1" s="1"/>
  <c r="P750" i="1" s="1"/>
  <c r="S750" i="1" s="1"/>
  <c r="M818" i="1" s="1"/>
  <c r="S818" i="1" s="1"/>
  <c r="M886" i="1" s="1"/>
  <c r="S886" i="1" s="1"/>
  <c r="M954" i="1" s="1"/>
  <c r="S954" i="1" s="1"/>
  <c r="M1022" i="1" s="1"/>
  <c r="S1022" i="1" s="1"/>
  <c r="P48" i="1"/>
  <c r="G48" i="1"/>
  <c r="R93" i="1"/>
  <c r="R102" i="1" s="1"/>
  <c r="Q93" i="1"/>
  <c r="Q102" i="1" s="1"/>
  <c r="M93" i="1"/>
  <c r="M102" i="1" s="1"/>
  <c r="J47" i="1"/>
  <c r="I93" i="1"/>
  <c r="I102" i="1" s="1"/>
  <c r="H93" i="1"/>
  <c r="H102" i="1" s="1"/>
  <c r="G47" i="1"/>
  <c r="K43" i="1"/>
  <c r="R254" i="1" l="1"/>
  <c r="D229" i="1"/>
  <c r="D230" i="1"/>
  <c r="G230" i="1" s="1"/>
  <c r="J230" i="1" s="1"/>
  <c r="D301" i="1" s="1"/>
  <c r="G301" i="1" s="1"/>
  <c r="J301" i="1" s="1"/>
  <c r="D371" i="1" s="1"/>
  <c r="G371" i="1" s="1"/>
  <c r="J371" i="1" s="1"/>
  <c r="D441" i="1" s="1"/>
  <c r="M230" i="1"/>
  <c r="P230" i="1" s="1"/>
  <c r="S230" i="1" s="1"/>
  <c r="M301" i="1" s="1"/>
  <c r="P301" i="1" s="1"/>
  <c r="S301" i="1" s="1"/>
  <c r="S156" i="1"/>
  <c r="M228" i="1" s="1"/>
  <c r="P156" i="1"/>
  <c r="T158" i="1"/>
  <c r="J156" i="1"/>
  <c r="G156" i="1"/>
  <c r="T84" i="1"/>
  <c r="T86" i="1"/>
  <c r="T97" i="1"/>
  <c r="T50" i="1"/>
  <c r="R604" i="1"/>
  <c r="R464" i="1"/>
  <c r="T62" i="1"/>
  <c r="R1013" i="1"/>
  <c r="R182" i="1"/>
  <c r="G93" i="1"/>
  <c r="G102" i="1" s="1"/>
  <c r="R673" i="1"/>
  <c r="K165" i="1"/>
  <c r="K237" i="1"/>
  <c r="K93" i="1"/>
  <c r="D219" i="1"/>
  <c r="G219" i="1" s="1"/>
  <c r="J219" i="1" s="1"/>
  <c r="Q104" i="1"/>
  <c r="R110" i="1" s="1"/>
  <c r="T49" i="1"/>
  <c r="D121" i="1"/>
  <c r="G121" i="1" s="1"/>
  <c r="J121" i="1" s="1"/>
  <c r="D170" i="1"/>
  <c r="G170" i="1" s="1"/>
  <c r="J170" i="1" s="1"/>
  <c r="T98" i="1"/>
  <c r="D224" i="1"/>
  <c r="G224" i="1" s="1"/>
  <c r="J224" i="1" s="1"/>
  <c r="D227" i="1"/>
  <c r="G227" i="1" s="1"/>
  <c r="J227" i="1" s="1"/>
  <c r="D129" i="1"/>
  <c r="G129" i="1" s="1"/>
  <c r="J129" i="1" s="1"/>
  <c r="T57" i="1"/>
  <c r="S796" i="1"/>
  <c r="M864" i="1" s="1"/>
  <c r="S864" i="1" s="1"/>
  <c r="M932" i="1" s="1"/>
  <c r="S932" i="1" s="1"/>
  <c r="M1000" i="1" s="1"/>
  <c r="S1000" i="1" s="1"/>
  <c r="M1068" i="1" s="1"/>
  <c r="S1068" i="1" s="1"/>
  <c r="P796" i="1"/>
  <c r="S798" i="1"/>
  <c r="M866" i="1" s="1"/>
  <c r="S866" i="1" s="1"/>
  <c r="M934" i="1" s="1"/>
  <c r="S934" i="1" s="1"/>
  <c r="M1002" i="1" s="1"/>
  <c r="S1002" i="1" s="1"/>
  <c r="M1070" i="1" s="1"/>
  <c r="S1070" i="1" s="1"/>
  <c r="P798" i="1"/>
  <c r="D167" i="1"/>
  <c r="G167" i="1" s="1"/>
  <c r="J167" i="1" s="1"/>
  <c r="T95" i="1"/>
  <c r="D172" i="1"/>
  <c r="G172" i="1" s="1"/>
  <c r="J172" i="1" s="1"/>
  <c r="T100" i="1"/>
  <c r="D137" i="1"/>
  <c r="G137" i="1" s="1"/>
  <c r="J137" i="1" s="1"/>
  <c r="D214" i="1"/>
  <c r="G214" i="1" s="1"/>
  <c r="J214" i="1" s="1"/>
  <c r="D215" i="1"/>
  <c r="G215" i="1" s="1"/>
  <c r="J215" i="1" s="1"/>
  <c r="D218" i="1"/>
  <c r="G218" i="1" s="1"/>
  <c r="J218" i="1" s="1"/>
  <c r="D223" i="1"/>
  <c r="G223" i="1" s="1"/>
  <c r="J223" i="1" s="1"/>
  <c r="D226" i="1"/>
  <c r="G226" i="1" s="1"/>
  <c r="J226" i="1" s="1"/>
  <c r="D231" i="1"/>
  <c r="G231" i="1" s="1"/>
  <c r="J231" i="1" s="1"/>
  <c r="D302" i="1" s="1"/>
  <c r="D162" i="1"/>
  <c r="G162" i="1" s="1"/>
  <c r="J162" i="1" s="1"/>
  <c r="D161" i="1"/>
  <c r="G161" i="1" s="1"/>
  <c r="J161" i="1" s="1"/>
  <c r="T89" i="1"/>
  <c r="T92" i="1"/>
  <c r="D164" i="1"/>
  <c r="G164" i="1" s="1"/>
  <c r="J164" i="1" s="1"/>
  <c r="T101" i="1"/>
  <c r="D173" i="1"/>
  <c r="G173" i="1" s="1"/>
  <c r="J173" i="1" s="1"/>
  <c r="D210" i="1"/>
  <c r="G210" i="1" s="1"/>
  <c r="J210" i="1" s="1"/>
  <c r="D221" i="1"/>
  <c r="G221" i="1" s="1"/>
  <c r="J221" i="1" s="1"/>
  <c r="T160" i="1"/>
  <c r="D232" i="1"/>
  <c r="G232" i="1" s="1"/>
  <c r="J232" i="1" s="1"/>
  <c r="D303" i="1" s="1"/>
  <c r="D166" i="1"/>
  <c r="G166" i="1" s="1"/>
  <c r="J166" i="1" s="1"/>
  <c r="T94" i="1"/>
  <c r="S795" i="1"/>
  <c r="M863" i="1" s="1"/>
  <c r="S863" i="1" s="1"/>
  <c r="M931" i="1" s="1"/>
  <c r="S931" i="1" s="1"/>
  <c r="M999" i="1" s="1"/>
  <c r="S999" i="1" s="1"/>
  <c r="M1067" i="1" s="1"/>
  <c r="S1067" i="1" s="1"/>
  <c r="P795" i="1"/>
  <c r="D216" i="1"/>
  <c r="G216" i="1" s="1"/>
  <c r="J216" i="1" s="1"/>
  <c r="D198" i="1"/>
  <c r="G198" i="1" s="1"/>
  <c r="J198" i="1" s="1"/>
  <c r="T53" i="1"/>
  <c r="D125" i="1"/>
  <c r="G125" i="1" s="1"/>
  <c r="J125" i="1" s="1"/>
  <c r="D211" i="1"/>
  <c r="G211" i="1" s="1"/>
  <c r="J211" i="1" s="1"/>
  <c r="D217" i="1"/>
  <c r="G217" i="1" s="1"/>
  <c r="J217" i="1" s="1"/>
  <c r="D220" i="1"/>
  <c r="G220" i="1" s="1"/>
  <c r="J220" i="1" s="1"/>
  <c r="D222" i="1"/>
  <c r="G222" i="1" s="1"/>
  <c r="J222" i="1" s="1"/>
  <c r="G229" i="1"/>
  <c r="J229" i="1" s="1"/>
  <c r="D300" i="1" s="1"/>
  <c r="G300" i="1" s="1"/>
  <c r="J300" i="1" s="1"/>
  <c r="S797" i="1"/>
  <c r="M865" i="1" s="1"/>
  <c r="S865" i="1" s="1"/>
  <c r="M933" i="1" s="1"/>
  <c r="S933" i="1" s="1"/>
  <c r="M1001" i="1" s="1"/>
  <c r="S1001" i="1" s="1"/>
  <c r="M1069" i="1" s="1"/>
  <c r="S1069" i="1" s="1"/>
  <c r="P797" i="1"/>
  <c r="T61" i="1"/>
  <c r="D133" i="1"/>
  <c r="G133" i="1" s="1"/>
  <c r="J133" i="1" s="1"/>
  <c r="D124" i="1"/>
  <c r="G124" i="1" s="1"/>
  <c r="J124" i="1" s="1"/>
  <c r="D168" i="1"/>
  <c r="G168" i="1" s="1"/>
  <c r="J168" i="1" s="1"/>
  <c r="T96" i="1"/>
  <c r="T99" i="1"/>
  <c r="S90" i="1"/>
  <c r="M162" i="1" s="1"/>
  <c r="P162" i="1" s="1"/>
  <c r="S162" i="1" s="1"/>
  <c r="M234" i="1" s="1"/>
  <c r="P234" i="1" s="1"/>
  <c r="S234" i="1" s="1"/>
  <c r="M305" i="1" s="1"/>
  <c r="P305" i="1" s="1"/>
  <c r="S305" i="1" s="1"/>
  <c r="M375" i="1" s="1"/>
  <c r="P375" i="1" s="1"/>
  <c r="S375" i="1" s="1"/>
  <c r="M445" i="1" s="1"/>
  <c r="P445" i="1" s="1"/>
  <c r="S445" i="1" s="1"/>
  <c r="M515" i="1" s="1"/>
  <c r="S515" i="1" s="1"/>
  <c r="M585" i="1" s="1"/>
  <c r="S585" i="1" s="1"/>
  <c r="M655" i="1" s="1"/>
  <c r="S655" i="1" s="1"/>
  <c r="M723" i="1" s="1"/>
  <c r="S723" i="1" s="1"/>
  <c r="M791" i="1" s="1"/>
  <c r="P791" i="1" s="1"/>
  <c r="S791" i="1" s="1"/>
  <c r="M859" i="1" s="1"/>
  <c r="S859" i="1" s="1"/>
  <c r="M927" i="1" s="1"/>
  <c r="S927" i="1" s="1"/>
  <c r="M995" i="1" s="1"/>
  <c r="S995" i="1" s="1"/>
  <c r="M1063" i="1" s="1"/>
  <c r="S1063" i="1" s="1"/>
  <c r="D140" i="1"/>
  <c r="G140" i="1" s="1"/>
  <c r="J140" i="1" s="1"/>
  <c r="J48" i="1"/>
  <c r="P51" i="1"/>
  <c r="S54" i="1"/>
  <c r="M126" i="1" s="1"/>
  <c r="P126" i="1" s="1"/>
  <c r="S126" i="1" s="1"/>
  <c r="M198" i="1" s="1"/>
  <c r="P198" i="1" s="1"/>
  <c r="S198" i="1" s="1"/>
  <c r="M270" i="1" s="1"/>
  <c r="P270" i="1" s="1"/>
  <c r="S270" i="1" s="1"/>
  <c r="M340" i="1" s="1"/>
  <c r="P340" i="1" s="1"/>
  <c r="S340" i="1" s="1"/>
  <c r="M410" i="1" s="1"/>
  <c r="P410" i="1" s="1"/>
  <c r="S410" i="1" s="1"/>
  <c r="M480" i="1" s="1"/>
  <c r="S480" i="1" s="1"/>
  <c r="M550" i="1" s="1"/>
  <c r="S550" i="1" s="1"/>
  <c r="M620" i="1" s="1"/>
  <c r="S620" i="1" s="1"/>
  <c r="M688" i="1" s="1"/>
  <c r="S688" i="1" s="1"/>
  <c r="M756" i="1" s="1"/>
  <c r="P756" i="1" s="1"/>
  <c r="S756" i="1" s="1"/>
  <c r="M824" i="1" s="1"/>
  <c r="S824" i="1" s="1"/>
  <c r="M892" i="1" s="1"/>
  <c r="S892" i="1" s="1"/>
  <c r="M960" i="1" s="1"/>
  <c r="S960" i="1" s="1"/>
  <c r="M1028" i="1" s="1"/>
  <c r="S1028" i="1" s="1"/>
  <c r="J60" i="1"/>
  <c r="P63" i="1"/>
  <c r="S65" i="1"/>
  <c r="M137" i="1" s="1"/>
  <c r="P137" i="1" s="1"/>
  <c r="S137" i="1" s="1"/>
  <c r="M209" i="1" s="1"/>
  <c r="P209" i="1" s="1"/>
  <c r="S209" i="1" s="1"/>
  <c r="M281" i="1" s="1"/>
  <c r="P281" i="1" s="1"/>
  <c r="S281" i="1" s="1"/>
  <c r="M351" i="1" s="1"/>
  <c r="P351" i="1" s="1"/>
  <c r="S351" i="1" s="1"/>
  <c r="M421" i="1" s="1"/>
  <c r="P421" i="1" s="1"/>
  <c r="S421" i="1" s="1"/>
  <c r="M491" i="1" s="1"/>
  <c r="S491" i="1" s="1"/>
  <c r="M561" i="1" s="1"/>
  <c r="S561" i="1" s="1"/>
  <c r="M631" i="1" s="1"/>
  <c r="S631" i="1" s="1"/>
  <c r="M699" i="1" s="1"/>
  <c r="S699" i="1" s="1"/>
  <c r="M767" i="1" s="1"/>
  <c r="P767" i="1" s="1"/>
  <c r="S767" i="1" s="1"/>
  <c r="M835" i="1" s="1"/>
  <c r="S835" i="1" s="1"/>
  <c r="M903" i="1" s="1"/>
  <c r="S903" i="1" s="1"/>
  <c r="M971" i="1" s="1"/>
  <c r="S971" i="1" s="1"/>
  <c r="M1039" i="1" s="1"/>
  <c r="S1039" i="1" s="1"/>
  <c r="S66" i="1"/>
  <c r="M138" i="1" s="1"/>
  <c r="P138" i="1" s="1"/>
  <c r="S138" i="1" s="1"/>
  <c r="M210" i="1" s="1"/>
  <c r="P210" i="1" s="1"/>
  <c r="S210" i="1" s="1"/>
  <c r="M282" i="1" s="1"/>
  <c r="P282" i="1" s="1"/>
  <c r="S282" i="1" s="1"/>
  <c r="M352" i="1" s="1"/>
  <c r="P352" i="1" s="1"/>
  <c r="S352" i="1" s="1"/>
  <c r="M422" i="1" s="1"/>
  <c r="P422" i="1" s="1"/>
  <c r="S422" i="1" s="1"/>
  <c r="M492" i="1" s="1"/>
  <c r="S492" i="1" s="1"/>
  <c r="M562" i="1" s="1"/>
  <c r="S562" i="1" s="1"/>
  <c r="M632" i="1" s="1"/>
  <c r="S632" i="1" s="1"/>
  <c r="M700" i="1" s="1"/>
  <c r="S700" i="1" s="1"/>
  <c r="M768" i="1" s="1"/>
  <c r="P768" i="1" s="1"/>
  <c r="S768" i="1" s="1"/>
  <c r="M836" i="1" s="1"/>
  <c r="S836" i="1" s="1"/>
  <c r="M904" i="1" s="1"/>
  <c r="S904" i="1" s="1"/>
  <c r="M972" i="1" s="1"/>
  <c r="S972" i="1" s="1"/>
  <c r="M1040" i="1" s="1"/>
  <c r="S1040" i="1" s="1"/>
  <c r="S67" i="1"/>
  <c r="M139" i="1" s="1"/>
  <c r="P139" i="1" s="1"/>
  <c r="S139" i="1" s="1"/>
  <c r="M211" i="1" s="1"/>
  <c r="P211" i="1" s="1"/>
  <c r="S211" i="1" s="1"/>
  <c r="M283" i="1" s="1"/>
  <c r="P283" i="1" s="1"/>
  <c r="S283" i="1" s="1"/>
  <c r="M353" i="1" s="1"/>
  <c r="P353" i="1" s="1"/>
  <c r="S353" i="1" s="1"/>
  <c r="M423" i="1" s="1"/>
  <c r="P423" i="1" s="1"/>
  <c r="S423" i="1" s="1"/>
  <c r="M493" i="1" s="1"/>
  <c r="S493" i="1" s="1"/>
  <c r="M563" i="1" s="1"/>
  <c r="S563" i="1" s="1"/>
  <c r="M633" i="1" s="1"/>
  <c r="S633" i="1" s="1"/>
  <c r="M701" i="1" s="1"/>
  <c r="S701" i="1" s="1"/>
  <c r="M769" i="1" s="1"/>
  <c r="P769" i="1" s="1"/>
  <c r="S769" i="1" s="1"/>
  <c r="M837" i="1" s="1"/>
  <c r="S837" i="1" s="1"/>
  <c r="M905" i="1" s="1"/>
  <c r="S905" i="1" s="1"/>
  <c r="M973" i="1" s="1"/>
  <c r="S973" i="1" s="1"/>
  <c r="M1041" i="1" s="1"/>
  <c r="S1041" i="1" s="1"/>
  <c r="S68" i="1"/>
  <c r="M140" i="1" s="1"/>
  <c r="P140" i="1" s="1"/>
  <c r="S140" i="1" s="1"/>
  <c r="M212" i="1" s="1"/>
  <c r="P212" i="1" s="1"/>
  <c r="S212" i="1" s="1"/>
  <c r="M284" i="1" s="1"/>
  <c r="P284" i="1" s="1"/>
  <c r="S284" i="1" s="1"/>
  <c r="M354" i="1" s="1"/>
  <c r="P354" i="1" s="1"/>
  <c r="S354" i="1" s="1"/>
  <c r="M424" i="1" s="1"/>
  <c r="P424" i="1" s="1"/>
  <c r="S424" i="1" s="1"/>
  <c r="M494" i="1" s="1"/>
  <c r="S494" i="1" s="1"/>
  <c r="M564" i="1" s="1"/>
  <c r="S564" i="1" s="1"/>
  <c r="M634" i="1" s="1"/>
  <c r="S634" i="1" s="1"/>
  <c r="M702" i="1" s="1"/>
  <c r="S702" i="1" s="1"/>
  <c r="M770" i="1" s="1"/>
  <c r="P770" i="1" s="1"/>
  <c r="S770" i="1" s="1"/>
  <c r="M838" i="1" s="1"/>
  <c r="S838" i="1" s="1"/>
  <c r="M906" i="1" s="1"/>
  <c r="S906" i="1" s="1"/>
  <c r="M974" i="1" s="1"/>
  <c r="S974" i="1" s="1"/>
  <c r="M1042" i="1" s="1"/>
  <c r="S1042" i="1" s="1"/>
  <c r="S69" i="1"/>
  <c r="M141" i="1" s="1"/>
  <c r="P141" i="1" s="1"/>
  <c r="S141" i="1" s="1"/>
  <c r="M213" i="1" s="1"/>
  <c r="P213" i="1" s="1"/>
  <c r="S213" i="1" s="1"/>
  <c r="M285" i="1" s="1"/>
  <c r="P285" i="1" s="1"/>
  <c r="S285" i="1" s="1"/>
  <c r="M355" i="1" s="1"/>
  <c r="P355" i="1" s="1"/>
  <c r="S355" i="1" s="1"/>
  <c r="M425" i="1" s="1"/>
  <c r="P425" i="1" s="1"/>
  <c r="S425" i="1" s="1"/>
  <c r="M495" i="1" s="1"/>
  <c r="S495" i="1" s="1"/>
  <c r="M565" i="1" s="1"/>
  <c r="S565" i="1" s="1"/>
  <c r="M635" i="1" s="1"/>
  <c r="S635" i="1" s="1"/>
  <c r="M703" i="1" s="1"/>
  <c r="S703" i="1" s="1"/>
  <c r="M771" i="1" s="1"/>
  <c r="P771" i="1" s="1"/>
  <c r="S771" i="1" s="1"/>
  <c r="M839" i="1" s="1"/>
  <c r="S839" i="1" s="1"/>
  <c r="M907" i="1" s="1"/>
  <c r="S907" i="1" s="1"/>
  <c r="M975" i="1" s="1"/>
  <c r="S975" i="1" s="1"/>
  <c r="M1043" i="1" s="1"/>
  <c r="S1043" i="1" s="1"/>
  <c r="S70" i="1"/>
  <c r="M142" i="1" s="1"/>
  <c r="P142" i="1" s="1"/>
  <c r="S142" i="1" s="1"/>
  <c r="M214" i="1" s="1"/>
  <c r="P214" i="1" s="1"/>
  <c r="S214" i="1" s="1"/>
  <c r="M286" i="1" s="1"/>
  <c r="P286" i="1" s="1"/>
  <c r="S286" i="1" s="1"/>
  <c r="M356" i="1" s="1"/>
  <c r="P356" i="1" s="1"/>
  <c r="S356" i="1" s="1"/>
  <c r="M426" i="1" s="1"/>
  <c r="P426" i="1" s="1"/>
  <c r="S426" i="1" s="1"/>
  <c r="M496" i="1" s="1"/>
  <c r="S496" i="1" s="1"/>
  <c r="M566" i="1" s="1"/>
  <c r="S566" i="1" s="1"/>
  <c r="M636" i="1" s="1"/>
  <c r="S636" i="1" s="1"/>
  <c r="M704" i="1" s="1"/>
  <c r="S704" i="1" s="1"/>
  <c r="M772" i="1" s="1"/>
  <c r="P772" i="1" s="1"/>
  <c r="S772" i="1" s="1"/>
  <c r="M840" i="1" s="1"/>
  <c r="S840" i="1" s="1"/>
  <c r="M908" i="1" s="1"/>
  <c r="S908" i="1" s="1"/>
  <c r="M976" i="1" s="1"/>
  <c r="S976" i="1" s="1"/>
  <c r="M1044" i="1" s="1"/>
  <c r="S1044" i="1" s="1"/>
  <c r="S71" i="1"/>
  <c r="M143" i="1" s="1"/>
  <c r="P143" i="1" s="1"/>
  <c r="S143" i="1" s="1"/>
  <c r="M215" i="1" s="1"/>
  <c r="P215" i="1" s="1"/>
  <c r="S215" i="1" s="1"/>
  <c r="M287" i="1" s="1"/>
  <c r="P287" i="1" s="1"/>
  <c r="S287" i="1" s="1"/>
  <c r="M357" i="1" s="1"/>
  <c r="P357" i="1" s="1"/>
  <c r="S357" i="1" s="1"/>
  <c r="M427" i="1" s="1"/>
  <c r="P427" i="1" s="1"/>
  <c r="S427" i="1" s="1"/>
  <c r="M497" i="1" s="1"/>
  <c r="S497" i="1" s="1"/>
  <c r="M567" i="1" s="1"/>
  <c r="S567" i="1" s="1"/>
  <c r="M637" i="1" s="1"/>
  <c r="S637" i="1" s="1"/>
  <c r="M705" i="1" s="1"/>
  <c r="S705" i="1" s="1"/>
  <c r="M773" i="1" s="1"/>
  <c r="P773" i="1" s="1"/>
  <c r="S773" i="1" s="1"/>
  <c r="M841" i="1" s="1"/>
  <c r="S841" i="1" s="1"/>
  <c r="M909" i="1" s="1"/>
  <c r="S909" i="1" s="1"/>
  <c r="M977" i="1" s="1"/>
  <c r="S977" i="1" s="1"/>
  <c r="M1045" i="1" s="1"/>
  <c r="S1045" i="1" s="1"/>
  <c r="S72" i="1"/>
  <c r="M144" i="1" s="1"/>
  <c r="P144" i="1" s="1"/>
  <c r="S144" i="1" s="1"/>
  <c r="M216" i="1" s="1"/>
  <c r="P216" i="1" s="1"/>
  <c r="S216" i="1" s="1"/>
  <c r="M288" i="1" s="1"/>
  <c r="P288" i="1" s="1"/>
  <c r="S288" i="1" s="1"/>
  <c r="M358" i="1" s="1"/>
  <c r="P358" i="1" s="1"/>
  <c r="S358" i="1" s="1"/>
  <c r="M428" i="1" s="1"/>
  <c r="P428" i="1" s="1"/>
  <c r="S428" i="1" s="1"/>
  <c r="M498" i="1" s="1"/>
  <c r="S498" i="1" s="1"/>
  <c r="M568" i="1" s="1"/>
  <c r="S568" i="1" s="1"/>
  <c r="M638" i="1" s="1"/>
  <c r="S638" i="1" s="1"/>
  <c r="M706" i="1" s="1"/>
  <c r="S706" i="1" s="1"/>
  <c r="M774" i="1" s="1"/>
  <c r="P774" i="1" s="1"/>
  <c r="S774" i="1" s="1"/>
  <c r="M842" i="1" s="1"/>
  <c r="S842" i="1" s="1"/>
  <c r="M910" i="1" s="1"/>
  <c r="S910" i="1" s="1"/>
  <c r="M978" i="1" s="1"/>
  <c r="S978" i="1" s="1"/>
  <c r="M1046" i="1" s="1"/>
  <c r="S1046" i="1" s="1"/>
  <c r="S73" i="1"/>
  <c r="M145" i="1" s="1"/>
  <c r="P145" i="1" s="1"/>
  <c r="S145" i="1" s="1"/>
  <c r="M217" i="1" s="1"/>
  <c r="P217" i="1" s="1"/>
  <c r="S217" i="1" s="1"/>
  <c r="M289" i="1" s="1"/>
  <c r="P289" i="1" s="1"/>
  <c r="S289" i="1" s="1"/>
  <c r="M359" i="1" s="1"/>
  <c r="P359" i="1" s="1"/>
  <c r="S359" i="1" s="1"/>
  <c r="M429" i="1" s="1"/>
  <c r="P429" i="1" s="1"/>
  <c r="S429" i="1" s="1"/>
  <c r="M499" i="1" s="1"/>
  <c r="S499" i="1" s="1"/>
  <c r="M569" i="1" s="1"/>
  <c r="S569" i="1" s="1"/>
  <c r="M639" i="1" s="1"/>
  <c r="S639" i="1" s="1"/>
  <c r="M707" i="1" s="1"/>
  <c r="S707" i="1" s="1"/>
  <c r="M775" i="1" s="1"/>
  <c r="P775" i="1" s="1"/>
  <c r="S775" i="1" s="1"/>
  <c r="M843" i="1" s="1"/>
  <c r="S843" i="1" s="1"/>
  <c r="M911" i="1" s="1"/>
  <c r="S911" i="1" s="1"/>
  <c r="M979" i="1" s="1"/>
  <c r="S979" i="1" s="1"/>
  <c r="M1047" i="1" s="1"/>
  <c r="S1047" i="1" s="1"/>
  <c r="S74" i="1"/>
  <c r="M146" i="1" s="1"/>
  <c r="P146" i="1" s="1"/>
  <c r="S146" i="1" s="1"/>
  <c r="M218" i="1" s="1"/>
  <c r="P218" i="1" s="1"/>
  <c r="S218" i="1" s="1"/>
  <c r="M290" i="1" s="1"/>
  <c r="P290" i="1" s="1"/>
  <c r="S290" i="1" s="1"/>
  <c r="M360" i="1" s="1"/>
  <c r="P360" i="1" s="1"/>
  <c r="S360" i="1" s="1"/>
  <c r="M430" i="1" s="1"/>
  <c r="P430" i="1" s="1"/>
  <c r="S430" i="1" s="1"/>
  <c r="M500" i="1" s="1"/>
  <c r="S500" i="1" s="1"/>
  <c r="M570" i="1" s="1"/>
  <c r="S570" i="1" s="1"/>
  <c r="M640" i="1" s="1"/>
  <c r="S640" i="1" s="1"/>
  <c r="M708" i="1" s="1"/>
  <c r="S708" i="1" s="1"/>
  <c r="M776" i="1" s="1"/>
  <c r="P776" i="1" s="1"/>
  <c r="S776" i="1" s="1"/>
  <c r="M844" i="1" s="1"/>
  <c r="S844" i="1" s="1"/>
  <c r="M912" i="1" s="1"/>
  <c r="S912" i="1" s="1"/>
  <c r="M980" i="1" s="1"/>
  <c r="S980" i="1" s="1"/>
  <c r="M1048" i="1" s="1"/>
  <c r="S1048" i="1" s="1"/>
  <c r="S75" i="1"/>
  <c r="M147" i="1" s="1"/>
  <c r="P147" i="1" s="1"/>
  <c r="S147" i="1" s="1"/>
  <c r="M219" i="1" s="1"/>
  <c r="P219" i="1" s="1"/>
  <c r="S219" i="1" s="1"/>
  <c r="M291" i="1" s="1"/>
  <c r="P291" i="1" s="1"/>
  <c r="S291" i="1" s="1"/>
  <c r="M361" i="1" s="1"/>
  <c r="P361" i="1" s="1"/>
  <c r="S361" i="1" s="1"/>
  <c r="M431" i="1" s="1"/>
  <c r="P431" i="1" s="1"/>
  <c r="S431" i="1" s="1"/>
  <c r="M501" i="1" s="1"/>
  <c r="S501" i="1" s="1"/>
  <c r="M571" i="1" s="1"/>
  <c r="S571" i="1" s="1"/>
  <c r="M641" i="1" s="1"/>
  <c r="S641" i="1" s="1"/>
  <c r="M709" i="1" s="1"/>
  <c r="S709" i="1" s="1"/>
  <c r="M777" i="1" s="1"/>
  <c r="P777" i="1" s="1"/>
  <c r="S777" i="1" s="1"/>
  <c r="M845" i="1" s="1"/>
  <c r="S845" i="1" s="1"/>
  <c r="M913" i="1" s="1"/>
  <c r="S913" i="1" s="1"/>
  <c r="M981" i="1" s="1"/>
  <c r="S981" i="1" s="1"/>
  <c r="M1049" i="1" s="1"/>
  <c r="S1049" i="1" s="1"/>
  <c r="S76" i="1"/>
  <c r="M148" i="1" s="1"/>
  <c r="P148" i="1" s="1"/>
  <c r="S148" i="1" s="1"/>
  <c r="M220" i="1" s="1"/>
  <c r="P220" i="1" s="1"/>
  <c r="S220" i="1" s="1"/>
  <c r="M292" i="1" s="1"/>
  <c r="P292" i="1" s="1"/>
  <c r="S292" i="1" s="1"/>
  <c r="M362" i="1" s="1"/>
  <c r="P362" i="1" s="1"/>
  <c r="S362" i="1" s="1"/>
  <c r="M432" i="1" s="1"/>
  <c r="P432" i="1" s="1"/>
  <c r="S432" i="1" s="1"/>
  <c r="M502" i="1" s="1"/>
  <c r="S502" i="1" s="1"/>
  <c r="M572" i="1" s="1"/>
  <c r="S572" i="1" s="1"/>
  <c r="M642" i="1" s="1"/>
  <c r="S642" i="1" s="1"/>
  <c r="M710" i="1" s="1"/>
  <c r="S710" i="1" s="1"/>
  <c r="M778" i="1" s="1"/>
  <c r="P778" i="1" s="1"/>
  <c r="S778" i="1" s="1"/>
  <c r="M846" i="1" s="1"/>
  <c r="S846" i="1" s="1"/>
  <c r="M914" i="1" s="1"/>
  <c r="S914" i="1" s="1"/>
  <c r="M982" i="1" s="1"/>
  <c r="S982" i="1" s="1"/>
  <c r="M1050" i="1" s="1"/>
  <c r="S1050" i="1" s="1"/>
  <c r="S77" i="1"/>
  <c r="M149" i="1" s="1"/>
  <c r="P149" i="1" s="1"/>
  <c r="S149" i="1" s="1"/>
  <c r="M221" i="1" s="1"/>
  <c r="P221" i="1" s="1"/>
  <c r="S221" i="1" s="1"/>
  <c r="M293" i="1" s="1"/>
  <c r="P293" i="1" s="1"/>
  <c r="S293" i="1" s="1"/>
  <c r="M363" i="1" s="1"/>
  <c r="P363" i="1" s="1"/>
  <c r="S363" i="1" s="1"/>
  <c r="M433" i="1" s="1"/>
  <c r="P433" i="1" s="1"/>
  <c r="S433" i="1" s="1"/>
  <c r="M503" i="1" s="1"/>
  <c r="S503" i="1" s="1"/>
  <c r="M573" i="1" s="1"/>
  <c r="S573" i="1" s="1"/>
  <c r="M643" i="1" s="1"/>
  <c r="S643" i="1" s="1"/>
  <c r="M711" i="1" s="1"/>
  <c r="S711" i="1" s="1"/>
  <c r="M779" i="1" s="1"/>
  <c r="P779" i="1" s="1"/>
  <c r="S779" i="1" s="1"/>
  <c r="M847" i="1" s="1"/>
  <c r="S847" i="1" s="1"/>
  <c r="M915" i="1" s="1"/>
  <c r="S915" i="1" s="1"/>
  <c r="M983" i="1" s="1"/>
  <c r="S983" i="1" s="1"/>
  <c r="M1051" i="1" s="1"/>
  <c r="S1051" i="1" s="1"/>
  <c r="S78" i="1"/>
  <c r="M150" i="1" s="1"/>
  <c r="P150" i="1" s="1"/>
  <c r="S150" i="1" s="1"/>
  <c r="M222" i="1" s="1"/>
  <c r="P222" i="1" s="1"/>
  <c r="S222" i="1" s="1"/>
  <c r="M294" i="1" s="1"/>
  <c r="P294" i="1" s="1"/>
  <c r="S294" i="1" s="1"/>
  <c r="M364" i="1" s="1"/>
  <c r="P364" i="1" s="1"/>
  <c r="S364" i="1" s="1"/>
  <c r="M434" i="1" s="1"/>
  <c r="P434" i="1" s="1"/>
  <c r="S434" i="1" s="1"/>
  <c r="M504" i="1" s="1"/>
  <c r="S504" i="1" s="1"/>
  <c r="M574" i="1" s="1"/>
  <c r="S574" i="1" s="1"/>
  <c r="M644" i="1" s="1"/>
  <c r="S644" i="1" s="1"/>
  <c r="M712" i="1" s="1"/>
  <c r="S712" i="1" s="1"/>
  <c r="M780" i="1" s="1"/>
  <c r="P780" i="1" s="1"/>
  <c r="S780" i="1" s="1"/>
  <c r="M848" i="1" s="1"/>
  <c r="S848" i="1" s="1"/>
  <c r="M916" i="1" s="1"/>
  <c r="S916" i="1" s="1"/>
  <c r="M984" i="1" s="1"/>
  <c r="S984" i="1" s="1"/>
  <c r="M1052" i="1" s="1"/>
  <c r="S1052" i="1" s="1"/>
  <c r="S79" i="1"/>
  <c r="M151" i="1" s="1"/>
  <c r="P151" i="1" s="1"/>
  <c r="S151" i="1" s="1"/>
  <c r="M223" i="1" s="1"/>
  <c r="P223" i="1" s="1"/>
  <c r="S223" i="1" s="1"/>
  <c r="M295" i="1" s="1"/>
  <c r="P295" i="1" s="1"/>
  <c r="S295" i="1" s="1"/>
  <c r="M365" i="1" s="1"/>
  <c r="P365" i="1" s="1"/>
  <c r="S365" i="1" s="1"/>
  <c r="M435" i="1" s="1"/>
  <c r="P435" i="1" s="1"/>
  <c r="S435" i="1" s="1"/>
  <c r="M505" i="1" s="1"/>
  <c r="S505" i="1" s="1"/>
  <c r="M575" i="1" s="1"/>
  <c r="S575" i="1" s="1"/>
  <c r="M645" i="1" s="1"/>
  <c r="S645" i="1" s="1"/>
  <c r="M713" i="1" s="1"/>
  <c r="S713" i="1" s="1"/>
  <c r="M781" i="1" s="1"/>
  <c r="P781" i="1" s="1"/>
  <c r="S781" i="1" s="1"/>
  <c r="M849" i="1" s="1"/>
  <c r="S849" i="1" s="1"/>
  <c r="M917" i="1" s="1"/>
  <c r="S917" i="1" s="1"/>
  <c r="M985" i="1" s="1"/>
  <c r="S985" i="1" s="1"/>
  <c r="M1053" i="1" s="1"/>
  <c r="S1053" i="1" s="1"/>
  <c r="S80" i="1"/>
  <c r="M152" i="1" s="1"/>
  <c r="P152" i="1" s="1"/>
  <c r="S152" i="1" s="1"/>
  <c r="M224" i="1" s="1"/>
  <c r="P224" i="1" s="1"/>
  <c r="S224" i="1" s="1"/>
  <c r="M296" i="1" s="1"/>
  <c r="P296" i="1" s="1"/>
  <c r="S296" i="1" s="1"/>
  <c r="M366" i="1" s="1"/>
  <c r="P366" i="1" s="1"/>
  <c r="S366" i="1" s="1"/>
  <c r="M436" i="1" s="1"/>
  <c r="P436" i="1" s="1"/>
  <c r="S436" i="1" s="1"/>
  <c r="M506" i="1" s="1"/>
  <c r="S506" i="1" s="1"/>
  <c r="M576" i="1" s="1"/>
  <c r="S576" i="1" s="1"/>
  <c r="M646" i="1" s="1"/>
  <c r="S646" i="1" s="1"/>
  <c r="M714" i="1" s="1"/>
  <c r="S714" i="1" s="1"/>
  <c r="M782" i="1" s="1"/>
  <c r="P782" i="1" s="1"/>
  <c r="S782" i="1" s="1"/>
  <c r="M850" i="1" s="1"/>
  <c r="S850" i="1" s="1"/>
  <c r="M918" i="1" s="1"/>
  <c r="S918" i="1" s="1"/>
  <c r="M986" i="1" s="1"/>
  <c r="S986" i="1" s="1"/>
  <c r="M1054" i="1" s="1"/>
  <c r="S1054" i="1" s="1"/>
  <c r="S81" i="1"/>
  <c r="M153" i="1" s="1"/>
  <c r="P153" i="1" s="1"/>
  <c r="S153" i="1" s="1"/>
  <c r="M225" i="1" s="1"/>
  <c r="P225" i="1" s="1"/>
  <c r="S225" i="1" s="1"/>
  <c r="M297" i="1" s="1"/>
  <c r="P297" i="1" s="1"/>
  <c r="S297" i="1" s="1"/>
  <c r="M367" i="1" s="1"/>
  <c r="P367" i="1" s="1"/>
  <c r="S367" i="1" s="1"/>
  <c r="M437" i="1" s="1"/>
  <c r="P437" i="1" s="1"/>
  <c r="S437" i="1" s="1"/>
  <c r="M507" i="1" s="1"/>
  <c r="S507" i="1" s="1"/>
  <c r="M577" i="1" s="1"/>
  <c r="S577" i="1" s="1"/>
  <c r="M647" i="1" s="1"/>
  <c r="S647" i="1" s="1"/>
  <c r="M715" i="1" s="1"/>
  <c r="S715" i="1" s="1"/>
  <c r="M783" i="1" s="1"/>
  <c r="P783" i="1" s="1"/>
  <c r="S783" i="1" s="1"/>
  <c r="M851" i="1" s="1"/>
  <c r="S851" i="1" s="1"/>
  <c r="M919" i="1" s="1"/>
  <c r="S919" i="1" s="1"/>
  <c r="M987" i="1" s="1"/>
  <c r="S987" i="1" s="1"/>
  <c r="M1055" i="1" s="1"/>
  <c r="S1055" i="1" s="1"/>
  <c r="S82" i="1"/>
  <c r="M154" i="1" s="1"/>
  <c r="P154" i="1" s="1"/>
  <c r="S154" i="1" s="1"/>
  <c r="M226" i="1" s="1"/>
  <c r="P226" i="1" s="1"/>
  <c r="S226" i="1" s="1"/>
  <c r="S83" i="1"/>
  <c r="M155" i="1" s="1"/>
  <c r="P155" i="1" s="1"/>
  <c r="S155" i="1" s="1"/>
  <c r="M227" i="1" s="1"/>
  <c r="P227" i="1" s="1"/>
  <c r="S227" i="1" s="1"/>
  <c r="S85" i="1"/>
  <c r="M157" i="1" s="1"/>
  <c r="P157" i="1" s="1"/>
  <c r="S157" i="1" s="1"/>
  <c r="M229" i="1" s="1"/>
  <c r="S87" i="1"/>
  <c r="M159" i="1" s="1"/>
  <c r="P159" i="1" s="1"/>
  <c r="S159" i="1" s="1"/>
  <c r="M231" i="1" s="1"/>
  <c r="P231" i="1" s="1"/>
  <c r="S231" i="1" s="1"/>
  <c r="M302" i="1" s="1"/>
  <c r="P302" i="1" s="1"/>
  <c r="S302" i="1" s="1"/>
  <c r="M372" i="1" s="1"/>
  <c r="P372" i="1" s="1"/>
  <c r="S372" i="1" s="1"/>
  <c r="M442" i="1" s="1"/>
  <c r="P442" i="1" s="1"/>
  <c r="S442" i="1" s="1"/>
  <c r="M512" i="1" s="1"/>
  <c r="S512" i="1" s="1"/>
  <c r="M582" i="1" s="1"/>
  <c r="S582" i="1" s="1"/>
  <c r="M652" i="1" s="1"/>
  <c r="S652" i="1" s="1"/>
  <c r="M720" i="1" s="1"/>
  <c r="S720" i="1" s="1"/>
  <c r="M788" i="1" s="1"/>
  <c r="P788" i="1" s="1"/>
  <c r="S788" i="1" s="1"/>
  <c r="M856" i="1" s="1"/>
  <c r="S856" i="1" s="1"/>
  <c r="M924" i="1" s="1"/>
  <c r="S924" i="1" s="1"/>
  <c r="M992" i="1" s="1"/>
  <c r="S992" i="1" s="1"/>
  <c r="M1060" i="1" s="1"/>
  <c r="S1060" i="1" s="1"/>
  <c r="T88" i="1"/>
  <c r="J91" i="1"/>
  <c r="I165" i="1"/>
  <c r="I174" i="1" s="1"/>
  <c r="D141" i="1"/>
  <c r="G141" i="1" s="1"/>
  <c r="J141" i="1" s="1"/>
  <c r="D153" i="1"/>
  <c r="G153" i="1" s="1"/>
  <c r="J153" i="1" s="1"/>
  <c r="O237" i="1"/>
  <c r="O246" i="1" s="1"/>
  <c r="J59" i="1"/>
  <c r="D171" i="1"/>
  <c r="G171" i="1" s="1"/>
  <c r="J171" i="1" s="1"/>
  <c r="D119" i="1"/>
  <c r="N165" i="1"/>
  <c r="N174" i="1" s="1"/>
  <c r="D134" i="1"/>
  <c r="G134" i="1" s="1"/>
  <c r="J134" i="1" s="1"/>
  <c r="D169" i="1"/>
  <c r="G169" i="1" s="1"/>
  <c r="J169" i="1" s="1"/>
  <c r="R237" i="1"/>
  <c r="R246" i="1" s="1"/>
  <c r="D122" i="1"/>
  <c r="G122" i="1" s="1"/>
  <c r="J122" i="1" s="1"/>
  <c r="S52" i="1"/>
  <c r="M124" i="1" s="1"/>
  <c r="P124" i="1" s="1"/>
  <c r="S124" i="1" s="1"/>
  <c r="M196" i="1" s="1"/>
  <c r="P196" i="1" s="1"/>
  <c r="S196" i="1" s="1"/>
  <c r="M268" i="1" s="1"/>
  <c r="P268" i="1" s="1"/>
  <c r="S268" i="1" s="1"/>
  <c r="M338" i="1" s="1"/>
  <c r="P338" i="1" s="1"/>
  <c r="S338" i="1" s="1"/>
  <c r="M408" i="1" s="1"/>
  <c r="P408" i="1" s="1"/>
  <c r="S408" i="1" s="1"/>
  <c r="J58" i="1"/>
  <c r="P47" i="1"/>
  <c r="J56" i="1"/>
  <c r="J55" i="1"/>
  <c r="S47" i="1"/>
  <c r="F237" i="1"/>
  <c r="F246" i="1" s="1"/>
  <c r="J51" i="1"/>
  <c r="J63" i="1"/>
  <c r="D93" i="1"/>
  <c r="D102" i="1" s="1"/>
  <c r="Q308" i="1"/>
  <c r="Q316" i="1" s="1"/>
  <c r="Q318" i="1" s="1"/>
  <c r="R324" i="1" s="1"/>
  <c r="R308" i="1"/>
  <c r="R316" i="1" s="1"/>
  <c r="E237" i="1"/>
  <c r="E246" i="1" s="1"/>
  <c r="K308" i="1"/>
  <c r="K304" i="1"/>
  <c r="H237" i="1"/>
  <c r="H246" i="1" s="1"/>
  <c r="I237" i="1"/>
  <c r="I246" i="1" s="1"/>
  <c r="I308" i="1"/>
  <c r="I316" i="1" s="1"/>
  <c r="Q378" i="1"/>
  <c r="Q386" i="1" s="1"/>
  <c r="Q388" i="1" s="1"/>
  <c r="R394" i="1" s="1"/>
  <c r="R378" i="1"/>
  <c r="R386" i="1" s="1"/>
  <c r="E378" i="1"/>
  <c r="E386" i="1" s="1"/>
  <c r="H378" i="1"/>
  <c r="H386" i="1" s="1"/>
  <c r="K378" i="1"/>
  <c r="N378" i="1"/>
  <c r="N386" i="1" s="1"/>
  <c r="I518" i="1"/>
  <c r="I526" i="1" s="1"/>
  <c r="I448" i="1"/>
  <c r="I456" i="1" s="1"/>
  <c r="K518" i="1"/>
  <c r="T490" i="1"/>
  <c r="N448" i="1"/>
  <c r="N456" i="1" s="1"/>
  <c r="K448" i="1"/>
  <c r="H518" i="1"/>
  <c r="H526" i="1" s="1"/>
  <c r="R448" i="1"/>
  <c r="R456" i="1" s="1"/>
  <c r="Q518" i="1"/>
  <c r="Q526" i="1" s="1"/>
  <c r="Q528" i="1" s="1"/>
  <c r="E448" i="1"/>
  <c r="E456" i="1" s="1"/>
  <c r="D630" i="1"/>
  <c r="J630" i="1" s="1"/>
  <c r="T560" i="1"/>
  <c r="R532" i="1"/>
  <c r="R658" i="1"/>
  <c r="R665" i="1" s="1"/>
  <c r="I726" i="1"/>
  <c r="I733" i="1" s="1"/>
  <c r="Q726" i="1"/>
  <c r="Q733" i="1" s="1"/>
  <c r="Q735" i="1" s="1"/>
  <c r="R741" i="1" s="1"/>
  <c r="H658" i="1"/>
  <c r="H665" i="1" s="1"/>
  <c r="Q869" i="1"/>
  <c r="Q871" i="1" s="1"/>
  <c r="R877" i="1" s="1"/>
  <c r="H862" i="1"/>
  <c r="H869" i="1" s="1"/>
  <c r="R794" i="1"/>
  <c r="R801" i="1" s="1"/>
  <c r="E794" i="1"/>
  <c r="E801" i="1" s="1"/>
  <c r="H794" i="1"/>
  <c r="H801" i="1" s="1"/>
  <c r="I794" i="1"/>
  <c r="I801" i="1" s="1"/>
  <c r="N794" i="1"/>
  <c r="N801" i="1" s="1"/>
  <c r="Q803" i="1" s="1"/>
  <c r="R809" i="1" s="1"/>
  <c r="Q930" i="1"/>
  <c r="Q937" i="1" s="1"/>
  <c r="Q939" i="1" s="1"/>
  <c r="R945" i="1" s="1"/>
  <c r="S928" i="1"/>
  <c r="I998" i="1"/>
  <c r="I1005" i="1" s="1"/>
  <c r="H930" i="1"/>
  <c r="H937" i="1" s="1"/>
  <c r="I930" i="1"/>
  <c r="I937" i="1" s="1"/>
  <c r="Q1073" i="1"/>
  <c r="Q1075" i="1" s="1"/>
  <c r="R1081" i="1" s="1"/>
  <c r="R1066" i="1"/>
  <c r="R1073" i="1" s="1"/>
  <c r="S929" i="1"/>
  <c r="R930" i="1"/>
  <c r="R937" i="1" s="1"/>
  <c r="H998" i="1"/>
  <c r="H1005" i="1" s="1"/>
  <c r="T67" i="1" l="1"/>
  <c r="M478" i="1"/>
  <c r="S478" i="1" s="1"/>
  <c r="M548" i="1" s="1"/>
  <c r="S548" i="1" s="1"/>
  <c r="M618" i="1" s="1"/>
  <c r="S618" i="1" s="1"/>
  <c r="M686" i="1" s="1"/>
  <c r="S686" i="1" s="1"/>
  <c r="M754" i="1" s="1"/>
  <c r="P754" i="1" s="1"/>
  <c r="S754" i="1" s="1"/>
  <c r="M822" i="1" s="1"/>
  <c r="S822" i="1" s="1"/>
  <c r="M890" i="1" s="1"/>
  <c r="S890" i="1" s="1"/>
  <c r="M958" i="1" s="1"/>
  <c r="S958" i="1" s="1"/>
  <c r="M1026" i="1" s="1"/>
  <c r="S1026" i="1" s="1"/>
  <c r="T301" i="1"/>
  <c r="M371" i="1"/>
  <c r="P371" i="1" s="1"/>
  <c r="S371" i="1" s="1"/>
  <c r="M298" i="1"/>
  <c r="P298" i="1" s="1"/>
  <c r="S298" i="1" s="1"/>
  <c r="M368" i="1" s="1"/>
  <c r="P368" i="1" s="1"/>
  <c r="S368" i="1" s="1"/>
  <c r="M438" i="1" s="1"/>
  <c r="P438" i="1" s="1"/>
  <c r="S438" i="1" s="1"/>
  <c r="M508" i="1" s="1"/>
  <c r="S508" i="1" s="1"/>
  <c r="M578" i="1" s="1"/>
  <c r="S578" i="1" s="1"/>
  <c r="M648" i="1" s="1"/>
  <c r="S648" i="1" s="1"/>
  <c r="M716" i="1" s="1"/>
  <c r="S716" i="1" s="1"/>
  <c r="M784" i="1" s="1"/>
  <c r="P784" i="1" s="1"/>
  <c r="S784" i="1" s="1"/>
  <c r="M852" i="1" s="1"/>
  <c r="S852" i="1" s="1"/>
  <c r="M920" i="1" s="1"/>
  <c r="S920" i="1" s="1"/>
  <c r="M988" i="1" s="1"/>
  <c r="S988" i="1" s="1"/>
  <c r="M1056" i="1" s="1"/>
  <c r="S1056" i="1" s="1"/>
  <c r="M299" i="1"/>
  <c r="P299" i="1" s="1"/>
  <c r="S299" i="1" s="1"/>
  <c r="M369" i="1" s="1"/>
  <c r="P369" i="1" s="1"/>
  <c r="S369" i="1" s="1"/>
  <c r="M439" i="1" s="1"/>
  <c r="P439" i="1" s="1"/>
  <c r="S439" i="1" s="1"/>
  <c r="M509" i="1" s="1"/>
  <c r="S509" i="1" s="1"/>
  <c r="M579" i="1" s="1"/>
  <c r="S579" i="1" s="1"/>
  <c r="M649" i="1" s="1"/>
  <c r="S649" i="1" s="1"/>
  <c r="M717" i="1" s="1"/>
  <c r="S717" i="1" s="1"/>
  <c r="M785" i="1" s="1"/>
  <c r="P785" i="1" s="1"/>
  <c r="S785" i="1" s="1"/>
  <c r="M853" i="1" s="1"/>
  <c r="S853" i="1" s="1"/>
  <c r="M921" i="1" s="1"/>
  <c r="S921" i="1" s="1"/>
  <c r="M989" i="1" s="1"/>
  <c r="S989" i="1" s="1"/>
  <c r="M1057" i="1" s="1"/>
  <c r="S1057" i="1" s="1"/>
  <c r="T230" i="1"/>
  <c r="T156" i="1"/>
  <c r="D228" i="1"/>
  <c r="G228" i="1" s="1"/>
  <c r="J228" i="1" s="1"/>
  <c r="P229" i="1"/>
  <c r="S229" i="1" s="1"/>
  <c r="T229" i="1" s="1"/>
  <c r="P228" i="1"/>
  <c r="S228" i="1" s="1"/>
  <c r="T77" i="1"/>
  <c r="T76" i="1"/>
  <c r="T78" i="1"/>
  <c r="T126" i="1"/>
  <c r="T54" i="1"/>
  <c r="T79" i="1"/>
  <c r="T75" i="1"/>
  <c r="T66" i="1"/>
  <c r="T74" i="1"/>
  <c r="T81" i="1"/>
  <c r="T87" i="1"/>
  <c r="T72" i="1"/>
  <c r="T73" i="1"/>
  <c r="P93" i="1"/>
  <c r="P102" i="1" s="1"/>
  <c r="T85" i="1"/>
  <c r="T71" i="1"/>
  <c r="T83" i="1"/>
  <c r="T82" i="1"/>
  <c r="T90" i="1"/>
  <c r="T69" i="1"/>
  <c r="T80" i="1"/>
  <c r="T70" i="1"/>
  <c r="T139" i="1"/>
  <c r="D130" i="1"/>
  <c r="G130" i="1" s="1"/>
  <c r="J130" i="1" s="1"/>
  <c r="T58" i="1"/>
  <c r="T141" i="1"/>
  <c r="D213" i="1"/>
  <c r="G213" i="1" s="1"/>
  <c r="J213" i="1" s="1"/>
  <c r="T157" i="1"/>
  <c r="G303" i="1"/>
  <c r="J303" i="1" s="1"/>
  <c r="T232" i="1"/>
  <c r="T146" i="1"/>
  <c r="D296" i="1"/>
  <c r="G296" i="1" s="1"/>
  <c r="J296" i="1" s="1"/>
  <c r="T224" i="1"/>
  <c r="D283" i="1"/>
  <c r="G283" i="1" s="1"/>
  <c r="J283" i="1" s="1"/>
  <c r="T211" i="1"/>
  <c r="D290" i="1"/>
  <c r="G290" i="1" s="1"/>
  <c r="J290" i="1" s="1"/>
  <c r="T218" i="1"/>
  <c r="D194" i="1"/>
  <c r="G194" i="1" s="1"/>
  <c r="J194" i="1" s="1"/>
  <c r="T122" i="1"/>
  <c r="D163" i="1"/>
  <c r="G163" i="1" s="1"/>
  <c r="J163" i="1" s="1"/>
  <c r="T91" i="1"/>
  <c r="T168" i="1"/>
  <c r="D240" i="1"/>
  <c r="G240" i="1" s="1"/>
  <c r="J240" i="1" s="1"/>
  <c r="D294" i="1"/>
  <c r="G294" i="1" s="1"/>
  <c r="J294" i="1" s="1"/>
  <c r="T222" i="1"/>
  <c r="D197" i="1"/>
  <c r="G197" i="1" s="1"/>
  <c r="J197" i="1" s="1"/>
  <c r="T125" i="1"/>
  <c r="T149" i="1"/>
  <c r="T143" i="1"/>
  <c r="D239" i="1"/>
  <c r="G239" i="1" s="1"/>
  <c r="J239" i="1" s="1"/>
  <c r="T167" i="1"/>
  <c r="D698" i="1"/>
  <c r="J698" i="1" s="1"/>
  <c r="T630" i="1"/>
  <c r="D196" i="1"/>
  <c r="G196" i="1" s="1"/>
  <c r="J196" i="1" s="1"/>
  <c r="T124" i="1"/>
  <c r="T150" i="1"/>
  <c r="D293" i="1"/>
  <c r="G293" i="1" s="1"/>
  <c r="J293" i="1" s="1"/>
  <c r="T221" i="1"/>
  <c r="D234" i="1"/>
  <c r="G234" i="1" s="1"/>
  <c r="J234" i="1" s="1"/>
  <c r="D305" i="1" s="1"/>
  <c r="T162" i="1"/>
  <c r="D287" i="1"/>
  <c r="G287" i="1" s="1"/>
  <c r="J287" i="1" s="1"/>
  <c r="T215" i="1"/>
  <c r="D242" i="1"/>
  <c r="G242" i="1" s="1"/>
  <c r="J242" i="1" s="1"/>
  <c r="T170" i="1"/>
  <c r="T52" i="1"/>
  <c r="T148" i="1"/>
  <c r="T138" i="1"/>
  <c r="G302" i="1"/>
  <c r="J302" i="1" s="1"/>
  <c r="T231" i="1"/>
  <c r="D286" i="1"/>
  <c r="G286" i="1" s="1"/>
  <c r="J286" i="1" s="1"/>
  <c r="T214" i="1"/>
  <c r="D241" i="1"/>
  <c r="G241" i="1" s="1"/>
  <c r="J241" i="1" s="1"/>
  <c r="T169" i="1"/>
  <c r="R534" i="1"/>
  <c r="D135" i="1"/>
  <c r="G135" i="1" s="1"/>
  <c r="J135" i="1" s="1"/>
  <c r="T63" i="1"/>
  <c r="D206" i="1"/>
  <c r="G206" i="1" s="1"/>
  <c r="J206" i="1" s="1"/>
  <c r="T134" i="1"/>
  <c r="D292" i="1"/>
  <c r="G292" i="1" s="1"/>
  <c r="J292" i="1" s="1"/>
  <c r="T220" i="1"/>
  <c r="D270" i="1"/>
  <c r="G270" i="1" s="1"/>
  <c r="J270" i="1" s="1"/>
  <c r="T198" i="1"/>
  <c r="D282" i="1"/>
  <c r="G282" i="1" s="1"/>
  <c r="J282" i="1" s="1"/>
  <c r="T210" i="1"/>
  <c r="T159" i="1"/>
  <c r="T142" i="1"/>
  <c r="T51" i="1"/>
  <c r="D123" i="1"/>
  <c r="G123" i="1" s="1"/>
  <c r="J123" i="1" s="1"/>
  <c r="T60" i="1"/>
  <c r="D132" i="1"/>
  <c r="G132" i="1" s="1"/>
  <c r="J132" i="1" s="1"/>
  <c r="D289" i="1"/>
  <c r="G289" i="1" s="1"/>
  <c r="J289" i="1" s="1"/>
  <c r="T217" i="1"/>
  <c r="D288" i="1"/>
  <c r="G288" i="1" s="1"/>
  <c r="J288" i="1" s="1"/>
  <c r="T216" i="1"/>
  <c r="D245" i="1"/>
  <c r="G245" i="1" s="1"/>
  <c r="J245" i="1" s="1"/>
  <c r="T173" i="1"/>
  <c r="D298" i="1"/>
  <c r="G298" i="1" s="1"/>
  <c r="J298" i="1" s="1"/>
  <c r="T298" i="1" s="1"/>
  <c r="T226" i="1"/>
  <c r="T68" i="1"/>
  <c r="D193" i="1"/>
  <c r="G193" i="1" s="1"/>
  <c r="J193" i="1" s="1"/>
  <c r="T121" i="1"/>
  <c r="D205" i="1"/>
  <c r="G205" i="1" s="1"/>
  <c r="J205" i="1" s="1"/>
  <c r="T133" i="1"/>
  <c r="T145" i="1"/>
  <c r="T144" i="1"/>
  <c r="T154" i="1"/>
  <c r="T65" i="1"/>
  <c r="T47" i="1"/>
  <c r="M119" i="1"/>
  <c r="S93" i="1"/>
  <c r="S102" i="1" s="1"/>
  <c r="J93" i="1"/>
  <c r="J102" i="1" s="1"/>
  <c r="T59" i="1"/>
  <c r="D131" i="1"/>
  <c r="G131" i="1" s="1"/>
  <c r="J131" i="1" s="1"/>
  <c r="D236" i="1"/>
  <c r="G236" i="1" s="1"/>
  <c r="J236" i="1" s="1"/>
  <c r="D307" i="1" s="1"/>
  <c r="T164" i="1"/>
  <c r="T151" i="1"/>
  <c r="D209" i="1"/>
  <c r="G209" i="1" s="1"/>
  <c r="J209" i="1" s="1"/>
  <c r="T137" i="1"/>
  <c r="D201" i="1"/>
  <c r="G201" i="1" s="1"/>
  <c r="J201" i="1" s="1"/>
  <c r="T129" i="1"/>
  <c r="D127" i="1"/>
  <c r="G127" i="1" s="1"/>
  <c r="J127" i="1" s="1"/>
  <c r="T55" i="1"/>
  <c r="G119" i="1"/>
  <c r="D120" i="1"/>
  <c r="G120" i="1" s="1"/>
  <c r="J120" i="1" s="1"/>
  <c r="T48" i="1"/>
  <c r="D295" i="1"/>
  <c r="G295" i="1" s="1"/>
  <c r="J295" i="1" s="1"/>
  <c r="T223" i="1"/>
  <c r="D299" i="1"/>
  <c r="T227" i="1"/>
  <c r="T56" i="1"/>
  <c r="D128" i="1"/>
  <c r="G128" i="1" s="1"/>
  <c r="J128" i="1" s="1"/>
  <c r="D243" i="1"/>
  <c r="G243" i="1" s="1"/>
  <c r="J243" i="1" s="1"/>
  <c r="T171" i="1"/>
  <c r="T140" i="1"/>
  <c r="D212" i="1"/>
  <c r="G212" i="1" s="1"/>
  <c r="J212" i="1" s="1"/>
  <c r="T172" i="1"/>
  <c r="D244" i="1"/>
  <c r="G244" i="1" s="1"/>
  <c r="J244" i="1" s="1"/>
  <c r="T155" i="1"/>
  <c r="T147" i="1"/>
  <c r="D225" i="1"/>
  <c r="G225" i="1" s="1"/>
  <c r="J225" i="1" s="1"/>
  <c r="T153" i="1"/>
  <c r="D238" i="1"/>
  <c r="G238" i="1" s="1"/>
  <c r="J238" i="1" s="1"/>
  <c r="T166" i="1"/>
  <c r="D233" i="1"/>
  <c r="G233" i="1" s="1"/>
  <c r="J233" i="1" s="1"/>
  <c r="D304" i="1" s="1"/>
  <c r="T161" i="1"/>
  <c r="T152" i="1"/>
  <c r="D291" i="1"/>
  <c r="G291" i="1" s="1"/>
  <c r="J291" i="1" s="1"/>
  <c r="T219" i="1"/>
  <c r="T228" i="1" l="1"/>
  <c r="T371" i="1"/>
  <c r="M441" i="1"/>
  <c r="M300" i="1"/>
  <c r="P300" i="1" s="1"/>
  <c r="S300" i="1" s="1"/>
  <c r="T300" i="1" s="1"/>
  <c r="G299" i="1"/>
  <c r="J299" i="1" s="1"/>
  <c r="D165" i="1"/>
  <c r="D174" i="1" s="1"/>
  <c r="D297" i="1"/>
  <c r="G297" i="1" s="1"/>
  <c r="J297" i="1" s="1"/>
  <c r="T225" i="1"/>
  <c r="D370" i="1"/>
  <c r="G370" i="1" s="1"/>
  <c r="J370" i="1" s="1"/>
  <c r="G441" i="1" s="1"/>
  <c r="J441" i="1" s="1"/>
  <c r="D511" i="1" s="1"/>
  <c r="G511" i="1" s="1"/>
  <c r="J511" i="1" s="1"/>
  <c r="D581" i="1" s="1"/>
  <c r="J581" i="1" s="1"/>
  <c r="G165" i="1"/>
  <c r="G174" i="1" s="1"/>
  <c r="J119" i="1"/>
  <c r="D203" i="1"/>
  <c r="G203" i="1" s="1"/>
  <c r="J203" i="1" s="1"/>
  <c r="T131" i="1"/>
  <c r="D363" i="1"/>
  <c r="G363" i="1" s="1"/>
  <c r="J363" i="1" s="1"/>
  <c r="T293" i="1"/>
  <c r="D372" i="1"/>
  <c r="G372" i="1" s="1"/>
  <c r="J372" i="1" s="1"/>
  <c r="T302" i="1"/>
  <c r="D200" i="1"/>
  <c r="G200" i="1" s="1"/>
  <c r="J200" i="1" s="1"/>
  <c r="T128" i="1"/>
  <c r="D265" i="1"/>
  <c r="G265" i="1" s="1"/>
  <c r="J265" i="1" s="1"/>
  <c r="T193" i="1"/>
  <c r="D204" i="1"/>
  <c r="G204" i="1" s="1"/>
  <c r="J204" i="1" s="1"/>
  <c r="T132" i="1"/>
  <c r="D311" i="1"/>
  <c r="G311" i="1" s="1"/>
  <c r="J311" i="1" s="1"/>
  <c r="T240" i="1"/>
  <c r="M165" i="1"/>
  <c r="M174" i="1" s="1"/>
  <c r="P119" i="1"/>
  <c r="D195" i="1"/>
  <c r="G195" i="1" s="1"/>
  <c r="J195" i="1" s="1"/>
  <c r="T123" i="1"/>
  <c r="D278" i="1"/>
  <c r="G278" i="1" s="1"/>
  <c r="J278" i="1" s="1"/>
  <c r="T206" i="1"/>
  <c r="D364" i="1"/>
  <c r="G364" i="1" s="1"/>
  <c r="J364" i="1" s="1"/>
  <c r="T294" i="1"/>
  <c r="D273" i="1"/>
  <c r="G273" i="1" s="1"/>
  <c r="J273" i="1" s="1"/>
  <c r="T201" i="1"/>
  <c r="T93" i="1"/>
  <c r="T102" i="1" s="1"/>
  <c r="D368" i="1"/>
  <c r="G368" i="1" s="1"/>
  <c r="J368" i="1" s="1"/>
  <c r="D766" i="1"/>
  <c r="G766" i="1" s="1"/>
  <c r="J766" i="1" s="1"/>
  <c r="T698" i="1"/>
  <c r="T163" i="1"/>
  <c r="D235" i="1"/>
  <c r="G235" i="1" s="1"/>
  <c r="J235" i="1" s="1"/>
  <c r="D306" i="1" s="1"/>
  <c r="D361" i="1"/>
  <c r="G361" i="1" s="1"/>
  <c r="J361" i="1" s="1"/>
  <c r="T291" i="1"/>
  <c r="G304" i="1"/>
  <c r="J304" i="1" s="1"/>
  <c r="T233" i="1"/>
  <c r="D207" i="1"/>
  <c r="G207" i="1" s="1"/>
  <c r="J207" i="1" s="1"/>
  <c r="T135" i="1"/>
  <c r="T242" i="1"/>
  <c r="D373" i="1"/>
  <c r="G373" i="1" s="1"/>
  <c r="J373" i="1" s="1"/>
  <c r="T303" i="1"/>
  <c r="D366" i="1"/>
  <c r="G366" i="1" s="1"/>
  <c r="J366" i="1" s="1"/>
  <c r="T296" i="1"/>
  <c r="D365" i="1"/>
  <c r="G365" i="1" s="1"/>
  <c r="J365" i="1" s="1"/>
  <c r="T295" i="1"/>
  <c r="D315" i="1"/>
  <c r="G315" i="1" s="1"/>
  <c r="J315" i="1" s="1"/>
  <c r="T245" i="1"/>
  <c r="D310" i="1"/>
  <c r="G310" i="1" s="1"/>
  <c r="J310" i="1" s="1"/>
  <c r="T239" i="1"/>
  <c r="D266" i="1"/>
  <c r="G266" i="1" s="1"/>
  <c r="J266" i="1" s="1"/>
  <c r="T194" i="1"/>
  <c r="D268" i="1"/>
  <c r="G268" i="1" s="1"/>
  <c r="J268" i="1" s="1"/>
  <c r="T196" i="1"/>
  <c r="D309" i="1"/>
  <c r="G309" i="1" s="1"/>
  <c r="J309" i="1" s="1"/>
  <c r="T238" i="1"/>
  <c r="T287" i="1"/>
  <c r="D357" i="1"/>
  <c r="G357" i="1" s="1"/>
  <c r="J357" i="1" s="1"/>
  <c r="D285" i="1"/>
  <c r="G285" i="1" s="1"/>
  <c r="J285" i="1" s="1"/>
  <c r="T213" i="1"/>
  <c r="D358" i="1"/>
  <c r="G358" i="1" s="1"/>
  <c r="J358" i="1" s="1"/>
  <c r="T288" i="1"/>
  <c r="D352" i="1"/>
  <c r="G352" i="1" s="1"/>
  <c r="J352" i="1" s="1"/>
  <c r="T282" i="1"/>
  <c r="D312" i="1"/>
  <c r="G312" i="1" s="1"/>
  <c r="J312" i="1" s="1"/>
  <c r="T241" i="1"/>
  <c r="D360" i="1"/>
  <c r="G360" i="1" s="1"/>
  <c r="J360" i="1" s="1"/>
  <c r="T290" i="1"/>
  <c r="T292" i="1"/>
  <c r="D362" i="1"/>
  <c r="G362" i="1" s="1"/>
  <c r="J362" i="1" s="1"/>
  <c r="D199" i="1"/>
  <c r="G199" i="1" s="1"/>
  <c r="J199" i="1" s="1"/>
  <c r="T127" i="1"/>
  <c r="T244" i="1"/>
  <c r="D314" i="1"/>
  <c r="G314" i="1" s="1"/>
  <c r="J314" i="1" s="1"/>
  <c r="T209" i="1"/>
  <c r="D281" i="1"/>
  <c r="G281" i="1" s="1"/>
  <c r="J281" i="1" s="1"/>
  <c r="D284" i="1"/>
  <c r="G284" i="1" s="1"/>
  <c r="J284" i="1" s="1"/>
  <c r="T212" i="1"/>
  <c r="G307" i="1"/>
  <c r="J307" i="1" s="1"/>
  <c r="T236" i="1"/>
  <c r="G305" i="1"/>
  <c r="J305" i="1" s="1"/>
  <c r="T234" i="1"/>
  <c r="D313" i="1"/>
  <c r="G313" i="1" s="1"/>
  <c r="J313" i="1" s="1"/>
  <c r="T243" i="1"/>
  <c r="D192" i="1"/>
  <c r="G192" i="1" s="1"/>
  <c r="J192" i="1" s="1"/>
  <c r="T120" i="1"/>
  <c r="D277" i="1"/>
  <c r="G277" i="1" s="1"/>
  <c r="J277" i="1" s="1"/>
  <c r="T205" i="1"/>
  <c r="D359" i="1"/>
  <c r="G359" i="1" s="1"/>
  <c r="J359" i="1" s="1"/>
  <c r="T289" i="1"/>
  <c r="D340" i="1"/>
  <c r="G340" i="1" s="1"/>
  <c r="J340" i="1" s="1"/>
  <c r="T270" i="1"/>
  <c r="D356" i="1"/>
  <c r="G356" i="1" s="1"/>
  <c r="J356" i="1" s="1"/>
  <c r="T286" i="1"/>
  <c r="D269" i="1"/>
  <c r="G269" i="1" s="1"/>
  <c r="J269" i="1" s="1"/>
  <c r="T197" i="1"/>
  <c r="T283" i="1"/>
  <c r="D353" i="1"/>
  <c r="G353" i="1" s="1"/>
  <c r="J353" i="1" s="1"/>
  <c r="D202" i="1"/>
  <c r="G202" i="1" s="1"/>
  <c r="J202" i="1" s="1"/>
  <c r="T130" i="1"/>
  <c r="D651" i="1" l="1"/>
  <c r="J651" i="1" s="1"/>
  <c r="T299" i="1"/>
  <c r="D369" i="1"/>
  <c r="G369" i="1" s="1"/>
  <c r="J369" i="1" s="1"/>
  <c r="T369" i="1" s="1"/>
  <c r="M370" i="1"/>
  <c r="P370" i="1" s="1"/>
  <c r="S370" i="1" s="1"/>
  <c r="D410" i="1"/>
  <c r="G410" i="1" s="1"/>
  <c r="J410" i="1" s="1"/>
  <c r="T340" i="1"/>
  <c r="D377" i="1"/>
  <c r="G377" i="1" s="1"/>
  <c r="J377" i="1" s="1"/>
  <c r="D447" i="1" s="1"/>
  <c r="G447" i="1" s="1"/>
  <c r="J447" i="1" s="1"/>
  <c r="T307" i="1"/>
  <c r="D355" i="1"/>
  <c r="G355" i="1" s="1"/>
  <c r="J355" i="1" s="1"/>
  <c r="T285" i="1"/>
  <c r="D336" i="1"/>
  <c r="G336" i="1" s="1"/>
  <c r="J336" i="1" s="1"/>
  <c r="T266" i="1"/>
  <c r="T368" i="1"/>
  <c r="D438" i="1"/>
  <c r="G438" i="1" s="1"/>
  <c r="J438" i="1" s="1"/>
  <c r="D442" i="1"/>
  <c r="G442" i="1" s="1"/>
  <c r="J442" i="1" s="1"/>
  <c r="T372" i="1"/>
  <c r="T359" i="1"/>
  <c r="D429" i="1"/>
  <c r="G429" i="1" s="1"/>
  <c r="J429" i="1" s="1"/>
  <c r="T284" i="1"/>
  <c r="D354" i="1"/>
  <c r="G354" i="1" s="1"/>
  <c r="J354" i="1" s="1"/>
  <c r="T360" i="1"/>
  <c r="D430" i="1"/>
  <c r="G430" i="1" s="1"/>
  <c r="J430" i="1" s="1"/>
  <c r="D380" i="1"/>
  <c r="G380" i="1" s="1"/>
  <c r="J380" i="1" s="1"/>
  <c r="T310" i="1"/>
  <c r="T207" i="1"/>
  <c r="D279" i="1"/>
  <c r="G279" i="1" s="1"/>
  <c r="J279" i="1" s="1"/>
  <c r="S119" i="1"/>
  <c r="T119" i="1" s="1"/>
  <c r="T165" i="1" s="1"/>
  <c r="T174" i="1" s="1"/>
  <c r="P165" i="1"/>
  <c r="P174" i="1" s="1"/>
  <c r="D343" i="1"/>
  <c r="G343" i="1" s="1"/>
  <c r="J343" i="1" s="1"/>
  <c r="T273" i="1"/>
  <c r="D433" i="1"/>
  <c r="G433" i="1" s="1"/>
  <c r="J433" i="1" s="1"/>
  <c r="T363" i="1"/>
  <c r="D274" i="1"/>
  <c r="G274" i="1" s="1"/>
  <c r="J274" i="1" s="1"/>
  <c r="T202" i="1"/>
  <c r="D347" i="1"/>
  <c r="G347" i="1" s="1"/>
  <c r="J347" i="1" s="1"/>
  <c r="T277" i="1"/>
  <c r="D382" i="1"/>
  <c r="G382" i="1" s="1"/>
  <c r="J382" i="1" s="1"/>
  <c r="T312" i="1"/>
  <c r="D385" i="1"/>
  <c r="G385" i="1" s="1"/>
  <c r="J385" i="1" s="1"/>
  <c r="D455" i="1" s="1"/>
  <c r="G455" i="1" s="1"/>
  <c r="J455" i="1" s="1"/>
  <c r="T315" i="1"/>
  <c r="D374" i="1"/>
  <c r="G374" i="1" s="1"/>
  <c r="J374" i="1" s="1"/>
  <c r="T304" i="1"/>
  <c r="D423" i="1"/>
  <c r="G423" i="1" s="1"/>
  <c r="J423" i="1" s="1"/>
  <c r="T353" i="1"/>
  <c r="D351" i="1"/>
  <c r="G351" i="1" s="1"/>
  <c r="J351" i="1" s="1"/>
  <c r="T281" i="1"/>
  <c r="D439" i="1"/>
  <c r="G439" i="1" s="1"/>
  <c r="J439" i="1" s="1"/>
  <c r="D381" i="1"/>
  <c r="G381" i="1" s="1"/>
  <c r="J381" i="1" s="1"/>
  <c r="T311" i="1"/>
  <c r="D275" i="1"/>
  <c r="G275" i="1" s="1"/>
  <c r="J275" i="1" s="1"/>
  <c r="T203" i="1"/>
  <c r="D267" i="1"/>
  <c r="G267" i="1" s="1"/>
  <c r="J267" i="1" s="1"/>
  <c r="T195" i="1"/>
  <c r="D264" i="1"/>
  <c r="G264" i="1" s="1"/>
  <c r="J264" i="1" s="1"/>
  <c r="T192" i="1"/>
  <c r="D422" i="1"/>
  <c r="G422" i="1" s="1"/>
  <c r="J422" i="1" s="1"/>
  <c r="T352" i="1"/>
  <c r="D379" i="1"/>
  <c r="G379" i="1" s="1"/>
  <c r="J379" i="1" s="1"/>
  <c r="T309" i="1"/>
  <c r="D435" i="1"/>
  <c r="G435" i="1" s="1"/>
  <c r="J435" i="1" s="1"/>
  <c r="T365" i="1"/>
  <c r="D431" i="1"/>
  <c r="G431" i="1" s="1"/>
  <c r="J431" i="1" s="1"/>
  <c r="T361" i="1"/>
  <c r="J165" i="1"/>
  <c r="J174" i="1" s="1"/>
  <c r="D191" i="1"/>
  <c r="D384" i="1"/>
  <c r="G384" i="1" s="1"/>
  <c r="J384" i="1" s="1"/>
  <c r="D454" i="1" s="1"/>
  <c r="G454" i="1" s="1"/>
  <c r="J454" i="1" s="1"/>
  <c r="T314" i="1"/>
  <c r="T235" i="1"/>
  <c r="G306" i="1"/>
  <c r="J306" i="1" s="1"/>
  <c r="D434" i="1"/>
  <c r="G434" i="1" s="1"/>
  <c r="J434" i="1" s="1"/>
  <c r="T364" i="1"/>
  <c r="T204" i="1"/>
  <c r="D276" i="1"/>
  <c r="G276" i="1" s="1"/>
  <c r="J276" i="1" s="1"/>
  <c r="T357" i="1"/>
  <c r="D427" i="1"/>
  <c r="G427" i="1" s="1"/>
  <c r="J427" i="1" s="1"/>
  <c r="D339" i="1"/>
  <c r="G339" i="1" s="1"/>
  <c r="J339" i="1" s="1"/>
  <c r="T269" i="1"/>
  <c r="D383" i="1"/>
  <c r="G383" i="1" s="1"/>
  <c r="J383" i="1" s="1"/>
  <c r="T313" i="1"/>
  <c r="T358" i="1"/>
  <c r="D428" i="1"/>
  <c r="G428" i="1" s="1"/>
  <c r="J428" i="1" s="1"/>
  <c r="D338" i="1"/>
  <c r="G338" i="1" s="1"/>
  <c r="J338" i="1" s="1"/>
  <c r="T268" i="1"/>
  <c r="D436" i="1"/>
  <c r="G436" i="1" s="1"/>
  <c r="J436" i="1" s="1"/>
  <c r="T366" i="1"/>
  <c r="D335" i="1"/>
  <c r="G335" i="1" s="1"/>
  <c r="J335" i="1" s="1"/>
  <c r="T265" i="1"/>
  <c r="D440" i="1"/>
  <c r="G440" i="1" s="1"/>
  <c r="J440" i="1" s="1"/>
  <c r="T370" i="1"/>
  <c r="T356" i="1"/>
  <c r="D426" i="1"/>
  <c r="G426" i="1" s="1"/>
  <c r="J426" i="1" s="1"/>
  <c r="T305" i="1"/>
  <c r="D375" i="1"/>
  <c r="G375" i="1" s="1"/>
  <c r="J375" i="1" s="1"/>
  <c r="D271" i="1"/>
  <c r="G271" i="1" s="1"/>
  <c r="J271" i="1" s="1"/>
  <c r="T199" i="1"/>
  <c r="D443" i="1"/>
  <c r="G443" i="1" s="1"/>
  <c r="J443" i="1" s="1"/>
  <c r="T373" i="1"/>
  <c r="D834" i="1"/>
  <c r="J834" i="1" s="1"/>
  <c r="T766" i="1"/>
  <c r="D432" i="1"/>
  <c r="G432" i="1" s="1"/>
  <c r="J432" i="1" s="1"/>
  <c r="T362" i="1"/>
  <c r="D348" i="1"/>
  <c r="G348" i="1" s="1"/>
  <c r="J348" i="1" s="1"/>
  <c r="T278" i="1"/>
  <c r="D272" i="1"/>
  <c r="G272" i="1" s="1"/>
  <c r="J272" i="1" s="1"/>
  <c r="T200" i="1"/>
  <c r="T297" i="1"/>
  <c r="D367" i="1"/>
  <c r="G367" i="1" s="1"/>
  <c r="J367" i="1" s="1"/>
  <c r="D719" i="1" l="1"/>
  <c r="J719" i="1" s="1"/>
  <c r="M440" i="1"/>
  <c r="P440" i="1" s="1"/>
  <c r="S440" i="1" s="1"/>
  <c r="M510" i="1" s="1"/>
  <c r="S510" i="1" s="1"/>
  <c r="M580" i="1" s="1"/>
  <c r="S580" i="1" s="1"/>
  <c r="M650" i="1" s="1"/>
  <c r="S650" i="1" s="1"/>
  <c r="M718" i="1" s="1"/>
  <c r="S718" i="1" s="1"/>
  <c r="M786" i="1" s="1"/>
  <c r="P786" i="1" s="1"/>
  <c r="S786" i="1" s="1"/>
  <c r="M854" i="1" s="1"/>
  <c r="S854" i="1" s="1"/>
  <c r="M922" i="1" s="1"/>
  <c r="S922" i="1" s="1"/>
  <c r="M990" i="1" s="1"/>
  <c r="S990" i="1" s="1"/>
  <c r="M1058" i="1" s="1"/>
  <c r="S1058" i="1" s="1"/>
  <c r="P441" i="1"/>
  <c r="S441" i="1" s="1"/>
  <c r="M511" i="1" s="1"/>
  <c r="T834" i="1"/>
  <c r="D902" i="1"/>
  <c r="J902" i="1" s="1"/>
  <c r="D510" i="1"/>
  <c r="G510" i="1" s="1"/>
  <c r="J510" i="1" s="1"/>
  <c r="D349" i="1"/>
  <c r="G349" i="1" s="1"/>
  <c r="J349" i="1" s="1"/>
  <c r="T279" i="1"/>
  <c r="D508" i="1"/>
  <c r="G508" i="1" s="1"/>
  <c r="J508" i="1" s="1"/>
  <c r="T438" i="1"/>
  <c r="T422" i="1"/>
  <c r="D492" i="1"/>
  <c r="G492" i="1" s="1"/>
  <c r="J492" i="1" s="1"/>
  <c r="D405" i="1"/>
  <c r="G405" i="1" s="1"/>
  <c r="J405" i="1" s="1"/>
  <c r="T335" i="1"/>
  <c r="D437" i="1"/>
  <c r="G437" i="1" s="1"/>
  <c r="J437" i="1" s="1"/>
  <c r="T367" i="1"/>
  <c r="G191" i="1"/>
  <c r="D237" i="1"/>
  <c r="D246" i="1" s="1"/>
  <c r="T339" i="1"/>
  <c r="D409" i="1"/>
  <c r="G409" i="1" s="1"/>
  <c r="J409" i="1" s="1"/>
  <c r="T430" i="1"/>
  <c r="D500" i="1"/>
  <c r="G500" i="1" s="1"/>
  <c r="J500" i="1" s="1"/>
  <c r="D337" i="1"/>
  <c r="G337" i="1" s="1"/>
  <c r="J337" i="1" s="1"/>
  <c r="T267" i="1"/>
  <c r="D444" i="1"/>
  <c r="G444" i="1" s="1"/>
  <c r="J444" i="1" s="1"/>
  <c r="T374" i="1"/>
  <c r="D503" i="1"/>
  <c r="G503" i="1" s="1"/>
  <c r="J503" i="1" s="1"/>
  <c r="T433" i="1"/>
  <c r="D406" i="1"/>
  <c r="G406" i="1" s="1"/>
  <c r="J406" i="1" s="1"/>
  <c r="T336" i="1"/>
  <c r="D417" i="1"/>
  <c r="G417" i="1" s="1"/>
  <c r="J417" i="1" s="1"/>
  <c r="T347" i="1"/>
  <c r="D453" i="1"/>
  <c r="G453" i="1" s="1"/>
  <c r="J453" i="1" s="1"/>
  <c r="T383" i="1"/>
  <c r="T264" i="1"/>
  <c r="D334" i="1"/>
  <c r="G334" i="1" s="1"/>
  <c r="J334" i="1" s="1"/>
  <c r="T354" i="1"/>
  <c r="D424" i="1"/>
  <c r="G424" i="1" s="1"/>
  <c r="J424" i="1" s="1"/>
  <c r="D493" i="1"/>
  <c r="G493" i="1" s="1"/>
  <c r="J493" i="1" s="1"/>
  <c r="T423" i="1"/>
  <c r="D445" i="1"/>
  <c r="G445" i="1" s="1"/>
  <c r="J445" i="1" s="1"/>
  <c r="T375" i="1"/>
  <c r="T455" i="1"/>
  <c r="D525" i="1"/>
  <c r="G525" i="1" s="1"/>
  <c r="J525" i="1" s="1"/>
  <c r="D413" i="1"/>
  <c r="G413" i="1" s="1"/>
  <c r="J413" i="1" s="1"/>
  <c r="T343" i="1"/>
  <c r="T355" i="1"/>
  <c r="D425" i="1"/>
  <c r="G425" i="1" s="1"/>
  <c r="J425" i="1" s="1"/>
  <c r="T351" i="1"/>
  <c r="D421" i="1"/>
  <c r="G421" i="1" s="1"/>
  <c r="J421" i="1" s="1"/>
  <c r="D513" i="1"/>
  <c r="G513" i="1" s="1"/>
  <c r="J513" i="1" s="1"/>
  <c r="T443" i="1"/>
  <c r="D344" i="1"/>
  <c r="G344" i="1" s="1"/>
  <c r="J344" i="1" s="1"/>
  <c r="T274" i="1"/>
  <c r="D497" i="1"/>
  <c r="G497" i="1" s="1"/>
  <c r="J497" i="1" s="1"/>
  <c r="T427" i="1"/>
  <c r="D345" i="1"/>
  <c r="G345" i="1" s="1"/>
  <c r="J345" i="1" s="1"/>
  <c r="T275" i="1"/>
  <c r="D499" i="1"/>
  <c r="G499" i="1" s="1"/>
  <c r="J499" i="1" s="1"/>
  <c r="T429" i="1"/>
  <c r="D524" i="1"/>
  <c r="G524" i="1" s="1"/>
  <c r="J524" i="1" s="1"/>
  <c r="T454" i="1"/>
  <c r="D342" i="1"/>
  <c r="G342" i="1" s="1"/>
  <c r="J342" i="1" s="1"/>
  <c r="T272" i="1"/>
  <c r="D505" i="1"/>
  <c r="G505" i="1" s="1"/>
  <c r="J505" i="1" s="1"/>
  <c r="T435" i="1"/>
  <c r="D341" i="1"/>
  <c r="G341" i="1" s="1"/>
  <c r="J341" i="1" s="1"/>
  <c r="T271" i="1"/>
  <c r="D346" i="1"/>
  <c r="G346" i="1" s="1"/>
  <c r="J346" i="1" s="1"/>
  <c r="T276" i="1"/>
  <c r="D418" i="1"/>
  <c r="G418" i="1" s="1"/>
  <c r="J418" i="1" s="1"/>
  <c r="T348" i="1"/>
  <c r="T381" i="1"/>
  <c r="D451" i="1"/>
  <c r="G451" i="1" s="1"/>
  <c r="J451" i="1" s="1"/>
  <c r="T447" i="1"/>
  <c r="D517" i="1"/>
  <c r="G517" i="1" s="1"/>
  <c r="J517" i="1" s="1"/>
  <c r="D502" i="1"/>
  <c r="G502" i="1" s="1"/>
  <c r="J502" i="1" s="1"/>
  <c r="T432" i="1"/>
  <c r="T338" i="1"/>
  <c r="D408" i="1"/>
  <c r="G408" i="1" s="1"/>
  <c r="J408" i="1" s="1"/>
  <c r="D504" i="1"/>
  <c r="G504" i="1" s="1"/>
  <c r="J504" i="1" s="1"/>
  <c r="T434" i="1"/>
  <c r="D450" i="1"/>
  <c r="G450" i="1" s="1"/>
  <c r="J450" i="1" s="1"/>
  <c r="T380" i="1"/>
  <c r="T431" i="1"/>
  <c r="D501" i="1"/>
  <c r="G501" i="1" s="1"/>
  <c r="J501" i="1" s="1"/>
  <c r="D506" i="1"/>
  <c r="G506" i="1" s="1"/>
  <c r="J506" i="1" s="1"/>
  <c r="T436" i="1"/>
  <c r="D496" i="1"/>
  <c r="G496" i="1" s="1"/>
  <c r="J496" i="1" s="1"/>
  <c r="T426" i="1"/>
  <c r="D452" i="1"/>
  <c r="G452" i="1" s="1"/>
  <c r="J452" i="1" s="1"/>
  <c r="T382" i="1"/>
  <c r="T428" i="1"/>
  <c r="D498" i="1"/>
  <c r="G498" i="1" s="1"/>
  <c r="J498" i="1" s="1"/>
  <c r="D376" i="1"/>
  <c r="G376" i="1" s="1"/>
  <c r="J376" i="1" s="1"/>
  <c r="D446" i="1" s="1"/>
  <c r="G446" i="1" s="1"/>
  <c r="J446" i="1" s="1"/>
  <c r="T306" i="1"/>
  <c r="D449" i="1"/>
  <c r="G449" i="1" s="1"/>
  <c r="J449" i="1" s="1"/>
  <c r="T379" i="1"/>
  <c r="D509" i="1"/>
  <c r="G509" i="1" s="1"/>
  <c r="J509" i="1" s="1"/>
  <c r="T439" i="1"/>
  <c r="M191" i="1"/>
  <c r="S165" i="1"/>
  <c r="S174" i="1" s="1"/>
  <c r="D512" i="1"/>
  <c r="G512" i="1" s="1"/>
  <c r="J512" i="1" s="1"/>
  <c r="T442" i="1"/>
  <c r="T410" i="1"/>
  <c r="D480" i="1"/>
  <c r="G480" i="1" s="1"/>
  <c r="J480" i="1" s="1"/>
  <c r="D787" i="1" l="1"/>
  <c r="G787" i="1" s="1"/>
  <c r="J787" i="1" s="1"/>
  <c r="T440" i="1"/>
  <c r="T441" i="1"/>
  <c r="S511" i="1"/>
  <c r="M581" i="1" s="1"/>
  <c r="S581" i="1" s="1"/>
  <c r="D519" i="1"/>
  <c r="G519" i="1" s="1"/>
  <c r="J519" i="1" s="1"/>
  <c r="T449" i="1"/>
  <c r="D571" i="1"/>
  <c r="J571" i="1" s="1"/>
  <c r="T501" i="1"/>
  <c r="D495" i="1"/>
  <c r="G495" i="1" s="1"/>
  <c r="J495" i="1" s="1"/>
  <c r="T425" i="1"/>
  <c r="D404" i="1"/>
  <c r="G404" i="1" s="1"/>
  <c r="J404" i="1" s="1"/>
  <c r="T334" i="1"/>
  <c r="D572" i="1"/>
  <c r="J572" i="1" s="1"/>
  <c r="T502" i="1"/>
  <c r="D407" i="1"/>
  <c r="G407" i="1" s="1"/>
  <c r="J407" i="1" s="1"/>
  <c r="T337" i="1"/>
  <c r="D475" i="1"/>
  <c r="G475" i="1" s="1"/>
  <c r="J475" i="1" s="1"/>
  <c r="T405" i="1"/>
  <c r="D587" i="1"/>
  <c r="J587" i="1" s="1"/>
  <c r="T517" i="1"/>
  <c r="D570" i="1"/>
  <c r="J570" i="1" s="1"/>
  <c r="T500" i="1"/>
  <c r="D562" i="1"/>
  <c r="J562" i="1" s="1"/>
  <c r="T492" i="1"/>
  <c r="T505" i="1"/>
  <c r="D575" i="1"/>
  <c r="J575" i="1" s="1"/>
  <c r="D520" i="1"/>
  <c r="G520" i="1" s="1"/>
  <c r="J520" i="1" s="1"/>
  <c r="T450" i="1"/>
  <c r="D412" i="1"/>
  <c r="G412" i="1" s="1"/>
  <c r="J412" i="1" s="1"/>
  <c r="T342" i="1"/>
  <c r="D567" i="1"/>
  <c r="J567" i="1" s="1"/>
  <c r="T497" i="1"/>
  <c r="D487" i="1"/>
  <c r="G487" i="1" s="1"/>
  <c r="J487" i="1" s="1"/>
  <c r="T417" i="1"/>
  <c r="D578" i="1"/>
  <c r="J578" i="1" s="1"/>
  <c r="T508" i="1"/>
  <c r="D521" i="1"/>
  <c r="G521" i="1" s="1"/>
  <c r="J521" i="1" s="1"/>
  <c r="T451" i="1"/>
  <c r="D523" i="1"/>
  <c r="G523" i="1" s="1"/>
  <c r="J523" i="1" s="1"/>
  <c r="T453" i="1"/>
  <c r="D550" i="1"/>
  <c r="J550" i="1" s="1"/>
  <c r="T480" i="1"/>
  <c r="T418" i="1"/>
  <c r="D488" i="1"/>
  <c r="G488" i="1" s="1"/>
  <c r="J488" i="1" s="1"/>
  <c r="T344" i="1"/>
  <c r="D414" i="1"/>
  <c r="G414" i="1" s="1"/>
  <c r="J414" i="1" s="1"/>
  <c r="T445" i="1"/>
  <c r="D515" i="1"/>
  <c r="G515" i="1" s="1"/>
  <c r="J515" i="1" s="1"/>
  <c r="T406" i="1"/>
  <c r="D476" i="1"/>
  <c r="G476" i="1" s="1"/>
  <c r="J476" i="1" s="1"/>
  <c r="D419" i="1"/>
  <c r="G419" i="1" s="1"/>
  <c r="J419" i="1" s="1"/>
  <c r="T349" i="1"/>
  <c r="T525" i="1"/>
  <c r="D595" i="1"/>
  <c r="J595" i="1" s="1"/>
  <c r="D516" i="1"/>
  <c r="G516" i="1" s="1"/>
  <c r="J516" i="1" s="1"/>
  <c r="T446" i="1"/>
  <c r="D479" i="1"/>
  <c r="G479" i="1" s="1"/>
  <c r="J479" i="1" s="1"/>
  <c r="T409" i="1"/>
  <c r="M237" i="1"/>
  <c r="M246" i="1" s="1"/>
  <c r="P191" i="1"/>
  <c r="T504" i="1"/>
  <c r="D574" i="1"/>
  <c r="J574" i="1" s="1"/>
  <c r="T524" i="1"/>
  <c r="D594" i="1"/>
  <c r="J594" i="1" s="1"/>
  <c r="D583" i="1"/>
  <c r="J583" i="1" s="1"/>
  <c r="T513" i="1"/>
  <c r="D563" i="1"/>
  <c r="J563" i="1" s="1"/>
  <c r="T493" i="1"/>
  <c r="D573" i="1"/>
  <c r="J573" i="1" s="1"/>
  <c r="T503" i="1"/>
  <c r="G237" i="1"/>
  <c r="G246" i="1" s="1"/>
  <c r="J191" i="1"/>
  <c r="T510" i="1"/>
  <c r="D580" i="1"/>
  <c r="J580" i="1" s="1"/>
  <c r="T345" i="1"/>
  <c r="D415" i="1"/>
  <c r="G415" i="1" s="1"/>
  <c r="J415" i="1" s="1"/>
  <c r="T498" i="1"/>
  <c r="D568" i="1"/>
  <c r="J568" i="1" s="1"/>
  <c r="D582" i="1"/>
  <c r="J582" i="1" s="1"/>
  <c r="T512" i="1"/>
  <c r="T496" i="1"/>
  <c r="D566" i="1"/>
  <c r="J566" i="1" s="1"/>
  <c r="D416" i="1"/>
  <c r="G416" i="1" s="1"/>
  <c r="J416" i="1" s="1"/>
  <c r="T346" i="1"/>
  <c r="T408" i="1"/>
  <c r="D478" i="1"/>
  <c r="G478" i="1" s="1"/>
  <c r="D491" i="1"/>
  <c r="G491" i="1" s="1"/>
  <c r="J491" i="1" s="1"/>
  <c r="T421" i="1"/>
  <c r="D494" i="1"/>
  <c r="G494" i="1" s="1"/>
  <c r="J494" i="1" s="1"/>
  <c r="T424" i="1"/>
  <c r="D970" i="1"/>
  <c r="J970" i="1" s="1"/>
  <c r="T902" i="1"/>
  <c r="T413" i="1"/>
  <c r="D483" i="1"/>
  <c r="G483" i="1" s="1"/>
  <c r="J483" i="1" s="1"/>
  <c r="D522" i="1"/>
  <c r="G522" i="1" s="1"/>
  <c r="J522" i="1" s="1"/>
  <c r="T452" i="1"/>
  <c r="T509" i="1"/>
  <c r="D579" i="1"/>
  <c r="J579" i="1" s="1"/>
  <c r="T506" i="1"/>
  <c r="D576" i="1"/>
  <c r="J576" i="1" s="1"/>
  <c r="D411" i="1"/>
  <c r="G411" i="1" s="1"/>
  <c r="J411" i="1" s="1"/>
  <c r="T341" i="1"/>
  <c r="T499" i="1"/>
  <c r="D569" i="1"/>
  <c r="J569" i="1" s="1"/>
  <c r="D514" i="1"/>
  <c r="G514" i="1" s="1"/>
  <c r="J514" i="1" s="1"/>
  <c r="T444" i="1"/>
  <c r="D507" i="1"/>
  <c r="G507" i="1" s="1"/>
  <c r="J507" i="1" s="1"/>
  <c r="T437" i="1"/>
  <c r="D855" i="1" l="1"/>
  <c r="J855" i="1" s="1"/>
  <c r="M651" i="1"/>
  <c r="S651" i="1" s="1"/>
  <c r="M719" i="1" s="1"/>
  <c r="T511" i="1"/>
  <c r="T581" i="1"/>
  <c r="J478" i="1"/>
  <c r="D548" i="1" s="1"/>
  <c r="J548" i="1" s="1"/>
  <c r="D646" i="1"/>
  <c r="J646" i="1" s="1"/>
  <c r="T576" i="1"/>
  <c r="T415" i="1"/>
  <c r="D485" i="1"/>
  <c r="G485" i="1" s="1"/>
  <c r="J485" i="1" s="1"/>
  <c r="T594" i="1"/>
  <c r="D663" i="1"/>
  <c r="J663" i="1" s="1"/>
  <c r="D642" i="1"/>
  <c r="J642" i="1" s="1"/>
  <c r="T572" i="1"/>
  <c r="D649" i="1"/>
  <c r="J649" i="1" s="1"/>
  <c r="T579" i="1"/>
  <c r="T580" i="1"/>
  <c r="D650" i="1"/>
  <c r="J650" i="1" s="1"/>
  <c r="D644" i="1"/>
  <c r="J644" i="1" s="1"/>
  <c r="T574" i="1"/>
  <c r="D546" i="1"/>
  <c r="J546" i="1" s="1"/>
  <c r="T476" i="1"/>
  <c r="D632" i="1"/>
  <c r="J632" i="1" s="1"/>
  <c r="T562" i="1"/>
  <c r="T523" i="1"/>
  <c r="D593" i="1"/>
  <c r="J593" i="1" s="1"/>
  <c r="T487" i="1"/>
  <c r="D557" i="1"/>
  <c r="J557" i="1" s="1"/>
  <c r="D640" i="1"/>
  <c r="J640" i="1" s="1"/>
  <c r="T570" i="1"/>
  <c r="T404" i="1"/>
  <c r="D474" i="1"/>
  <c r="G474" i="1" s="1"/>
  <c r="J474" i="1" s="1"/>
  <c r="D489" i="1"/>
  <c r="G489" i="1" s="1"/>
  <c r="J489" i="1" s="1"/>
  <c r="T419" i="1"/>
  <c r="D263" i="1"/>
  <c r="J237" i="1"/>
  <c r="J246" i="1" s="1"/>
  <c r="P237" i="1"/>
  <c r="P246" i="1" s="1"/>
  <c r="S191" i="1"/>
  <c r="T191" i="1" s="1"/>
  <c r="T237" i="1" s="1"/>
  <c r="T246" i="1" s="1"/>
  <c r="D585" i="1"/>
  <c r="J585" i="1" s="1"/>
  <c r="T515" i="1"/>
  <c r="D648" i="1"/>
  <c r="J648" i="1" s="1"/>
  <c r="T578" i="1"/>
  <c r="D577" i="1"/>
  <c r="J577" i="1" s="1"/>
  <c r="T507" i="1"/>
  <c r="D592" i="1"/>
  <c r="J592" i="1" s="1"/>
  <c r="T522" i="1"/>
  <c r="T416" i="1"/>
  <c r="D486" i="1"/>
  <c r="G486" i="1" s="1"/>
  <c r="J486" i="1" s="1"/>
  <c r="D637" i="1"/>
  <c r="J637" i="1" s="1"/>
  <c r="T567" i="1"/>
  <c r="D657" i="1"/>
  <c r="J657" i="1" s="1"/>
  <c r="T587" i="1"/>
  <c r="D565" i="1"/>
  <c r="J565" i="1" s="1"/>
  <c r="T495" i="1"/>
  <c r="T550" i="1"/>
  <c r="D620" i="1"/>
  <c r="J620" i="1" s="1"/>
  <c r="T483" i="1"/>
  <c r="D553" i="1"/>
  <c r="J553" i="1" s="1"/>
  <c r="D636" i="1"/>
  <c r="J636" i="1" s="1"/>
  <c r="T566" i="1"/>
  <c r="D484" i="1"/>
  <c r="G484" i="1" s="1"/>
  <c r="J484" i="1" s="1"/>
  <c r="T414" i="1"/>
  <c r="D561" i="1"/>
  <c r="J561" i="1" s="1"/>
  <c r="T491" i="1"/>
  <c r="D584" i="1"/>
  <c r="J584" i="1" s="1"/>
  <c r="T514" i="1"/>
  <c r="T573" i="1"/>
  <c r="D643" i="1"/>
  <c r="J643" i="1" s="1"/>
  <c r="D549" i="1"/>
  <c r="J549" i="1" s="1"/>
  <c r="T479" i="1"/>
  <c r="D482" i="1"/>
  <c r="G482" i="1" s="1"/>
  <c r="J482" i="1" s="1"/>
  <c r="T412" i="1"/>
  <c r="T475" i="1"/>
  <c r="D545" i="1"/>
  <c r="J545" i="1" s="1"/>
  <c r="T569" i="1"/>
  <c r="D639" i="1"/>
  <c r="J639" i="1" s="1"/>
  <c r="T970" i="1"/>
  <c r="D1038" i="1"/>
  <c r="J1038" i="1" s="1"/>
  <c r="T1038" i="1" s="1"/>
  <c r="T582" i="1"/>
  <c r="D652" i="1"/>
  <c r="J652" i="1" s="1"/>
  <c r="D633" i="1"/>
  <c r="J633" i="1" s="1"/>
  <c r="T563" i="1"/>
  <c r="D586" i="1"/>
  <c r="J586" i="1" s="1"/>
  <c r="T516" i="1"/>
  <c r="T521" i="1"/>
  <c r="D591" i="1"/>
  <c r="J591" i="1" s="1"/>
  <c r="T520" i="1"/>
  <c r="D590" i="1"/>
  <c r="J590" i="1" s="1"/>
  <c r="D477" i="1"/>
  <c r="G477" i="1" s="1"/>
  <c r="J477" i="1" s="1"/>
  <c r="T407" i="1"/>
  <c r="D641" i="1"/>
  <c r="J641" i="1" s="1"/>
  <c r="T571" i="1"/>
  <c r="D638" i="1"/>
  <c r="J638" i="1" s="1"/>
  <c r="T568" i="1"/>
  <c r="D664" i="1"/>
  <c r="J664" i="1" s="1"/>
  <c r="T595" i="1"/>
  <c r="D558" i="1"/>
  <c r="J558" i="1" s="1"/>
  <c r="T488" i="1"/>
  <c r="D645" i="1"/>
  <c r="J645" i="1" s="1"/>
  <c r="T575" i="1"/>
  <c r="D481" i="1"/>
  <c r="G481" i="1" s="1"/>
  <c r="J481" i="1" s="1"/>
  <c r="T411" i="1"/>
  <c r="D564" i="1"/>
  <c r="J564" i="1" s="1"/>
  <c r="T494" i="1"/>
  <c r="D653" i="1"/>
  <c r="J653" i="1" s="1"/>
  <c r="T583" i="1"/>
  <c r="T519" i="1"/>
  <c r="D589" i="1"/>
  <c r="J589" i="1" s="1"/>
  <c r="D923" i="1" l="1"/>
  <c r="J923" i="1" s="1"/>
  <c r="T651" i="1"/>
  <c r="S719" i="1"/>
  <c r="M787" i="1" s="1"/>
  <c r="T478" i="1"/>
  <c r="D709" i="1"/>
  <c r="J709" i="1" s="1"/>
  <c r="T641" i="1"/>
  <c r="D701" i="1"/>
  <c r="J701" i="1" s="1"/>
  <c r="T633" i="1"/>
  <c r="T549" i="1"/>
  <c r="D619" i="1"/>
  <c r="J619" i="1" s="1"/>
  <c r="D554" i="1"/>
  <c r="J554" i="1" s="1"/>
  <c r="T484" i="1"/>
  <c r="D705" i="1"/>
  <c r="J705" i="1" s="1"/>
  <c r="T637" i="1"/>
  <c r="D655" i="1"/>
  <c r="J655" i="1" s="1"/>
  <c r="T585" i="1"/>
  <c r="T557" i="1"/>
  <c r="D627" i="1"/>
  <c r="J627" i="1" s="1"/>
  <c r="T652" i="1"/>
  <c r="D720" i="1"/>
  <c r="J720" i="1" s="1"/>
  <c r="D547" i="1"/>
  <c r="J547" i="1" s="1"/>
  <c r="T477" i="1"/>
  <c r="D704" i="1"/>
  <c r="J704" i="1" s="1"/>
  <c r="T636" i="1"/>
  <c r="T593" i="1"/>
  <c r="D662" i="1"/>
  <c r="J662" i="1" s="1"/>
  <c r="T486" i="1"/>
  <c r="D556" i="1"/>
  <c r="J556" i="1" s="1"/>
  <c r="T589" i="1"/>
  <c r="D713" i="1"/>
  <c r="J713" i="1" s="1"/>
  <c r="T645" i="1"/>
  <c r="T564" i="1"/>
  <c r="D634" i="1"/>
  <c r="J634" i="1" s="1"/>
  <c r="D661" i="1"/>
  <c r="J661" i="1" s="1"/>
  <c r="T592" i="1"/>
  <c r="D660" i="1"/>
  <c r="J660" i="1" s="1"/>
  <c r="T591" i="1"/>
  <c r="D707" i="1"/>
  <c r="J707" i="1" s="1"/>
  <c r="T639" i="1"/>
  <c r="T620" i="1"/>
  <c r="D688" i="1"/>
  <c r="J688" i="1" s="1"/>
  <c r="D308" i="1"/>
  <c r="D316" i="1" s="1"/>
  <c r="G263" i="1"/>
  <c r="D700" i="1"/>
  <c r="J700" i="1" s="1"/>
  <c r="T632" i="1"/>
  <c r="D710" i="1"/>
  <c r="J710" i="1" s="1"/>
  <c r="T642" i="1"/>
  <c r="T558" i="1"/>
  <c r="D628" i="1"/>
  <c r="J628" i="1" s="1"/>
  <c r="T561" i="1"/>
  <c r="D631" i="1"/>
  <c r="J631" i="1" s="1"/>
  <c r="T577" i="1"/>
  <c r="D647" i="1"/>
  <c r="J647" i="1" s="1"/>
  <c r="D731" i="1"/>
  <c r="J731" i="1" s="1"/>
  <c r="T663" i="1"/>
  <c r="T545" i="1"/>
  <c r="D615" i="1"/>
  <c r="J615" i="1" s="1"/>
  <c r="D559" i="1"/>
  <c r="J559" i="1" s="1"/>
  <c r="T489" i="1"/>
  <c r="D616" i="1"/>
  <c r="J616" i="1" s="1"/>
  <c r="T546" i="1"/>
  <c r="T590" i="1"/>
  <c r="D659" i="1"/>
  <c r="J659" i="1" s="1"/>
  <c r="T664" i="1"/>
  <c r="D732" i="1"/>
  <c r="J732" i="1" s="1"/>
  <c r="T565" i="1"/>
  <c r="D635" i="1"/>
  <c r="J635" i="1" s="1"/>
  <c r="D716" i="1"/>
  <c r="J716" i="1" s="1"/>
  <c r="T648" i="1"/>
  <c r="T474" i="1"/>
  <c r="D544" i="1"/>
  <c r="J544" i="1" s="1"/>
  <c r="D555" i="1"/>
  <c r="J555" i="1" s="1"/>
  <c r="T485" i="1"/>
  <c r="T643" i="1"/>
  <c r="D711" i="1"/>
  <c r="J711" i="1" s="1"/>
  <c r="D717" i="1"/>
  <c r="J717" i="1" s="1"/>
  <c r="T649" i="1"/>
  <c r="D712" i="1"/>
  <c r="J712" i="1" s="1"/>
  <c r="T644" i="1"/>
  <c r="M263" i="1"/>
  <c r="S237" i="1"/>
  <c r="S246" i="1" s="1"/>
  <c r="T481" i="1"/>
  <c r="D551" i="1"/>
  <c r="J551" i="1" s="1"/>
  <c r="D654" i="1"/>
  <c r="J654" i="1" s="1"/>
  <c r="T584" i="1"/>
  <c r="D706" i="1"/>
  <c r="J706" i="1" s="1"/>
  <c r="T638" i="1"/>
  <c r="D656" i="1"/>
  <c r="J656" i="1" s="1"/>
  <c r="T586" i="1"/>
  <c r="T482" i="1"/>
  <c r="D552" i="1"/>
  <c r="J552" i="1" s="1"/>
  <c r="T657" i="1"/>
  <c r="D725" i="1"/>
  <c r="J725" i="1" s="1"/>
  <c r="D718" i="1"/>
  <c r="J718" i="1" s="1"/>
  <c r="T650" i="1"/>
  <c r="T548" i="1"/>
  <c r="D618" i="1"/>
  <c r="J618" i="1" s="1"/>
  <c r="T553" i="1"/>
  <c r="D623" i="1"/>
  <c r="J623" i="1" s="1"/>
  <c r="D721" i="1"/>
  <c r="J721" i="1" s="1"/>
  <c r="T653" i="1"/>
  <c r="T640" i="1"/>
  <c r="D708" i="1"/>
  <c r="J708" i="1" s="1"/>
  <c r="D714" i="1"/>
  <c r="J714" i="1" s="1"/>
  <c r="T646" i="1"/>
  <c r="D991" i="1" l="1"/>
  <c r="J991" i="1" s="1"/>
  <c r="J1059" i="1" s="1"/>
  <c r="T719" i="1"/>
  <c r="D622" i="1"/>
  <c r="J622" i="1" s="1"/>
  <c r="T552" i="1"/>
  <c r="D614" i="1"/>
  <c r="J614" i="1" s="1"/>
  <c r="T544" i="1"/>
  <c r="T628" i="1"/>
  <c r="D696" i="1"/>
  <c r="J696" i="1" s="1"/>
  <c r="D626" i="1"/>
  <c r="J626" i="1" s="1"/>
  <c r="T556" i="1"/>
  <c r="D780" i="1"/>
  <c r="G780" i="1" s="1"/>
  <c r="J780" i="1" s="1"/>
  <c r="T712" i="1"/>
  <c r="D728" i="1"/>
  <c r="J728" i="1" s="1"/>
  <c r="T660" i="1"/>
  <c r="D723" i="1"/>
  <c r="J723" i="1" s="1"/>
  <c r="T655" i="1"/>
  <c r="D691" i="1"/>
  <c r="J691" i="1" s="1"/>
  <c r="T623" i="1"/>
  <c r="T662" i="1"/>
  <c r="D730" i="1"/>
  <c r="J730" i="1" s="1"/>
  <c r="D768" i="1"/>
  <c r="G768" i="1" s="1"/>
  <c r="J768" i="1" s="1"/>
  <c r="T700" i="1"/>
  <c r="D729" i="1"/>
  <c r="J729" i="1" s="1"/>
  <c r="T661" i="1"/>
  <c r="D772" i="1"/>
  <c r="G772" i="1" s="1"/>
  <c r="J772" i="1" s="1"/>
  <c r="T704" i="1"/>
  <c r="D624" i="1"/>
  <c r="J624" i="1" s="1"/>
  <c r="T554" i="1"/>
  <c r="J263" i="1"/>
  <c r="G308" i="1"/>
  <c r="G316" i="1" s="1"/>
  <c r="D702" i="1"/>
  <c r="J702" i="1" s="1"/>
  <c r="T634" i="1"/>
  <c r="D687" i="1"/>
  <c r="J687" i="1" s="1"/>
  <c r="T619" i="1"/>
  <c r="D773" i="1"/>
  <c r="G773" i="1" s="1"/>
  <c r="J773" i="1" s="1"/>
  <c r="T705" i="1"/>
  <c r="D617" i="1"/>
  <c r="J617" i="1" s="1"/>
  <c r="T547" i="1"/>
  <c r="T716" i="1"/>
  <c r="D784" i="1"/>
  <c r="G784" i="1" s="1"/>
  <c r="J784" i="1" s="1"/>
  <c r="D686" i="1"/>
  <c r="J686" i="1" s="1"/>
  <c r="T618" i="1"/>
  <c r="D722" i="1"/>
  <c r="J722" i="1" s="1"/>
  <c r="T654" i="1"/>
  <c r="D776" i="1"/>
  <c r="G776" i="1" s="1"/>
  <c r="J776" i="1" s="1"/>
  <c r="T708" i="1"/>
  <c r="D793" i="1"/>
  <c r="G793" i="1" s="1"/>
  <c r="J793" i="1" s="1"/>
  <c r="T725" i="1"/>
  <c r="D621" i="1"/>
  <c r="J621" i="1" s="1"/>
  <c r="T551" i="1"/>
  <c r="D779" i="1"/>
  <c r="G779" i="1" s="1"/>
  <c r="J779" i="1" s="1"/>
  <c r="T711" i="1"/>
  <c r="D800" i="1"/>
  <c r="G800" i="1" s="1"/>
  <c r="J800" i="1" s="1"/>
  <c r="T732" i="1"/>
  <c r="T647" i="1"/>
  <c r="D715" i="1"/>
  <c r="J715" i="1" s="1"/>
  <c r="D756" i="1"/>
  <c r="G756" i="1" s="1"/>
  <c r="J756" i="1" s="1"/>
  <c r="T688" i="1"/>
  <c r="D788" i="1"/>
  <c r="G788" i="1" s="1"/>
  <c r="J788" i="1" s="1"/>
  <c r="T720" i="1"/>
  <c r="D684" i="1"/>
  <c r="J684" i="1" s="1"/>
  <c r="T616" i="1"/>
  <c r="D778" i="1"/>
  <c r="G778" i="1" s="1"/>
  <c r="J778" i="1" s="1"/>
  <c r="T710" i="1"/>
  <c r="D782" i="1"/>
  <c r="G782" i="1" s="1"/>
  <c r="J782" i="1" s="1"/>
  <c r="T714" i="1"/>
  <c r="D786" i="1"/>
  <c r="G786" i="1" s="1"/>
  <c r="J786" i="1" s="1"/>
  <c r="T718" i="1"/>
  <c r="T713" i="1"/>
  <c r="D781" i="1"/>
  <c r="G781" i="1" s="1"/>
  <c r="J781" i="1" s="1"/>
  <c r="D769" i="1"/>
  <c r="G769" i="1" s="1"/>
  <c r="J769" i="1" s="1"/>
  <c r="T701" i="1"/>
  <c r="D629" i="1"/>
  <c r="J629" i="1" s="1"/>
  <c r="T559" i="1"/>
  <c r="D703" i="1"/>
  <c r="J703" i="1" s="1"/>
  <c r="T635" i="1"/>
  <c r="D774" i="1"/>
  <c r="G774" i="1" s="1"/>
  <c r="J774" i="1" s="1"/>
  <c r="T706" i="1"/>
  <c r="D785" i="1"/>
  <c r="G785" i="1" s="1"/>
  <c r="J785" i="1" s="1"/>
  <c r="T717" i="1"/>
  <c r="T659" i="1"/>
  <c r="D727" i="1"/>
  <c r="J727" i="1" s="1"/>
  <c r="T631" i="1"/>
  <c r="D699" i="1"/>
  <c r="J699" i="1" s="1"/>
  <c r="D695" i="1"/>
  <c r="J695" i="1" s="1"/>
  <c r="T627" i="1"/>
  <c r="T656" i="1"/>
  <c r="D724" i="1"/>
  <c r="J724" i="1" s="1"/>
  <c r="D683" i="1"/>
  <c r="J683" i="1" s="1"/>
  <c r="T615" i="1"/>
  <c r="D799" i="1"/>
  <c r="G799" i="1" s="1"/>
  <c r="J799" i="1" s="1"/>
  <c r="T731" i="1"/>
  <c r="D789" i="1"/>
  <c r="G789" i="1" s="1"/>
  <c r="J789" i="1" s="1"/>
  <c r="T721" i="1"/>
  <c r="P263" i="1"/>
  <c r="M308" i="1"/>
  <c r="M316" i="1" s="1"/>
  <c r="D625" i="1"/>
  <c r="J625" i="1" s="1"/>
  <c r="T555" i="1"/>
  <c r="D775" i="1"/>
  <c r="G775" i="1" s="1"/>
  <c r="J775" i="1" s="1"/>
  <c r="T707" i="1"/>
  <c r="D777" i="1"/>
  <c r="G777" i="1" s="1"/>
  <c r="J777" i="1" s="1"/>
  <c r="T709" i="1"/>
  <c r="P787" i="1" l="1"/>
  <c r="S787" i="1"/>
  <c r="D694" i="1"/>
  <c r="J694" i="1" s="1"/>
  <c r="T626" i="1"/>
  <c r="D792" i="1"/>
  <c r="G792" i="1" s="1"/>
  <c r="J792" i="1" s="1"/>
  <c r="T724" i="1"/>
  <c r="D333" i="1"/>
  <c r="J308" i="1"/>
  <c r="J316" i="1" s="1"/>
  <c r="D693" i="1"/>
  <c r="J693" i="1" s="1"/>
  <c r="T625" i="1"/>
  <c r="T703" i="1"/>
  <c r="D771" i="1"/>
  <c r="G771" i="1" s="1"/>
  <c r="J771" i="1" s="1"/>
  <c r="D846" i="1"/>
  <c r="J846" i="1" s="1"/>
  <c r="T778" i="1"/>
  <c r="T779" i="1"/>
  <c r="D847" i="1"/>
  <c r="J847" i="1" s="1"/>
  <c r="D754" i="1"/>
  <c r="G754" i="1" s="1"/>
  <c r="J754" i="1" s="1"/>
  <c r="T686" i="1"/>
  <c r="D770" i="1"/>
  <c r="G770" i="1" s="1"/>
  <c r="J770" i="1" s="1"/>
  <c r="T702" i="1"/>
  <c r="T768" i="1"/>
  <c r="D836" i="1"/>
  <c r="J836" i="1" s="1"/>
  <c r="T780" i="1"/>
  <c r="D848" i="1"/>
  <c r="J848" i="1" s="1"/>
  <c r="D852" i="1"/>
  <c r="J852" i="1" s="1"/>
  <c r="T784" i="1"/>
  <c r="D763" i="1"/>
  <c r="G763" i="1" s="1"/>
  <c r="J763" i="1" s="1"/>
  <c r="T695" i="1"/>
  <c r="T696" i="1"/>
  <c r="D764" i="1"/>
  <c r="G764" i="1" s="1"/>
  <c r="J764" i="1" s="1"/>
  <c r="D798" i="1"/>
  <c r="G798" i="1" s="1"/>
  <c r="J798" i="1" s="1"/>
  <c r="T730" i="1"/>
  <c r="D837" i="1"/>
  <c r="J837" i="1" s="1"/>
  <c r="T769" i="1"/>
  <c r="T788" i="1"/>
  <c r="D856" i="1"/>
  <c r="J856" i="1" s="1"/>
  <c r="D861" i="1"/>
  <c r="J861" i="1" s="1"/>
  <c r="T793" i="1"/>
  <c r="D685" i="1"/>
  <c r="J685" i="1" s="1"/>
  <c r="T617" i="1"/>
  <c r="D795" i="1"/>
  <c r="G795" i="1" s="1"/>
  <c r="J795" i="1" s="1"/>
  <c r="T727" i="1"/>
  <c r="D849" i="1"/>
  <c r="J849" i="1" s="1"/>
  <c r="T781" i="1"/>
  <c r="T777" i="1"/>
  <c r="D845" i="1"/>
  <c r="J845" i="1" s="1"/>
  <c r="T789" i="1"/>
  <c r="D857" i="1"/>
  <c r="J857" i="1" s="1"/>
  <c r="D824" i="1"/>
  <c r="J824" i="1" s="1"/>
  <c r="T756" i="1"/>
  <c r="T776" i="1"/>
  <c r="D844" i="1"/>
  <c r="J844" i="1" s="1"/>
  <c r="D692" i="1"/>
  <c r="J692" i="1" s="1"/>
  <c r="T624" i="1"/>
  <c r="D759" i="1"/>
  <c r="G759" i="1" s="1"/>
  <c r="J759" i="1" s="1"/>
  <c r="T691" i="1"/>
  <c r="D682" i="1"/>
  <c r="J682" i="1" s="1"/>
  <c r="T614" i="1"/>
  <c r="P308" i="1"/>
  <c r="P316" i="1" s="1"/>
  <c r="S263" i="1"/>
  <c r="T263" i="1" s="1"/>
  <c r="T308" i="1" s="1"/>
  <c r="T316" i="1" s="1"/>
  <c r="T715" i="1"/>
  <c r="D783" i="1"/>
  <c r="G783" i="1" s="1"/>
  <c r="J783" i="1" s="1"/>
  <c r="D689" i="1"/>
  <c r="J689" i="1" s="1"/>
  <c r="T621" i="1"/>
  <c r="D867" i="1"/>
  <c r="J867" i="1" s="1"/>
  <c r="T799" i="1"/>
  <c r="D853" i="1"/>
  <c r="J853" i="1" s="1"/>
  <c r="T785" i="1"/>
  <c r="D854" i="1"/>
  <c r="J854" i="1" s="1"/>
  <c r="T786" i="1"/>
  <c r="D790" i="1"/>
  <c r="G790" i="1" s="1"/>
  <c r="J790" i="1" s="1"/>
  <c r="T722" i="1"/>
  <c r="D841" i="1"/>
  <c r="J841" i="1" s="1"/>
  <c r="T773" i="1"/>
  <c r="D840" i="1"/>
  <c r="J840" i="1" s="1"/>
  <c r="T772" i="1"/>
  <c r="D791" i="1"/>
  <c r="G791" i="1" s="1"/>
  <c r="J791" i="1" s="1"/>
  <c r="T723" i="1"/>
  <c r="D690" i="1"/>
  <c r="J690" i="1" s="1"/>
  <c r="T622" i="1"/>
  <c r="T684" i="1"/>
  <c r="D752" i="1"/>
  <c r="G752" i="1" s="1"/>
  <c r="J752" i="1" s="1"/>
  <c r="D697" i="1"/>
  <c r="J697" i="1" s="1"/>
  <c r="T629" i="1"/>
  <c r="D767" i="1"/>
  <c r="G767" i="1" s="1"/>
  <c r="J767" i="1" s="1"/>
  <c r="T699" i="1"/>
  <c r="D843" i="1"/>
  <c r="J843" i="1" s="1"/>
  <c r="T775" i="1"/>
  <c r="D751" i="1"/>
  <c r="G751" i="1" s="1"/>
  <c r="J751" i="1" s="1"/>
  <c r="T683" i="1"/>
  <c r="D842" i="1"/>
  <c r="J842" i="1" s="1"/>
  <c r="T774" i="1"/>
  <c r="D850" i="1"/>
  <c r="J850" i="1" s="1"/>
  <c r="T782" i="1"/>
  <c r="D868" i="1"/>
  <c r="J868" i="1" s="1"/>
  <c r="T800" i="1"/>
  <c r="D755" i="1"/>
  <c r="G755" i="1" s="1"/>
  <c r="J755" i="1" s="1"/>
  <c r="T687" i="1"/>
  <c r="D797" i="1"/>
  <c r="G797" i="1" s="1"/>
  <c r="J797" i="1" s="1"/>
  <c r="T729" i="1"/>
  <c r="D796" i="1"/>
  <c r="G796" i="1" s="1"/>
  <c r="J796" i="1" s="1"/>
  <c r="T728" i="1"/>
  <c r="T787" i="1" l="1"/>
  <c r="M855" i="1"/>
  <c r="S855" i="1" s="1"/>
  <c r="D823" i="1"/>
  <c r="J823" i="1" s="1"/>
  <c r="T755" i="1"/>
  <c r="T767" i="1"/>
  <c r="D835" i="1"/>
  <c r="J835" i="1" s="1"/>
  <c r="D908" i="1"/>
  <c r="J908" i="1" s="1"/>
  <c r="T840" i="1"/>
  <c r="D827" i="1"/>
  <c r="J827" i="1" s="1"/>
  <c r="T759" i="1"/>
  <c r="D914" i="1"/>
  <c r="J914" i="1" s="1"/>
  <c r="T846" i="1"/>
  <c r="D936" i="1"/>
  <c r="J936" i="1" s="1"/>
  <c r="T868" i="1"/>
  <c r="T697" i="1"/>
  <c r="D765" i="1"/>
  <c r="G765" i="1" s="1"/>
  <c r="J765" i="1" s="1"/>
  <c r="T841" i="1"/>
  <c r="D909" i="1"/>
  <c r="J909" i="1" s="1"/>
  <c r="T689" i="1"/>
  <c r="D757" i="1"/>
  <c r="G757" i="1" s="1"/>
  <c r="J757" i="1" s="1"/>
  <c r="T692" i="1"/>
  <c r="D760" i="1"/>
  <c r="G760" i="1" s="1"/>
  <c r="J760" i="1" s="1"/>
  <c r="D917" i="1"/>
  <c r="J917" i="1" s="1"/>
  <c r="T849" i="1"/>
  <c r="T837" i="1"/>
  <c r="D905" i="1"/>
  <c r="J905" i="1" s="1"/>
  <c r="D851" i="1"/>
  <c r="J851" i="1" s="1"/>
  <c r="T783" i="1"/>
  <c r="T836" i="1"/>
  <c r="D904" i="1"/>
  <c r="J904" i="1" s="1"/>
  <c r="D858" i="1"/>
  <c r="J858" i="1" s="1"/>
  <c r="T790" i="1"/>
  <c r="T795" i="1"/>
  <c r="D863" i="1"/>
  <c r="J863" i="1" s="1"/>
  <c r="T798" i="1"/>
  <c r="D866" i="1"/>
  <c r="J866" i="1" s="1"/>
  <c r="T693" i="1"/>
  <c r="D761" i="1"/>
  <c r="G761" i="1" s="1"/>
  <c r="J761" i="1" s="1"/>
  <c r="T848" i="1"/>
  <c r="D916" i="1"/>
  <c r="J916" i="1" s="1"/>
  <c r="D820" i="1"/>
  <c r="J820" i="1" s="1"/>
  <c r="T752" i="1"/>
  <c r="T844" i="1"/>
  <c r="D912" i="1"/>
  <c r="J912" i="1" s="1"/>
  <c r="D832" i="1"/>
  <c r="J832" i="1" s="1"/>
  <c r="T764" i="1"/>
  <c r="T842" i="1"/>
  <c r="D910" i="1"/>
  <c r="J910" i="1" s="1"/>
  <c r="D922" i="1"/>
  <c r="J922" i="1" s="1"/>
  <c r="T854" i="1"/>
  <c r="T770" i="1"/>
  <c r="D838" i="1"/>
  <c r="J838" i="1" s="1"/>
  <c r="S308" i="1"/>
  <c r="S316" i="1" s="1"/>
  <c r="M333" i="1"/>
  <c r="D378" i="1"/>
  <c r="D386" i="1" s="1"/>
  <c r="G333" i="1"/>
  <c r="D839" i="1"/>
  <c r="J839" i="1" s="1"/>
  <c r="T771" i="1"/>
  <c r="D819" i="1"/>
  <c r="J819" i="1" s="1"/>
  <c r="T751" i="1"/>
  <c r="T690" i="1"/>
  <c r="D758" i="1"/>
  <c r="G758" i="1" s="1"/>
  <c r="J758" i="1" s="1"/>
  <c r="T853" i="1"/>
  <c r="D921" i="1"/>
  <c r="J921" i="1" s="1"/>
  <c r="T824" i="1"/>
  <c r="D892" i="1"/>
  <c r="J892" i="1" s="1"/>
  <c r="D753" i="1"/>
  <c r="G753" i="1" s="1"/>
  <c r="J753" i="1" s="1"/>
  <c r="T685" i="1"/>
  <c r="D831" i="1"/>
  <c r="J831" i="1" s="1"/>
  <c r="T763" i="1"/>
  <c r="D822" i="1"/>
  <c r="J822" i="1" s="1"/>
  <c r="T754" i="1"/>
  <c r="D864" i="1"/>
  <c r="J864" i="1" s="1"/>
  <c r="T796" i="1"/>
  <c r="D925" i="1"/>
  <c r="J925" i="1" s="1"/>
  <c r="T857" i="1"/>
  <c r="T847" i="1"/>
  <c r="D915" i="1"/>
  <c r="J915" i="1" s="1"/>
  <c r="T792" i="1"/>
  <c r="D860" i="1"/>
  <c r="J860" i="1" s="1"/>
  <c r="D918" i="1"/>
  <c r="J918" i="1" s="1"/>
  <c r="T850" i="1"/>
  <c r="T797" i="1"/>
  <c r="D865" i="1"/>
  <c r="J865" i="1" s="1"/>
  <c r="D911" i="1"/>
  <c r="J911" i="1" s="1"/>
  <c r="T843" i="1"/>
  <c r="T791" i="1"/>
  <c r="D859" i="1"/>
  <c r="J859" i="1" s="1"/>
  <c r="D935" i="1"/>
  <c r="J935" i="1" s="1"/>
  <c r="T867" i="1"/>
  <c r="D750" i="1"/>
  <c r="G750" i="1" s="1"/>
  <c r="J750" i="1" s="1"/>
  <c r="T682" i="1"/>
  <c r="D929" i="1"/>
  <c r="J929" i="1" s="1"/>
  <c r="T861" i="1"/>
  <c r="T852" i="1"/>
  <c r="D920" i="1"/>
  <c r="J920" i="1" s="1"/>
  <c r="D913" i="1"/>
  <c r="J913" i="1" s="1"/>
  <c r="T845" i="1"/>
  <c r="T856" i="1"/>
  <c r="D924" i="1"/>
  <c r="J924" i="1" s="1"/>
  <c r="D762" i="1"/>
  <c r="G762" i="1" s="1"/>
  <c r="J762" i="1" s="1"/>
  <c r="T694" i="1"/>
  <c r="T855" i="1" l="1"/>
  <c r="M923" i="1"/>
  <c r="S923" i="1" s="1"/>
  <c r="D989" i="1"/>
  <c r="J989" i="1" s="1"/>
  <c r="T921" i="1"/>
  <c r="D906" i="1"/>
  <c r="J906" i="1" s="1"/>
  <c r="T838" i="1"/>
  <c r="D980" i="1"/>
  <c r="J980" i="1" s="1"/>
  <c r="T912" i="1"/>
  <c r="D982" i="1"/>
  <c r="J982" i="1" s="1"/>
  <c r="T914" i="1"/>
  <c r="D988" i="1"/>
  <c r="J988" i="1" s="1"/>
  <c r="T920" i="1"/>
  <c r="D933" i="1"/>
  <c r="J933" i="1" s="1"/>
  <c r="T865" i="1"/>
  <c r="D826" i="1"/>
  <c r="J826" i="1" s="1"/>
  <c r="T758" i="1"/>
  <c r="D828" i="1"/>
  <c r="J828" i="1" s="1"/>
  <c r="T760" i="1"/>
  <c r="D932" i="1"/>
  <c r="J932" i="1" s="1"/>
  <c r="T864" i="1"/>
  <c r="D984" i="1"/>
  <c r="J984" i="1" s="1"/>
  <c r="T916" i="1"/>
  <c r="D825" i="1"/>
  <c r="J825" i="1" s="1"/>
  <c r="T757" i="1"/>
  <c r="D979" i="1"/>
  <c r="J979" i="1" s="1"/>
  <c r="T911" i="1"/>
  <c r="T929" i="1"/>
  <c r="D997" i="1"/>
  <c r="J997" i="1" s="1"/>
  <c r="D986" i="1"/>
  <c r="J986" i="1" s="1"/>
  <c r="T918" i="1"/>
  <c r="D890" i="1"/>
  <c r="J890" i="1" s="1"/>
  <c r="T822" i="1"/>
  <c r="D887" i="1"/>
  <c r="J887" i="1" s="1"/>
  <c r="T819" i="1"/>
  <c r="D928" i="1"/>
  <c r="J928" i="1" s="1"/>
  <c r="T860" i="1"/>
  <c r="D829" i="1"/>
  <c r="J829" i="1" s="1"/>
  <c r="T761" i="1"/>
  <c r="D972" i="1"/>
  <c r="J972" i="1" s="1"/>
  <c r="T904" i="1"/>
  <c r="D977" i="1"/>
  <c r="J977" i="1" s="1"/>
  <c r="T909" i="1"/>
  <c r="D818" i="1"/>
  <c r="J818" i="1" s="1"/>
  <c r="T750" i="1"/>
  <c r="D899" i="1"/>
  <c r="J899" i="1" s="1"/>
  <c r="T831" i="1"/>
  <c r="T839" i="1"/>
  <c r="D907" i="1"/>
  <c r="J907" i="1" s="1"/>
  <c r="D990" i="1"/>
  <c r="J990" i="1" s="1"/>
  <c r="T922" i="1"/>
  <c r="D976" i="1"/>
  <c r="J976" i="1" s="1"/>
  <c r="T908" i="1"/>
  <c r="D981" i="1"/>
  <c r="J981" i="1" s="1"/>
  <c r="T913" i="1"/>
  <c r="T820" i="1"/>
  <c r="D888" i="1"/>
  <c r="J888" i="1" s="1"/>
  <c r="D983" i="1"/>
  <c r="J983" i="1" s="1"/>
  <c r="T915" i="1"/>
  <c r="G378" i="1"/>
  <c r="G386" i="1" s="1"/>
  <c r="J333" i="1"/>
  <c r="D978" i="1"/>
  <c r="J978" i="1" s="1"/>
  <c r="T910" i="1"/>
  <c r="D934" i="1"/>
  <c r="J934" i="1" s="1"/>
  <c r="T866" i="1"/>
  <c r="D833" i="1"/>
  <c r="J833" i="1" s="1"/>
  <c r="T765" i="1"/>
  <c r="T835" i="1"/>
  <c r="D903" i="1"/>
  <c r="J903" i="1" s="1"/>
  <c r="D926" i="1"/>
  <c r="J926" i="1" s="1"/>
  <c r="T858" i="1"/>
  <c r="D1003" i="1"/>
  <c r="J1003" i="1" s="1"/>
  <c r="T935" i="1"/>
  <c r="D821" i="1"/>
  <c r="J821" i="1" s="1"/>
  <c r="T753" i="1"/>
  <c r="T851" i="1"/>
  <c r="D919" i="1"/>
  <c r="J919" i="1" s="1"/>
  <c r="D895" i="1"/>
  <c r="J895" i="1" s="1"/>
  <c r="T827" i="1"/>
  <c r="D992" i="1"/>
  <c r="J992" i="1" s="1"/>
  <c r="T924" i="1"/>
  <c r="T859" i="1"/>
  <c r="D927" i="1"/>
  <c r="J927" i="1" s="1"/>
  <c r="D960" i="1"/>
  <c r="J960" i="1" s="1"/>
  <c r="T892" i="1"/>
  <c r="M378" i="1"/>
  <c r="M386" i="1" s="1"/>
  <c r="P333" i="1"/>
  <c r="D931" i="1"/>
  <c r="J931" i="1" s="1"/>
  <c r="T863" i="1"/>
  <c r="D973" i="1"/>
  <c r="J973" i="1" s="1"/>
  <c r="T905" i="1"/>
  <c r="D985" i="1"/>
  <c r="J985" i="1" s="1"/>
  <c r="T917" i="1"/>
  <c r="D830" i="1"/>
  <c r="J830" i="1" s="1"/>
  <c r="T762" i="1"/>
  <c r="D993" i="1"/>
  <c r="J993" i="1" s="1"/>
  <c r="T925" i="1"/>
  <c r="T832" i="1"/>
  <c r="D900" i="1"/>
  <c r="J900" i="1" s="1"/>
  <c r="D1004" i="1"/>
  <c r="J1004" i="1" s="1"/>
  <c r="T936" i="1"/>
  <c r="D891" i="1"/>
  <c r="J891" i="1" s="1"/>
  <c r="T823" i="1"/>
  <c r="T923" i="1" l="1"/>
  <c r="M991" i="1"/>
  <c r="S991" i="1" s="1"/>
  <c r="T979" i="1"/>
  <c r="D1047" i="1"/>
  <c r="J1047" i="1" s="1"/>
  <c r="T1047" i="1" s="1"/>
  <c r="T960" i="1"/>
  <c r="D1028" i="1"/>
  <c r="J1028" i="1" s="1"/>
  <c r="T1028" i="1" s="1"/>
  <c r="T990" i="1"/>
  <c r="D1058" i="1"/>
  <c r="J1058" i="1" s="1"/>
  <c r="T1058" i="1" s="1"/>
  <c r="D1056" i="1"/>
  <c r="J1056" i="1" s="1"/>
  <c r="T1056" i="1" s="1"/>
  <c r="T988" i="1"/>
  <c r="D995" i="1"/>
  <c r="J995" i="1" s="1"/>
  <c r="T927" i="1"/>
  <c r="D403" i="1"/>
  <c r="J378" i="1"/>
  <c r="J386" i="1" s="1"/>
  <c r="D975" i="1"/>
  <c r="J975" i="1" s="1"/>
  <c r="T907" i="1"/>
  <c r="T982" i="1"/>
  <c r="D1050" i="1"/>
  <c r="J1050" i="1" s="1"/>
  <c r="T1050" i="1" s="1"/>
  <c r="T978" i="1"/>
  <c r="D1046" i="1"/>
  <c r="J1046" i="1" s="1"/>
  <c r="T1046" i="1" s="1"/>
  <c r="T985" i="1"/>
  <c r="D1053" i="1"/>
  <c r="J1053" i="1" s="1"/>
  <c r="T1053" i="1" s="1"/>
  <c r="T992" i="1"/>
  <c r="D1060" i="1"/>
  <c r="J1060" i="1" s="1"/>
  <c r="T1060" i="1" s="1"/>
  <c r="D994" i="1"/>
  <c r="J994" i="1" s="1"/>
  <c r="T926" i="1"/>
  <c r="T983" i="1"/>
  <c r="D1051" i="1"/>
  <c r="J1051" i="1" s="1"/>
  <c r="T1051" i="1" s="1"/>
  <c r="D967" i="1"/>
  <c r="J967" i="1" s="1"/>
  <c r="T899" i="1"/>
  <c r="D955" i="1"/>
  <c r="J955" i="1" s="1"/>
  <c r="T887" i="1"/>
  <c r="T825" i="1"/>
  <c r="D893" i="1"/>
  <c r="J893" i="1" s="1"/>
  <c r="T828" i="1"/>
  <c r="D896" i="1"/>
  <c r="J896" i="1" s="1"/>
  <c r="T980" i="1"/>
  <c r="D1048" i="1"/>
  <c r="J1048" i="1" s="1"/>
  <c r="T1048" i="1" s="1"/>
  <c r="D971" i="1"/>
  <c r="J971" i="1" s="1"/>
  <c r="T903" i="1"/>
  <c r="D956" i="1"/>
  <c r="J956" i="1" s="1"/>
  <c r="T888" i="1"/>
  <c r="T829" i="1"/>
  <c r="D897" i="1"/>
  <c r="J897" i="1" s="1"/>
  <c r="D898" i="1"/>
  <c r="J898" i="1" s="1"/>
  <c r="T830" i="1"/>
  <c r="D959" i="1"/>
  <c r="J959" i="1" s="1"/>
  <c r="T891" i="1"/>
  <c r="T973" i="1"/>
  <c r="D1041" i="1"/>
  <c r="J1041" i="1" s="1"/>
  <c r="T1041" i="1" s="1"/>
  <c r="D963" i="1"/>
  <c r="J963" i="1" s="1"/>
  <c r="T895" i="1"/>
  <c r="D886" i="1"/>
  <c r="J886" i="1" s="1"/>
  <c r="T818" i="1"/>
  <c r="D958" i="1"/>
  <c r="J958" i="1" s="1"/>
  <c r="T890" i="1"/>
  <c r="D894" i="1"/>
  <c r="J894" i="1" s="1"/>
  <c r="T826" i="1"/>
  <c r="D974" i="1"/>
  <c r="J974" i="1" s="1"/>
  <c r="T906" i="1"/>
  <c r="D996" i="1"/>
  <c r="J996" i="1" s="1"/>
  <c r="T928" i="1"/>
  <c r="D987" i="1"/>
  <c r="J987" i="1" s="1"/>
  <c r="T919" i="1"/>
  <c r="T1003" i="1"/>
  <c r="D1071" i="1"/>
  <c r="J1071" i="1" s="1"/>
  <c r="T1071" i="1" s="1"/>
  <c r="T932" i="1"/>
  <c r="D1000" i="1"/>
  <c r="J1000" i="1" s="1"/>
  <c r="D1072" i="1"/>
  <c r="J1072" i="1" s="1"/>
  <c r="T1072" i="1" s="1"/>
  <c r="T1004" i="1"/>
  <c r="D999" i="1"/>
  <c r="J999" i="1" s="1"/>
  <c r="T931" i="1"/>
  <c r="D901" i="1"/>
  <c r="J901" i="1" s="1"/>
  <c r="T833" i="1"/>
  <c r="D1049" i="1"/>
  <c r="J1049" i="1" s="1"/>
  <c r="T1049" i="1" s="1"/>
  <c r="T981" i="1"/>
  <c r="D1045" i="1"/>
  <c r="J1045" i="1" s="1"/>
  <c r="T1045" i="1" s="1"/>
  <c r="T977" i="1"/>
  <c r="T986" i="1"/>
  <c r="D1054" i="1"/>
  <c r="J1054" i="1" s="1"/>
  <c r="T1054" i="1" s="1"/>
  <c r="D1052" i="1"/>
  <c r="J1052" i="1" s="1"/>
  <c r="T1052" i="1" s="1"/>
  <c r="T984" i="1"/>
  <c r="T989" i="1"/>
  <c r="D1057" i="1"/>
  <c r="J1057" i="1" s="1"/>
  <c r="T1057" i="1" s="1"/>
  <c r="D968" i="1"/>
  <c r="J968" i="1" s="1"/>
  <c r="T900" i="1"/>
  <c r="P378" i="1"/>
  <c r="P386" i="1" s="1"/>
  <c r="S333" i="1"/>
  <c r="T333" i="1" s="1"/>
  <c r="T378" i="1" s="1"/>
  <c r="T386" i="1" s="1"/>
  <c r="D1065" i="1"/>
  <c r="J1065" i="1" s="1"/>
  <c r="T1065" i="1" s="1"/>
  <c r="T997" i="1"/>
  <c r="D1061" i="1"/>
  <c r="J1061" i="1" s="1"/>
  <c r="T1061" i="1" s="1"/>
  <c r="T993" i="1"/>
  <c r="T821" i="1"/>
  <c r="D889" i="1"/>
  <c r="J889" i="1" s="1"/>
  <c r="T934" i="1"/>
  <c r="D1002" i="1"/>
  <c r="J1002" i="1" s="1"/>
  <c r="T976" i="1"/>
  <c r="D1044" i="1"/>
  <c r="J1044" i="1" s="1"/>
  <c r="T1044" i="1" s="1"/>
  <c r="D1040" i="1"/>
  <c r="J1040" i="1" s="1"/>
  <c r="T1040" i="1" s="1"/>
  <c r="T972" i="1"/>
  <c r="T933" i="1"/>
  <c r="D1001" i="1"/>
  <c r="J1001" i="1" s="1"/>
  <c r="T991" i="1" l="1"/>
  <c r="M1059" i="1"/>
  <c r="S1059" i="1" s="1"/>
  <c r="T1059" i="1" s="1"/>
  <c r="D962" i="1"/>
  <c r="J962" i="1" s="1"/>
  <c r="T894" i="1"/>
  <c r="T959" i="1"/>
  <c r="D1027" i="1"/>
  <c r="J1027" i="1" s="1"/>
  <c r="T1027" i="1" s="1"/>
  <c r="G403" i="1"/>
  <c r="D448" i="1"/>
  <c r="D456" i="1" s="1"/>
  <c r="D966" i="1"/>
  <c r="J966" i="1" s="1"/>
  <c r="T898" i="1"/>
  <c r="D961" i="1"/>
  <c r="J961" i="1" s="1"/>
  <c r="T893" i="1"/>
  <c r="T968" i="1"/>
  <c r="D1036" i="1"/>
  <c r="J1036" i="1" s="1"/>
  <c r="T1036" i="1" s="1"/>
  <c r="T958" i="1"/>
  <c r="D1026" i="1"/>
  <c r="J1026" i="1" s="1"/>
  <c r="T1026" i="1" s="1"/>
  <c r="T955" i="1"/>
  <c r="D1023" i="1"/>
  <c r="J1023" i="1" s="1"/>
  <c r="T1023" i="1" s="1"/>
  <c r="D957" i="1"/>
  <c r="J957" i="1" s="1"/>
  <c r="T889" i="1"/>
  <c r="D1068" i="1"/>
  <c r="J1068" i="1" s="1"/>
  <c r="T1068" i="1" s="1"/>
  <c r="T1000" i="1"/>
  <c r="D1070" i="1"/>
  <c r="J1070" i="1" s="1"/>
  <c r="T1070" i="1" s="1"/>
  <c r="T1002" i="1"/>
  <c r="T987" i="1"/>
  <c r="D1055" i="1"/>
  <c r="J1055" i="1" s="1"/>
  <c r="T1055" i="1" s="1"/>
  <c r="D954" i="1"/>
  <c r="J954" i="1" s="1"/>
  <c r="T886" i="1"/>
  <c r="T956" i="1"/>
  <c r="D1024" i="1"/>
  <c r="J1024" i="1" s="1"/>
  <c r="T1024" i="1" s="1"/>
  <c r="T967" i="1"/>
  <c r="D1035" i="1"/>
  <c r="J1035" i="1" s="1"/>
  <c r="T1035" i="1" s="1"/>
  <c r="T1001" i="1"/>
  <c r="D1069" i="1"/>
  <c r="J1069" i="1" s="1"/>
  <c r="T1069" i="1" s="1"/>
  <c r="D969" i="1"/>
  <c r="J969" i="1" s="1"/>
  <c r="T901" i="1"/>
  <c r="T996" i="1"/>
  <c r="D1064" i="1"/>
  <c r="J1064" i="1" s="1"/>
  <c r="T1064" i="1" s="1"/>
  <c r="T963" i="1"/>
  <c r="D1031" i="1"/>
  <c r="J1031" i="1" s="1"/>
  <c r="T1031" i="1" s="1"/>
  <c r="T971" i="1"/>
  <c r="D1039" i="1"/>
  <c r="J1039" i="1" s="1"/>
  <c r="T1039" i="1" s="1"/>
  <c r="S378" i="1"/>
  <c r="S386" i="1" s="1"/>
  <c r="M403" i="1"/>
  <c r="D965" i="1"/>
  <c r="J965" i="1" s="1"/>
  <c r="T897" i="1"/>
  <c r="D1067" i="1"/>
  <c r="J1067" i="1" s="1"/>
  <c r="T1067" i="1" s="1"/>
  <c r="T999" i="1"/>
  <c r="T974" i="1"/>
  <c r="D1042" i="1"/>
  <c r="J1042" i="1" s="1"/>
  <c r="T1042" i="1" s="1"/>
  <c r="T994" i="1"/>
  <c r="D1062" i="1"/>
  <c r="J1062" i="1" s="1"/>
  <c r="T1062" i="1" s="1"/>
  <c r="T975" i="1"/>
  <c r="D1043" i="1"/>
  <c r="J1043" i="1" s="1"/>
  <c r="T1043" i="1" s="1"/>
  <c r="T995" i="1"/>
  <c r="D1063" i="1"/>
  <c r="J1063" i="1" s="1"/>
  <c r="T1063" i="1" s="1"/>
  <c r="D964" i="1"/>
  <c r="J964" i="1" s="1"/>
  <c r="T896" i="1"/>
  <c r="T966" i="1" l="1"/>
  <c r="D1034" i="1"/>
  <c r="J1034" i="1" s="1"/>
  <c r="T1034" i="1" s="1"/>
  <c r="D1029" i="1"/>
  <c r="J1029" i="1" s="1"/>
  <c r="T1029" i="1" s="1"/>
  <c r="T961" i="1"/>
  <c r="D1033" i="1"/>
  <c r="J1033" i="1" s="1"/>
  <c r="T1033" i="1" s="1"/>
  <c r="T965" i="1"/>
  <c r="T954" i="1"/>
  <c r="D1022" i="1"/>
  <c r="J1022" i="1" s="1"/>
  <c r="T1022" i="1" s="1"/>
  <c r="G448" i="1"/>
  <c r="G456" i="1" s="1"/>
  <c r="J403" i="1"/>
  <c r="D1025" i="1"/>
  <c r="J1025" i="1" s="1"/>
  <c r="T1025" i="1" s="1"/>
  <c r="T957" i="1"/>
  <c r="M448" i="1"/>
  <c r="M456" i="1" s="1"/>
  <c r="P403" i="1"/>
  <c r="T964" i="1"/>
  <c r="D1032" i="1"/>
  <c r="J1032" i="1" s="1"/>
  <c r="T1032" i="1" s="1"/>
  <c r="D1037" i="1"/>
  <c r="J1037" i="1" s="1"/>
  <c r="T1037" i="1" s="1"/>
  <c r="T969" i="1"/>
  <c r="T962" i="1"/>
  <c r="D1030" i="1"/>
  <c r="J1030" i="1" s="1"/>
  <c r="T1030" i="1" s="1"/>
  <c r="D473" i="1" l="1"/>
  <c r="G473" i="1" s="1"/>
  <c r="J448" i="1"/>
  <c r="J456" i="1" s="1"/>
  <c r="P448" i="1"/>
  <c r="P456" i="1" s="1"/>
  <c r="S403" i="1"/>
  <c r="J473" i="1" l="1"/>
  <c r="G518" i="1"/>
  <c r="G526" i="1" s="1"/>
  <c r="M473" i="1"/>
  <c r="S448" i="1"/>
  <c r="S456" i="1" s="1"/>
  <c r="T403" i="1"/>
  <c r="T448" i="1" s="1"/>
  <c r="T456" i="1" s="1"/>
  <c r="D518" i="1"/>
  <c r="D526" i="1" s="1"/>
  <c r="D543" i="1" l="1"/>
  <c r="J518" i="1"/>
  <c r="J526" i="1" s="1"/>
  <c r="M518" i="1"/>
  <c r="M526" i="1" s="1"/>
  <c r="S473" i="1"/>
  <c r="S518" i="1" l="1"/>
  <c r="S526" i="1" s="1"/>
  <c r="M543" i="1"/>
  <c r="T473" i="1"/>
  <c r="T518" i="1" s="1"/>
  <c r="T526" i="1" s="1"/>
  <c r="J543" i="1"/>
  <c r="D588" i="1"/>
  <c r="D596" i="1" s="1"/>
  <c r="D613" i="1" l="1"/>
  <c r="J588" i="1"/>
  <c r="J596" i="1" s="1"/>
  <c r="S543" i="1"/>
  <c r="M588" i="1"/>
  <c r="M596" i="1" s="1"/>
  <c r="S588" i="1" l="1"/>
  <c r="S596" i="1" s="1"/>
  <c r="M613" i="1"/>
  <c r="T543" i="1"/>
  <c r="T588" i="1" s="1"/>
  <c r="T596" i="1" s="1"/>
  <c r="D658" i="1"/>
  <c r="D665" i="1" s="1"/>
  <c r="J613" i="1"/>
  <c r="J658" i="1" l="1"/>
  <c r="J665" i="1" s="1"/>
  <c r="M658" i="1"/>
  <c r="M665" i="1" s="1"/>
  <c r="S613" i="1"/>
  <c r="S658" i="1" l="1"/>
  <c r="S665" i="1" s="1"/>
  <c r="T613" i="1"/>
  <c r="T658" i="1" s="1"/>
  <c r="T665" i="1" s="1"/>
  <c r="D726" i="1"/>
  <c r="D733" i="1" s="1"/>
  <c r="J726" i="1" l="1"/>
  <c r="J733" i="1" s="1"/>
  <c r="M726" i="1"/>
  <c r="M733" i="1" s="1"/>
  <c r="S726" i="1" l="1"/>
  <c r="S733" i="1" s="1"/>
  <c r="D794" i="1"/>
  <c r="D801" i="1" s="1"/>
  <c r="T726" i="1"/>
  <c r="T733" i="1" s="1"/>
  <c r="G794" i="1" l="1"/>
  <c r="G801" i="1" s="1"/>
  <c r="M794" i="1"/>
  <c r="M801" i="1" s="1"/>
  <c r="P794" i="1" l="1"/>
  <c r="P801" i="1" s="1"/>
  <c r="J794" i="1"/>
  <c r="J801" i="1" s="1"/>
  <c r="T794" i="1"/>
  <c r="T801" i="1" s="1"/>
  <c r="D862" i="1" l="1"/>
  <c r="D869" i="1" s="1"/>
  <c r="S794" i="1"/>
  <c r="S801" i="1" s="1"/>
  <c r="M862" i="1" l="1"/>
  <c r="M869" i="1" s="1"/>
  <c r="T862" i="1"/>
  <c r="T869" i="1" s="1"/>
  <c r="J862" i="1"/>
  <c r="J869" i="1" s="1"/>
  <c r="D930" i="1" l="1"/>
  <c r="D937" i="1" s="1"/>
  <c r="S862" i="1"/>
  <c r="S869" i="1" s="1"/>
  <c r="T930" i="1" l="1"/>
  <c r="T937" i="1" s="1"/>
  <c r="M930" i="1"/>
  <c r="M937" i="1" s="1"/>
  <c r="J930" i="1"/>
  <c r="J937" i="1" s="1"/>
  <c r="D998" i="1" l="1"/>
  <c r="D1005" i="1" s="1"/>
  <c r="S930" i="1"/>
  <c r="S937" i="1" s="1"/>
  <c r="M998" i="1" l="1"/>
  <c r="M1005" i="1" s="1"/>
  <c r="T998" i="1"/>
  <c r="T1005" i="1" s="1"/>
  <c r="J998" i="1"/>
  <c r="J1005" i="1" s="1"/>
  <c r="D1066" i="1" l="1"/>
  <c r="D1073" i="1" s="1"/>
  <c r="S998" i="1"/>
  <c r="S1005" i="1" s="1"/>
  <c r="S1066" i="1" l="1"/>
  <c r="S1073" i="1" s="1"/>
  <c r="M1066" i="1"/>
  <c r="M1073" i="1" s="1"/>
  <c r="J1066" i="1"/>
  <c r="J1073" i="1" s="1"/>
  <c r="T1066" i="1" l="1"/>
  <c r="T1073" i="1" s="1"/>
</calcChain>
</file>

<file path=xl/sharedStrings.xml><?xml version="1.0" encoding="utf-8"?>
<sst xmlns="http://schemas.openxmlformats.org/spreadsheetml/2006/main" count="1387" uniqueCount="103">
  <si>
    <t>File Number:</t>
  </si>
  <si>
    <t>EB-2025-0252</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</si>
  <si>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</si>
  <si>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</si>
  <si>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</si>
  <si>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</si>
  <si>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</si>
  <si>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</si>
  <si>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</si>
  <si>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</si>
  <si>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</si>
  <si>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</si>
  <si>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</si>
  <si>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</si>
  <si>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</si>
  <si>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</si>
  <si>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</si>
  <si>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</si>
  <si>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</si>
  <si>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</si>
  <si>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</si>
  <si>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</si>
  <si>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</si>
  <si>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</si>
  <si>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</si>
  <si>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</si>
  <si>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r>
      <t xml:space="preserve">Opening Balance </t>
    </r>
    <r>
      <rPr>
        <b/>
        <vertAlign val="superscript"/>
        <sz val="10"/>
        <rFont val="Arial"/>
        <family val="2"/>
      </rPr>
      <t>8</t>
    </r>
  </si>
  <si>
    <t>Adjusted 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</si>
  <si>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</si>
  <si>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</si>
  <si>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</si>
  <si>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RRR DATA</t>
  </si>
  <si>
    <t>Additions</t>
  </si>
  <si>
    <t>Net Book Value</t>
  </si>
  <si>
    <t>Green Energy FIT/MicroFIT3</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</si>
  <si>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</si>
  <si>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</si>
  <si>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</si>
  <si>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</si>
  <si>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</si>
  <si>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</si>
  <si>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</si>
  <si>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</si>
  <si>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</si>
  <si>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</si>
  <si>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</si>
  <si>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</si>
  <si>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</si>
  <si>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</si>
  <si>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</si>
  <si>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</si>
  <si>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</si>
  <si>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</si>
  <si>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Other Installations on Customer's Premises</t>
  </si>
  <si>
    <t>Street Lighting and Signal Systems</t>
  </si>
  <si>
    <t>Buildings &amp; Fixtures</t>
  </si>
  <si>
    <t>Office Furniture &amp; Equipment (10 years)</t>
  </si>
  <si>
    <t>Computer Equipment - Hardware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</si>
  <si>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</si>
  <si>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</si>
  <si>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</si>
  <si>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</si>
  <si>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</si>
  <si>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</si>
  <si>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</si>
  <si>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</si>
  <si>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</si>
  <si>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</si>
  <si>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</si>
  <si>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</si>
  <si>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</si>
  <si>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1995.NDA</t>
  </si>
  <si>
    <t>Contributions &amp; Grants-Non Distribution Assets</t>
  </si>
  <si>
    <r>
      <t>Deferred Revenue</t>
    </r>
    <r>
      <rPr>
        <vertAlign val="superscript"/>
        <sz val="10"/>
        <rFont val="Arial"/>
        <family val="2"/>
      </rPr>
      <t>5</t>
    </r>
  </si>
  <si>
    <t>2440.NDA</t>
  </si>
  <si>
    <t>Deferred Revenue-non distribution assets</t>
  </si>
  <si>
    <r>
      <t>Property Under Finance Lease</t>
    </r>
    <r>
      <rPr>
        <vertAlign val="superscript"/>
        <sz val="10"/>
        <rFont val="Arial"/>
        <family val="2"/>
      </rPr>
      <t>7</t>
    </r>
  </si>
  <si>
    <t>Electric Plant Held for Future</t>
  </si>
  <si>
    <t>Completed Construction Not Classified - Electric</t>
  </si>
  <si>
    <t xml:space="preserve">Non-Utility Property Owned </t>
  </si>
  <si>
    <t>Construction Work In Progress</t>
  </si>
  <si>
    <t>2055.CIAC</t>
  </si>
  <si>
    <t>Construction Work In Progress - CIAC</t>
  </si>
  <si>
    <t>Sub-Total</t>
  </si>
  <si>
    <t>Less Socialized Renewable Energy Generation Investments (input as negative)</t>
  </si>
  <si>
    <t>Less Other Non Rate-Regulated Utility Assets (input as negative)</t>
  </si>
  <si>
    <t>Less Other Installations on Customer's Premises</t>
  </si>
  <si>
    <t>Less Street Lighting and Signal Systems</t>
  </si>
  <si>
    <t>Less Deferred Revenue-non distribution assets</t>
  </si>
  <si>
    <t>Total PP&amp;E for Rate Base Purposes</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</si>
  <si>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</si>
  <si>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</si>
  <si>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</si>
  <si>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</si>
  <si>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Deferred Revenue</t>
  </si>
  <si>
    <t>Net Depreciation</t>
  </si>
  <si>
    <t>Reclasses</t>
  </si>
  <si>
    <t>Guelph Hydro Cost</t>
  </si>
  <si>
    <t>Componentization</t>
  </si>
  <si>
    <t>1531.ES</t>
  </si>
  <si>
    <t>Reclassification</t>
  </si>
  <si>
    <t xml:space="preserve"> Deferred Revenue-non distribution assets</t>
  </si>
  <si>
    <t>DVAs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</si>
</sst>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_-&quot;$&quot;* #,##0.00_-;\-&quot;$&quot;* #,##0.00_-;_-&quot;$&quot;* &quot;-&quot;??_-;_-@_-"/>
    <numFmt numFmtId="165" formatCode="_-&quot;$&quot;* #,##0_-;\-&quot;$&quot;* #,##0_-;_-&quot;$&quot;* &quot;-&quot;??_-;_-@_-"/>
  </numFmts>
  <fonts count="14" x14ac:knownFonts="1">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i/>
      <sz val="10"/>
      <name val="Arial"/>
      <family val="2"/>
    </font>
    <font>
      <b/>
      <sz val="11"/>
      <name val="Arial"/>
      <family val="2"/>
    </font>
    <font>
      <b/>
      <u/>
      <sz val="11"/>
      <name val="Arial"/>
      <family val="2"/>
    </font>
    <font>
      <sz val="11"/>
      <color theme="0"/>
      <name val="Arial"/>
      <family val="2"/>
    </font>
    <font>
      <b/>
      <vertAlign val="superscript"/>
      <sz val="10"/>
      <name val="Arial"/>
      <family val="2"/>
    </font>
    <font>
      <vertAlign val="superscript"/>
      <sz val="10"/>
      <name val="Arial"/>
      <family val="2"/>
    </font>
    <font>
      <i/>
      <sz val="10"/>
      <name val="Arial"/>
      <family val="2"/>
    </font>
    <font>
      <sz val="10"/>
      <color theme="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s>
  <borders count="10">
    <border>
      <left/>
      <right/>
      <top/>
      <bottom/>
      <diagonal/>
    </border>
    <border>
      <left/>
      <right/>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164" fontId="1" fillId="0" borderId="0" applyFont="0" applyFill="0" applyBorder="0" applyAlignment="0" applyProtection="0"/>
    <xf numFmtId="0" fontId="13" fillId="0" borderId="0"/>
  </cellStyleXfs>
  <cellXfs count="71">
    <xf numFmtId="0" fontId="0" fillId="0" borderId="0" xfId="0"/>
    <xf numFmtId="0" fontId="1" fillId="0" borderId="0" xfId="1" applyAlignment="1" applyProtection="1">
      <alignment horizontal="center"/>
      <protection locked="0"/>
    </xf>
    <xf numFmtId="0" fontId="1" fillId="0" borderId="0" xfId="1" applyProtection="1">
      <protection locked="0"/>
    </xf>
    <xf numFmtId="0" fontId="2" fillId="0" borderId="0" xfId="1" applyFont="1" applyProtection="1">
      <protection locked="0"/>
    </xf>
    <xf numFmtId="0" fontId="3" fillId="0" borderId="0" xfId="2" applyFont="1" applyAlignment="1">
      <alignment horizontal="right" vertical="top"/>
    </xf>
    <xf numFmtId="0" fontId="3" fillId="2" borderId="1" xfId="1" applyFont="1" applyFill="1" applyBorder="1" applyAlignment="1" applyProtection="1">
      <alignment horizontal="right" vertical="top"/>
      <protection locked="0"/>
    </xf>
    <xf numFmtId="0" fontId="3" fillId="2" borderId="0" xfId="1" applyFont="1" applyFill="1" applyAlignment="1" applyProtection="1">
      <alignment horizontal="right" vertical="top"/>
      <protection locked="0"/>
    </xf>
    <xf numFmtId="0" fontId="3" fillId="0" borderId="0" xfId="1" applyFont="1" applyAlignment="1" applyProtection="1">
      <alignment horizontal="right" vertical="top"/>
      <protection locked="0"/>
    </xf>
    <xf numFmtId="0" fontId="6" fillId="0" borderId="0" xfId="1" applyFont="1" applyAlignment="1" applyProtection="1">
      <alignment horizontal="center"/>
      <protection locked="0"/>
    </xf>
    <xf numFmtId="0" fontId="1" fillId="0" borderId="0" xfId="1" applyAlignment="1" applyProtection="1">
      <alignment horizontal="left" wrapText="1"/>
      <protection locked="0"/>
    </xf>
    <xf numFmtId="0" fontId="1" fillId="0" borderId="0" xfId="1" applyAlignment="1" applyProtection="1">
      <alignment horizontal="left"/>
      <protection locked="0"/>
    </xf>
    <xf numFmtId="0" fontId="2" fillId="0" borderId="0" xfId="1" applyFont="1" applyAlignment="1" applyProtection="1">
      <alignment horizontal="right"/>
      <protection locked="0"/>
    </xf>
    <xf numFmtId="0" fontId="1" fillId="3" borderId="0" xfId="2" applyFill="1" applyAlignment="1" applyProtection="1">
      <alignment horizontal="center" vertical="center"/>
      <protection locked="0"/>
    </xf>
    <xf numFmtId="0" fontId="7" fillId="0" borderId="2" xfId="1" applyFont="1" applyBorder="1" applyAlignment="1">
      <alignment horizontal="center"/>
    </xf>
    <xf numFmtId="0" fontId="8" fillId="0" borderId="0" xfId="1" applyFont="1" applyAlignment="1" applyProtection="1">
      <alignment horizontal="center"/>
      <protection locked="0"/>
    </xf>
    <xf numFmtId="0" fontId="9" fillId="0" borderId="0" xfId="1" applyFont="1" applyAlignment="1">
      <alignment horizontal="center"/>
    </xf>
    <xf numFmtId="0" fontId="1" fillId="0" borderId="3" xfId="1" applyBorder="1" applyProtection="1">
      <protection locked="0"/>
    </xf>
    <xf numFmtId="0" fontId="1" fillId="0" borderId="4" xfId="1" applyBorder="1" applyProtection="1">
      <protection locked="0"/>
    </xf>
    <xf numFmtId="0" fontId="2" fillId="4" borderId="4" xfId="1" applyFont="1" applyFill="1" applyBorder="1" applyProtection="1">
      <protection locked="0"/>
    </xf>
    <xf numFmtId="0" fontId="2" fillId="4" borderId="5" xfId="1" applyFont="1" applyFill="1" applyBorder="1" applyProtection="1">
      <protection locked="0"/>
    </xf>
    <xf numFmtId="0" fontId="2" fillId="4" borderId="6" xfId="1" applyFont="1" applyFill="1" applyBorder="1" applyAlignment="1" applyProtection="1">
      <alignment horizontal="center" wrapText="1"/>
      <protection locked="0"/>
    </xf>
    <xf numFmtId="0" fontId="2" fillId="4" borderId="6" xfId="1" applyFont="1" applyFill="1" applyBorder="1" applyProtection="1">
      <protection locked="0"/>
    </xf>
    <xf numFmtId="0" fontId="2" fillId="0" borderId="6" xfId="1" applyFont="1" applyBorder="1" applyAlignment="1" applyProtection="1">
      <alignment horizontal="center" wrapText="1"/>
      <protection locked="0"/>
    </xf>
    <xf numFmtId="0" fontId="2" fillId="4" borderId="6" xfId="1" applyFont="1" applyFill="1" applyBorder="1" applyAlignment="1" applyProtection="1">
      <alignment horizontal="center"/>
      <protection locked="0"/>
    </xf>
    <xf numFmtId="0" fontId="1" fillId="4" borderId="7" xfId="1" applyFill="1" applyBorder="1" applyProtection="1">
      <protection locked="0"/>
    </xf>
    <xf numFmtId="0" fontId="2" fillId="0" borderId="8" xfId="1" applyFont="1" applyBorder="1" applyAlignment="1" applyProtection="1">
      <alignment horizontal="center" wrapText="1"/>
      <protection locked="0"/>
    </xf>
    <xf numFmtId="0" fontId="2" fillId="4" borderId="8" xfId="1" applyFont="1" applyFill="1" applyBorder="1" applyAlignment="1" applyProtection="1">
      <alignment horizontal="center"/>
      <protection locked="0"/>
    </xf>
    <xf numFmtId="0" fontId="2" fillId="4" borderId="8" xfId="1" applyFont="1" applyFill="1" applyBorder="1" applyAlignment="1" applyProtection="1">
      <alignment horizontal="center" wrapText="1"/>
      <protection locked="0"/>
    </xf>
    <xf numFmtId="0" fontId="1" fillId="0" borderId="6" xfId="1" applyBorder="1" applyAlignment="1" applyProtection="1">
      <alignment horizontal="center" vertical="center"/>
      <protection locked="0"/>
    </xf>
    <xf numFmtId="0" fontId="1" fillId="0" borderId="6" xfId="1" applyBorder="1" applyAlignment="1" applyProtection="1">
      <alignment vertical="center" wrapText="1"/>
      <protection locked="0"/>
    </xf>
    <xf numFmtId="165" fontId="0" fillId="0" borderId="6" xfId="3" applyNumberFormat="1" applyFont="1" applyFill="1" applyBorder="1" applyProtection="1">
      <protection locked="0"/>
    </xf>
    <xf numFmtId="165" fontId="0" fillId="2" borderId="6" xfId="3" applyNumberFormat="1" applyFont="1" applyFill="1" applyBorder="1" applyProtection="1">
      <protection locked="0"/>
    </xf>
    <xf numFmtId="165" fontId="0" fillId="0" borderId="6" xfId="3" applyNumberFormat="1" applyFont="1" applyBorder="1" applyProtection="1"/>
    <xf numFmtId="165" fontId="1" fillId="0" borderId="6" xfId="1" applyNumberFormat="1" applyBorder="1"/>
    <xf numFmtId="165" fontId="1" fillId="0" borderId="0" xfId="1" applyNumberFormat="1" applyProtection="1">
      <protection locked="0"/>
    </xf>
    <xf numFmtId="0" fontId="1" fillId="0" borderId="7" xfId="1" applyBorder="1" applyProtection="1">
      <protection locked="0"/>
    </xf>
    <xf numFmtId="0" fontId="1" fillId="0" borderId="6" xfId="1" applyBorder="1" applyAlignment="1" applyProtection="1">
      <alignment horizontal="left" vertical="center"/>
      <protection locked="0"/>
    </xf>
    <xf numFmtId="0" fontId="1" fillId="0" borderId="6" xfId="1" applyBorder="1" applyAlignment="1" applyProtection="1">
      <alignment horizontal="center"/>
      <protection locked="0"/>
    </xf>
    <xf numFmtId="0" fontId="1" fillId="0" borderId="6" xfId="1" applyBorder="1" applyProtection="1">
      <protection locked="0"/>
    </xf>
    <xf numFmtId="0" fontId="2" fillId="0" borderId="6" xfId="1" applyFont="1" applyBorder="1" applyProtection="1">
      <protection locked="0"/>
    </xf>
    <xf numFmtId="165" fontId="2" fillId="0" borderId="6" xfId="1" applyNumberFormat="1" applyFont="1" applyBorder="1"/>
    <xf numFmtId="165" fontId="2" fillId="0" borderId="6" xfId="3" applyNumberFormat="1" applyFont="1" applyBorder="1" applyProtection="1"/>
    <xf numFmtId="165" fontId="2" fillId="0" borderId="6" xfId="1" applyNumberFormat="1" applyFont="1" applyBorder="1" applyProtection="1">
      <protection locked="0"/>
    </xf>
    <xf numFmtId="0" fontId="12" fillId="0" borderId="6" xfId="1" applyFont="1" applyBorder="1" applyAlignment="1" applyProtection="1">
      <alignment vertical="top" wrapText="1"/>
      <protection locked="0"/>
    </xf>
    <xf numFmtId="0" fontId="2" fillId="0" borderId="5" xfId="1" applyFont="1" applyBorder="1" applyAlignment="1" applyProtection="1">
      <alignment horizontal="left"/>
      <protection locked="0"/>
    </xf>
    <xf numFmtId="0" fontId="1" fillId="2" borderId="6" xfId="1" applyFill="1" applyBorder="1" applyProtection="1">
      <protection locked="0"/>
    </xf>
    <xf numFmtId="165" fontId="0" fillId="0" borderId="0" xfId="3" applyNumberFormat="1" applyFont="1" applyFill="1" applyBorder="1" applyProtection="1">
      <protection locked="0"/>
    </xf>
    <xf numFmtId="41" fontId="1" fillId="0" borderId="0" xfId="1" applyNumberFormat="1" applyProtection="1">
      <protection locked="0"/>
    </xf>
    <xf numFmtId="165" fontId="0" fillId="2" borderId="5" xfId="3" applyNumberFormat="1" applyFont="1" applyFill="1" applyBorder="1" applyProtection="1">
      <protection locked="0"/>
    </xf>
    <xf numFmtId="165" fontId="2" fillId="0" borderId="5" xfId="1" applyNumberFormat="1" applyFont="1" applyBorder="1"/>
    <xf numFmtId="0" fontId="2" fillId="0" borderId="6" xfId="4" applyFont="1" applyBorder="1" applyAlignment="1" applyProtection="1">
      <alignment horizontal="center" wrapText="1"/>
      <protection locked="0"/>
    </xf>
    <xf numFmtId="165" fontId="0" fillId="0" borderId="5" xfId="3" applyNumberFormat="1" applyFont="1" applyFill="1" applyBorder="1" applyProtection="1">
      <protection locked="0"/>
    </xf>
    <xf numFmtId="165" fontId="2" fillId="0" borderId="0" xfId="1" applyNumberFormat="1" applyFont="1" applyProtection="1">
      <protection locked="0"/>
    </xf>
    <xf numFmtId="0" fontId="2" fillId="4" borderId="6" xfId="4" applyFont="1" applyFill="1" applyBorder="1" applyAlignment="1" applyProtection="1">
      <alignment horizontal="center" wrapText="1"/>
      <protection locked="0"/>
    </xf>
    <xf numFmtId="165" fontId="1" fillId="0" borderId="6" xfId="1" applyNumberFormat="1" applyBorder="1" applyAlignment="1" applyProtection="1">
      <alignment horizontal="center" wrapText="1"/>
      <protection locked="0"/>
    </xf>
    <xf numFmtId="165" fontId="1" fillId="0" borderId="5" xfId="1" applyNumberFormat="1" applyBorder="1" applyAlignment="1" applyProtection="1">
      <alignment horizontal="center" wrapText="1"/>
      <protection locked="0"/>
    </xf>
    <xf numFmtId="0" fontId="2" fillId="0" borderId="9" xfId="1" applyFont="1" applyBorder="1" applyAlignment="1" applyProtection="1">
      <alignment horizontal="center" wrapText="1"/>
      <protection locked="0"/>
    </xf>
    <xf numFmtId="0" fontId="13" fillId="0" borderId="6" xfId="4" applyBorder="1" applyAlignment="1" applyProtection="1">
      <alignment horizontal="center" vertical="center"/>
      <protection locked="0"/>
    </xf>
    <xf numFmtId="0" fontId="13" fillId="0" borderId="6" xfId="4" applyBorder="1" applyAlignment="1" applyProtection="1">
      <alignment vertical="center" wrapText="1"/>
      <protection locked="0"/>
    </xf>
    <xf numFmtId="0" fontId="1" fillId="0" borderId="6" xfId="1" applyBorder="1" applyAlignment="1" applyProtection="1">
      <alignment vertical="top" wrapText="1"/>
      <protection locked="0"/>
    </xf>
    <xf numFmtId="0" fontId="2" fillId="0" borderId="3" xfId="1" applyFont="1" applyBorder="1" applyProtection="1">
      <protection locked="0"/>
    </xf>
    <xf numFmtId="0" fontId="2" fillId="0" borderId="4" xfId="1" applyFont="1" applyBorder="1" applyProtection="1">
      <protection locked="0"/>
    </xf>
    <xf numFmtId="0" fontId="2" fillId="4" borderId="3" xfId="1" applyFont="1" applyFill="1" applyBorder="1" applyAlignment="1" applyProtection="1">
      <alignment horizontal="center"/>
      <protection locked="0"/>
    </xf>
    <xf numFmtId="0" fontId="2" fillId="4" borderId="4" xfId="1" applyFont="1" applyFill="1" applyBorder="1" applyAlignment="1" applyProtection="1">
      <alignment horizontal="center"/>
      <protection locked="0"/>
    </xf>
    <xf numFmtId="0" fontId="2" fillId="4" borderId="5" xfId="1" applyFont="1" applyFill="1" applyBorder="1" applyAlignment="1" applyProtection="1">
      <alignment horizontal="center"/>
      <protection locked="0"/>
    </xf>
    <xf numFmtId="0" fontId="2" fillId="0" borderId="3" xfId="1" applyFont="1" applyBorder="1" applyAlignment="1" applyProtection="1">
      <alignment horizontal="left"/>
      <protection locked="0"/>
    </xf>
    <xf numFmtId="0" fontId="2" fillId="0" borderId="4" xfId="1" applyFont="1" applyBorder="1" applyAlignment="1" applyProtection="1">
      <alignment horizontal="left"/>
      <protection locked="0"/>
    </xf>
    <xf numFmtId="0" fontId="2" fillId="0" borderId="5" xfId="1" applyFont="1" applyBorder="1" applyAlignment="1" applyProtection="1">
      <alignment horizontal="left"/>
      <protection locked="0"/>
    </xf>
    <xf numFmtId="0" fontId="4" fillId="0" borderId="0" xfId="1" applyFont="1" applyAlignment="1" applyProtection="1">
      <alignment horizontal="center" vertical="top"/>
      <protection locked="0"/>
    </xf>
    <xf numFmtId="0" fontId="1" fillId="0" borderId="0" xfId="1" applyAlignment="1" applyProtection="1">
      <alignment horizontal="left" vertical="top" wrapText="1"/>
      <protection locked="0"/>
    </xf>
    <xf numFmtId="0" fontId="1" fillId="0" borderId="0" xfId="1" applyAlignment="1" applyProtection="1">
      <alignment horizontal="left" wrapText="1"/>
      <protection locked="0"/>
    </xf>
  </cellXfs>
  <cellStyles count="5">
    <cellStyle name="Currency 2" xfId="3" xr:uid="{62FA2F9E-1BE9-4B55-B54A-1B7C5EF1D523}"/>
    <cellStyle name="Normal" xfId="0" builtinId="0"/>
    <cellStyle name="Normal 2 15" xfId="1" xr:uid="{55B0E41C-FF07-43B2-B62A-D4F2B75C3419}"/>
    <cellStyle name="Normal 2 2 2 2" xfId="4" xr:uid="{44CCDAC3-6B71-40FD-BE70-27F4CA3F7F2E}"/>
    <cellStyle name="Normal 32" xfId="2" xr:uid="{D8811DD8-8EFD-477B-BE0C-34FCAAEFBD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8A8E-2E81-44C8-9EC1-0574C3CD2E60}">
  <sheetPr>
    <tabColor rgb="FF00B0F0"/>
    <pageSetUpPr fitToPage="1"/>
  </sheetPr>
  <dimension ref="A1:U1081"/>
  <sheetViews>
    <sheetView tabSelected="1" topLeftCell="A128" zoomScale="90" zoomScaleNormal="90" workbookViewId="0">
      <selection activeCell="H161" sqref="H161"/>
    </sheetView>
  </sheetViews>
  <sheetFormatPr defaultColWidth="9.42578125" defaultRowHeight="12.75" x14ac:dyDescent="0.2"/>
  <cols>
    <col min="1" max="1" width="7.5703125" style="1" customWidth="1"/>
    <col min="2" max="2" width="10.42578125" style="1" customWidth="1"/>
    <col min="3" max="3" width="37.5703125" style="2" customWidth="1"/>
    <col min="4" max="4" width="17.42578125" style="2" customWidth="1"/>
    <col min="5" max="5" width="18.5703125" style="2" customWidth="1"/>
    <col min="6" max="10" width="17.42578125" style="2" customWidth="1"/>
    <col min="11" max="11" width="13.5703125" style="2" hidden="1" customWidth="1"/>
    <col min="12" max="12" width="1.5703125" style="2" customWidth="1"/>
    <col min="13" max="20" width="17.42578125" style="2" customWidth="1"/>
    <col min="21" max="21" width="19.5703125" style="2" customWidth="1"/>
    <col min="22" max="16384" width="9.42578125" style="2"/>
  </cols>
  <sheetData>
    <row r="1" spans="1:20" x14ac:dyDescent="0.2">
      <c r="S1" s="3" t="s">
        <v>0</v>
      </c>
      <c r="T1" s="4" t="s">
        <v>1</v>
      </c>
    </row>
    <row r="2" spans="1:20" x14ac:dyDescent="0.2">
      <c r="S2" s="3" t="s">
        <v>2</v>
      </c>
      <c r="T2" s="5"/>
    </row>
    <row r="3" spans="1:20" x14ac:dyDescent="0.2">
      <c r="S3" s="3" t="s">
        <v>3</v>
      </c>
      <c r="T3" s="5"/>
    </row>
    <row r="4" spans="1:20" x14ac:dyDescent="0.2">
      <c r="S4" s="3" t="s">
        <v>4</v>
      </c>
      <c r="T4" s="5"/>
    </row>
    <row r="5" spans="1:20" x14ac:dyDescent="0.2">
      <c r="S5" s="3" t="s">
        <v>5</v>
      </c>
      <c r="T5" s="6"/>
    </row>
    <row r="6" spans="1:20" ht="9" customHeight="1" x14ac:dyDescent="0.2">
      <c r="S6" s="3"/>
      <c r="T6" s="7"/>
    </row>
    <row r="7" spans="1:20" x14ac:dyDescent="0.2">
      <c r="S7" s="3" t="s">
        <v>6</v>
      </c>
      <c r="T7" s="6"/>
    </row>
    <row r="8" spans="1:20" ht="9" customHeight="1" x14ac:dyDescent="0.2"/>
    <row r="9" spans="1:20" ht="20.25" customHeight="1" x14ac:dyDescent="0.2">
      <c r="A9" s="68" t="s">
        <v>7</v>
      </c>
      <c r="B9" s="68"/>
      <c r="C9" s="68"/>
      <c r="D9" s="68"/>
      <c r="E9" s="68"/>
      <c r="F9" s="68"/>
      <c r="G9" s="68"/>
      <c r="H9" s="68"/>
      <c r="I9" s="68"/>
      <c r="J9" s="68"/>
      <c r="K9" s="68"/>
      <c r="L9" s="68"/>
      <c r="M9" s="68"/>
      <c r="N9" s="68"/>
      <c r="O9" s="68"/>
      <c r="P9" s="68"/>
      <c r="Q9" s="68"/>
      <c r="R9" s="68"/>
      <c r="S9" s="68"/>
      <c r="T9" s="68"/>
    </row>
    <row r="10" spans="1:20" ht="21" x14ac:dyDescent="0.2">
      <c r="A10" s="68" t="s">
        <v>8</v>
      </c>
      <c r="B10" s="68"/>
      <c r="C10" s="68"/>
      <c r="D10" s="68"/>
      <c r="E10" s="68"/>
      <c r="F10" s="68"/>
      <c r="G10" s="68"/>
      <c r="H10" s="68"/>
      <c r="I10" s="68"/>
      <c r="J10" s="68"/>
      <c r="K10" s="68"/>
      <c r="L10" s="68"/>
      <c r="M10" s="68"/>
      <c r="N10" s="68"/>
      <c r="O10" s="68"/>
      <c r="P10" s="68"/>
      <c r="Q10" s="68"/>
      <c r="R10" s="68"/>
      <c r="S10" s="68"/>
      <c r="T10" s="68"/>
    </row>
    <row r="12" spans="1:20" x14ac:dyDescent="0.2">
      <c r="A12" s="8" t="s">
        <v>9</v>
      </c>
    </row>
    <row r="14" spans="1:20" x14ac:dyDescent="0.2">
      <c r="A14" s="1">
        <v>1</v>
      </c>
      <c r="B14" s="69" t="s">
        <v>10</v>
      </c>
      <c r="C14" s="69"/>
      <c r="D14" s="69"/>
      <c r="E14" s="69"/>
      <c r="F14" s="69"/>
      <c r="G14" s="69"/>
      <c r="H14" s="69"/>
      <c r="I14" s="69"/>
      <c r="J14" s="69"/>
      <c r="K14" s="69"/>
      <c r="L14" s="69"/>
      <c r="M14" s="69"/>
      <c r="N14" s="69"/>
      <c r="O14" s="69"/>
      <c r="P14" s="69"/>
      <c r="Q14" s="69"/>
      <c r="R14" s="69"/>
      <c r="S14" s="69"/>
      <c r="T14" s="69"/>
    </row>
    <row r="15" spans="1:20" ht="29.25" customHeight="1" x14ac:dyDescent="0.2">
      <c r="B15" s="69"/>
      <c r="C15" s="69"/>
      <c r="D15" s="69"/>
      <c r="E15" s="69"/>
      <c r="F15" s="69"/>
      <c r="G15" s="69"/>
      <c r="H15" s="69"/>
      <c r="I15" s="69"/>
      <c r="J15" s="69"/>
      <c r="K15" s="69"/>
      <c r="L15" s="69"/>
      <c r="M15" s="69"/>
      <c r="N15" s="69"/>
      <c r="O15" s="69"/>
      <c r="P15" s="69"/>
      <c r="Q15" s="69"/>
      <c r="R15" s="69"/>
      <c r="S15" s="69"/>
      <c r="T15" s="69"/>
    </row>
    <row r="16" spans="1:20" ht="12.75" customHeight="1" x14ac:dyDescent="0.2"/>
    <row r="17" spans="1:20" x14ac:dyDescent="0.2">
      <c r="A17" s="1">
        <v>2</v>
      </c>
      <c r="B17" s="69" t="s">
        <v>11</v>
      </c>
      <c r="C17" s="69"/>
      <c r="D17" s="69"/>
      <c r="E17" s="69"/>
      <c r="F17" s="69"/>
      <c r="G17" s="69"/>
      <c r="H17" s="69"/>
      <c r="I17" s="69"/>
      <c r="J17" s="69"/>
      <c r="K17" s="69"/>
      <c r="L17" s="69"/>
      <c r="M17" s="69"/>
      <c r="N17" s="69"/>
      <c r="O17" s="69"/>
      <c r="P17" s="69"/>
      <c r="Q17" s="69"/>
      <c r="R17" s="69"/>
      <c r="S17" s="69"/>
      <c r="T17" s="69"/>
    </row>
    <row r="18" spans="1:20" x14ac:dyDescent="0.2">
      <c r="B18" s="69"/>
      <c r="C18" s="69"/>
      <c r="D18" s="69"/>
      <c r="E18" s="69"/>
      <c r="F18" s="69"/>
      <c r="G18" s="69"/>
      <c r="H18" s="69"/>
      <c r="I18" s="69"/>
      <c r="J18" s="69"/>
      <c r="K18" s="69"/>
      <c r="L18" s="69"/>
      <c r="M18" s="69"/>
      <c r="N18" s="69"/>
      <c r="O18" s="69"/>
      <c r="P18" s="69"/>
      <c r="Q18" s="69"/>
      <c r="R18" s="69"/>
      <c r="S18" s="69"/>
      <c r="T18" s="69"/>
    </row>
    <row r="20" spans="1:20" x14ac:dyDescent="0.2">
      <c r="A20" s="1">
        <v>3</v>
      </c>
      <c r="B20" s="70" t="s">
        <v>12</v>
      </c>
      <c r="C20" s="70"/>
      <c r="D20" s="70"/>
      <c r="E20" s="70"/>
      <c r="F20" s="70"/>
      <c r="G20" s="70"/>
      <c r="H20" s="70"/>
      <c r="I20" s="70"/>
      <c r="J20" s="70"/>
      <c r="K20" s="70"/>
      <c r="L20" s="70"/>
      <c r="M20" s="70"/>
      <c r="N20" s="70"/>
      <c r="O20" s="70"/>
      <c r="P20" s="70"/>
      <c r="Q20" s="70"/>
      <c r="R20" s="70"/>
      <c r="S20" s="70"/>
      <c r="T20" s="70"/>
    </row>
    <row r="22" spans="1:20" x14ac:dyDescent="0.2">
      <c r="A22" s="1">
        <v>4</v>
      </c>
      <c r="B22" s="10" t="s">
        <v>13</v>
      </c>
    </row>
    <row r="24" spans="1:20" ht="30.75" customHeight="1" x14ac:dyDescent="0.2">
      <c r="A24" s="1">
        <v>5</v>
      </c>
      <c r="B24" s="70" t="s">
        <v>14</v>
      </c>
      <c r="C24" s="70"/>
      <c r="D24" s="70"/>
      <c r="E24" s="70"/>
      <c r="F24" s="70"/>
      <c r="G24" s="70"/>
      <c r="H24" s="70"/>
      <c r="I24" s="70"/>
      <c r="J24" s="70"/>
      <c r="K24" s="70"/>
      <c r="L24" s="70"/>
      <c r="M24" s="70"/>
      <c r="N24" s="70"/>
      <c r="O24" s="70"/>
      <c r="P24" s="70"/>
      <c r="Q24" s="70"/>
      <c r="R24" s="70"/>
      <c r="S24" s="70"/>
      <c r="T24" s="70"/>
    </row>
    <row r="26" spans="1:20" x14ac:dyDescent="0.2">
      <c r="A26" s="1">
        <v>6</v>
      </c>
      <c r="B26" s="70" t="s">
        <v>15</v>
      </c>
      <c r="C26" s="70"/>
      <c r="D26" s="70"/>
      <c r="E26" s="70"/>
      <c r="F26" s="70"/>
      <c r="G26" s="70"/>
      <c r="H26" s="70"/>
      <c r="I26" s="70"/>
      <c r="J26" s="70"/>
      <c r="K26" s="70"/>
      <c r="L26" s="70"/>
      <c r="M26" s="70"/>
      <c r="N26" s="70"/>
      <c r="O26" s="70"/>
      <c r="P26" s="70"/>
      <c r="Q26" s="70"/>
      <c r="R26" s="70"/>
      <c r="S26" s="70"/>
      <c r="T26" s="70"/>
    </row>
    <row r="27" spans="1:20" x14ac:dyDescent="0.2">
      <c r="B27" s="70"/>
      <c r="C27" s="70"/>
      <c r="D27" s="70"/>
      <c r="E27" s="70"/>
      <c r="F27" s="70"/>
      <c r="G27" s="70"/>
      <c r="H27" s="70"/>
      <c r="I27" s="70"/>
      <c r="J27" s="70"/>
      <c r="K27" s="70"/>
      <c r="L27" s="70"/>
      <c r="M27" s="70"/>
      <c r="N27" s="70"/>
      <c r="O27" s="70"/>
      <c r="P27" s="70"/>
      <c r="Q27" s="70"/>
      <c r="R27" s="70"/>
      <c r="S27" s="70"/>
      <c r="T27" s="70"/>
    </row>
    <row r="28" spans="1:20" x14ac:dyDescent="0.2">
      <c r="B28" s="70"/>
      <c r="C28" s="70"/>
      <c r="D28" s="70"/>
      <c r="E28" s="70"/>
      <c r="F28" s="70"/>
      <c r="G28" s="70"/>
      <c r="H28" s="70"/>
      <c r="I28" s="70"/>
      <c r="J28" s="70"/>
      <c r="K28" s="70"/>
      <c r="L28" s="70"/>
      <c r="M28" s="70"/>
      <c r="N28" s="70"/>
      <c r="O28" s="70"/>
      <c r="P28" s="70"/>
      <c r="Q28" s="70"/>
      <c r="R28" s="70"/>
      <c r="S28" s="70"/>
      <c r="T28" s="70"/>
    </row>
    <row r="30" spans="1:20" ht="12.75" customHeight="1" x14ac:dyDescent="0.2">
      <c r="A30" s="1">
        <v>7</v>
      </c>
      <c r="B30" s="10" t="s">
        <v>16</v>
      </c>
      <c r="C30" s="9"/>
      <c r="D30" s="9"/>
      <c r="E30" s="9"/>
      <c r="F30" s="9"/>
      <c r="G30" s="9"/>
      <c r="H30" s="9"/>
      <c r="I30" s="9"/>
      <c r="J30" s="9"/>
      <c r="K30" s="9"/>
      <c r="L30" s="9"/>
      <c r="M30" s="9"/>
      <c r="N30" s="9"/>
      <c r="O30" s="9"/>
      <c r="P30" s="9"/>
      <c r="Q30" s="9"/>
      <c r="R30" s="9"/>
      <c r="S30" s="9"/>
      <c r="T30" s="9"/>
    </row>
    <row r="31" spans="1:20" x14ac:dyDescent="0.2">
      <c r="B31" s="9"/>
      <c r="C31" s="9"/>
      <c r="D31" s="9"/>
      <c r="E31" s="9"/>
      <c r="F31" s="9"/>
      <c r="G31" s="9"/>
      <c r="H31" s="9"/>
      <c r="I31" s="9"/>
      <c r="J31" s="9"/>
      <c r="K31" s="9"/>
      <c r="L31" s="9"/>
      <c r="M31" s="9"/>
      <c r="N31" s="9"/>
      <c r="O31" s="9"/>
      <c r="P31" s="9"/>
      <c r="Q31" s="9"/>
      <c r="R31" s="9"/>
      <c r="S31" s="9"/>
      <c r="T31" s="9"/>
    </row>
    <row r="32" spans="1:20" x14ac:dyDescent="0.2">
      <c r="A32" s="1">
        <v>8</v>
      </c>
      <c r="B32" s="10" t="s">
        <v>17</v>
      </c>
      <c r="C32" s="9"/>
      <c r="D32" s="9"/>
      <c r="E32" s="9"/>
      <c r="F32" s="9"/>
      <c r="G32" s="9"/>
      <c r="H32" s="9"/>
      <c r="I32" s="9"/>
      <c r="J32" s="9"/>
      <c r="K32" s="9"/>
      <c r="L32" s="9"/>
      <c r="M32" s="9"/>
      <c r="N32" s="9"/>
      <c r="O32" s="9"/>
      <c r="P32" s="9"/>
      <c r="Q32" s="9"/>
      <c r="R32" s="9"/>
      <c r="S32" s="9"/>
      <c r="T32" s="9"/>
    </row>
    <row r="42" spans="1:20" ht="13.5" thickBot="1" x14ac:dyDescent="0.25">
      <c r="H42" s="11" t="s">
        <v>18</v>
      </c>
      <c r="I42" s="12" t="s">
        <v>19</v>
      </c>
    </row>
    <row r="43" spans="1:20" ht="15.75" thickBot="1" x14ac:dyDescent="0.3">
      <c r="H43" s="11" t="s">
        <v>20</v>
      </c>
      <c r="I43" s="13">
        <v>2017</v>
      </c>
      <c r="J43" s="14"/>
      <c r="K43" s="15">
        <f>IF(I43=2014,4,IF(I43=2015,5,IF(I43=2016,6,IF(I43=2017,7,IF(I43=2018,8,IF(I43=2019,9,IF(I43=2020,10)))))))</f>
        <v>7</v>
      </c>
    </row>
    <row r="45" spans="1:20" x14ac:dyDescent="0.2">
      <c r="D45" s="62" t="s">
        <v>21</v>
      </c>
      <c r="E45" s="63"/>
      <c r="F45" s="63"/>
      <c r="G45" s="63"/>
      <c r="H45" s="63"/>
      <c r="I45" s="63"/>
      <c r="J45" s="63"/>
      <c r="K45" s="64"/>
      <c r="M45" s="16"/>
      <c r="N45" s="17"/>
      <c r="O45" s="17"/>
      <c r="P45" s="17"/>
      <c r="Q45" s="18" t="s">
        <v>22</v>
      </c>
      <c r="R45" s="18"/>
      <c r="S45" s="19"/>
    </row>
    <row r="46" spans="1:20" ht="30" customHeight="1" x14ac:dyDescent="0.2">
      <c r="A46" s="20" t="s">
        <v>23</v>
      </c>
      <c r="B46" s="20" t="s">
        <v>24</v>
      </c>
      <c r="C46" s="21" t="s">
        <v>25</v>
      </c>
      <c r="D46" s="22" t="s">
        <v>26</v>
      </c>
      <c r="E46" s="22"/>
      <c r="F46" s="22"/>
      <c r="G46" s="22" t="s">
        <v>27</v>
      </c>
      <c r="H46" s="23" t="s">
        <v>28</v>
      </c>
      <c r="I46" s="23" t="s">
        <v>29</v>
      </c>
      <c r="J46" s="20" t="s">
        <v>30</v>
      </c>
      <c r="K46" s="20" t="s">
        <v>31</v>
      </c>
      <c r="L46" s="24"/>
      <c r="M46" s="22" t="s">
        <v>26</v>
      </c>
      <c r="N46" s="25"/>
      <c r="O46" s="25"/>
      <c r="P46" s="22" t="s">
        <v>27</v>
      </c>
      <c r="Q46" s="26" t="s">
        <v>32</v>
      </c>
      <c r="R46" s="26" t="s">
        <v>29</v>
      </c>
      <c r="S46" s="27" t="s">
        <v>30</v>
      </c>
      <c r="T46" s="20" t="s">
        <v>33</v>
      </c>
    </row>
    <row r="47" spans="1:20" ht="25.5" customHeight="1" x14ac:dyDescent="0.25">
      <c r="A47" s="20"/>
      <c r="B47" s="28">
        <v>1531</v>
      </c>
      <c r="C47" s="29" t="s">
        <v>34</v>
      </c>
      <c r="D47" s="30">
        <v>890964.85000000033</v>
      </c>
      <c r="E47" s="30"/>
      <c r="F47" s="30"/>
      <c r="G47" s="30">
        <f>SUM(D47:F47)</f>
        <v>890964.85000000033</v>
      </c>
      <c r="H47" s="31">
        <v>-104196.33000000002</v>
      </c>
      <c r="I47" s="31">
        <v>338064.32</v>
      </c>
      <c r="J47" s="32">
        <f>D47+H47+I47</f>
        <v>1124832.8400000003</v>
      </c>
      <c r="K47" s="32"/>
      <c r="L47" s="24"/>
      <c r="M47" s="30">
        <v>-643692.23</v>
      </c>
      <c r="N47" s="30"/>
      <c r="O47" s="30"/>
      <c r="P47" s="30">
        <f>SUM(M47:O47)</f>
        <v>-643692.23</v>
      </c>
      <c r="Q47" s="31">
        <v>-94014.329999999958</v>
      </c>
      <c r="R47" s="31">
        <v>0</v>
      </c>
      <c r="S47" s="32">
        <f>M47+Q47+R47</f>
        <v>-737706.55999999994</v>
      </c>
      <c r="T47" s="33">
        <f>J47+S47</f>
        <v>387126.28000000038</v>
      </c>
    </row>
    <row r="48" spans="1:20" ht="25.5" customHeight="1" x14ac:dyDescent="0.25">
      <c r="A48" s="20"/>
      <c r="B48" s="28">
        <v>1609</v>
      </c>
      <c r="C48" s="29" t="s">
        <v>35</v>
      </c>
      <c r="D48" s="30">
        <v>97109282.539999992</v>
      </c>
      <c r="E48" s="30"/>
      <c r="F48" s="30"/>
      <c r="G48" s="30">
        <f>SUM(D48:F48)</f>
        <v>97109282.539999992</v>
      </c>
      <c r="H48" s="31">
        <v>0</v>
      </c>
      <c r="I48" s="31">
        <v>0</v>
      </c>
      <c r="J48" s="32">
        <f>D48+H48+I48</f>
        <v>97109282.539999992</v>
      </c>
      <c r="K48" s="32">
        <v>0</v>
      </c>
      <c r="L48" s="24"/>
      <c r="M48" s="30">
        <v>-12702450.370000001</v>
      </c>
      <c r="N48" s="30"/>
      <c r="O48" s="30"/>
      <c r="P48" s="30">
        <f t="shared" ref="P48:P92" si="0">SUM(M48:O48)</f>
        <v>-12702450.370000001</v>
      </c>
      <c r="Q48" s="31">
        <v>-2723738.96</v>
      </c>
      <c r="R48" s="31">
        <v>0</v>
      </c>
      <c r="S48" s="32">
        <f t="shared" ref="S48:S92" si="1">M48+Q48+R48</f>
        <v>-15426189.330000002</v>
      </c>
      <c r="T48" s="33">
        <f t="shared" ref="T48:T92" si="2">J48+S48</f>
        <v>81683093.209999993</v>
      </c>
    </row>
    <row r="49" spans="1:20" ht="25.5" x14ac:dyDescent="0.25">
      <c r="A49" s="28">
        <v>12</v>
      </c>
      <c r="B49" s="28">
        <v>1611</v>
      </c>
      <c r="C49" s="29" t="s">
        <v>36</v>
      </c>
      <c r="D49" s="30">
        <v>112886700.88999999</v>
      </c>
      <c r="E49" s="30"/>
      <c r="F49" s="30"/>
      <c r="G49" s="30">
        <f t="shared" ref="G49:G92" si="3">SUM(D49:F49)</f>
        <v>112886700.88999999</v>
      </c>
      <c r="H49" s="31">
        <v>5729752.3100000024</v>
      </c>
      <c r="I49" s="31">
        <v>-506075.33</v>
      </c>
      <c r="J49" s="32">
        <f>D49+H49+I49</f>
        <v>118110377.86999999</v>
      </c>
      <c r="K49" s="32">
        <v>0</v>
      </c>
      <c r="L49" s="35"/>
      <c r="M49" s="30">
        <v>-48484293.829999983</v>
      </c>
      <c r="N49" s="30"/>
      <c r="O49" s="30"/>
      <c r="P49" s="30">
        <f t="shared" si="0"/>
        <v>-48484293.829999983</v>
      </c>
      <c r="Q49" s="31">
        <v>-14243228.400000002</v>
      </c>
      <c r="R49" s="31">
        <v>332409.55000000005</v>
      </c>
      <c r="S49" s="32">
        <f t="shared" si="1"/>
        <v>-62395112.679999992</v>
      </c>
      <c r="T49" s="33">
        <f t="shared" si="2"/>
        <v>55715265.189999998</v>
      </c>
    </row>
    <row r="50" spans="1:20" ht="25.5" x14ac:dyDescent="0.25">
      <c r="A50" s="28" t="s">
        <v>37</v>
      </c>
      <c r="B50" s="28">
        <v>1612</v>
      </c>
      <c r="C50" s="29" t="s">
        <v>38</v>
      </c>
      <c r="D50" s="30">
        <v>3289357.4299999997</v>
      </c>
      <c r="E50" s="30"/>
      <c r="F50" s="30"/>
      <c r="G50" s="30">
        <f t="shared" si="3"/>
        <v>3289357.4299999997</v>
      </c>
      <c r="H50" s="31">
        <v>101154.57000000007</v>
      </c>
      <c r="I50" s="31">
        <v>-19129.680000000168</v>
      </c>
      <c r="J50" s="32">
        <f>D50+H50+I50</f>
        <v>3371382.32</v>
      </c>
      <c r="K50" s="32">
        <v>0</v>
      </c>
      <c r="L50" s="35"/>
      <c r="M50" s="30">
        <v>3336.8399999999997</v>
      </c>
      <c r="N50" s="30"/>
      <c r="O50" s="30"/>
      <c r="P50" s="30">
        <f t="shared" si="0"/>
        <v>3336.8399999999997</v>
      </c>
      <c r="Q50" s="31">
        <v>-3336.8399999999997</v>
      </c>
      <c r="R50" s="31">
        <v>0</v>
      </c>
      <c r="S50" s="32">
        <f t="shared" si="1"/>
        <v>0</v>
      </c>
      <c r="T50" s="33">
        <f t="shared" si="2"/>
        <v>3371382.32</v>
      </c>
    </row>
    <row r="51" spans="1:20" ht="15" x14ac:dyDescent="0.25">
      <c r="A51" s="28" t="s">
        <v>39</v>
      </c>
      <c r="B51" s="28">
        <v>1805</v>
      </c>
      <c r="C51" s="29" t="s">
        <v>40</v>
      </c>
      <c r="D51" s="30">
        <v>42793223.290000007</v>
      </c>
      <c r="E51" s="30"/>
      <c r="F51" s="30"/>
      <c r="G51" s="30">
        <f t="shared" si="3"/>
        <v>42793223.290000007</v>
      </c>
      <c r="H51" s="31">
        <v>1052715.5800000008</v>
      </c>
      <c r="I51" s="31">
        <v>-326735.79000000004</v>
      </c>
      <c r="J51" s="32">
        <f>D51+H51+I51</f>
        <v>43519203.080000006</v>
      </c>
      <c r="K51" s="32">
        <v>0</v>
      </c>
      <c r="L51" s="35"/>
      <c r="M51" s="30">
        <v>0</v>
      </c>
      <c r="N51" s="30"/>
      <c r="O51" s="30"/>
      <c r="P51" s="30">
        <f t="shared" si="0"/>
        <v>0</v>
      </c>
      <c r="Q51" s="31">
        <v>0</v>
      </c>
      <c r="R51" s="31">
        <v>0</v>
      </c>
      <c r="S51" s="32">
        <f t="shared" si="1"/>
        <v>0</v>
      </c>
      <c r="T51" s="33">
        <f t="shared" si="2"/>
        <v>43519203.080000006</v>
      </c>
    </row>
    <row r="52" spans="1:20" ht="15" x14ac:dyDescent="0.25">
      <c r="A52" s="28">
        <v>47</v>
      </c>
      <c r="B52" s="28">
        <v>1808</v>
      </c>
      <c r="C52" s="29" t="s">
        <v>41</v>
      </c>
      <c r="D52" s="30">
        <v>74475335.499999985</v>
      </c>
      <c r="E52" s="30"/>
      <c r="F52" s="30"/>
      <c r="G52" s="30">
        <f t="shared" si="3"/>
        <v>74475335.499999985</v>
      </c>
      <c r="H52" s="31">
        <v>1745322.0300000003</v>
      </c>
      <c r="I52" s="31">
        <v>-158379.44</v>
      </c>
      <c r="J52" s="32">
        <f t="shared" ref="J52:J92" si="4">D52+H52+I52</f>
        <v>76062278.089999989</v>
      </c>
      <c r="K52" s="32">
        <v>0</v>
      </c>
      <c r="L52" s="35"/>
      <c r="M52" s="30">
        <v>-10769606.800000001</v>
      </c>
      <c r="N52" s="30"/>
      <c r="O52" s="30"/>
      <c r="P52" s="30">
        <f t="shared" si="0"/>
        <v>-10769606.800000001</v>
      </c>
      <c r="Q52" s="31">
        <v>-2662228.23</v>
      </c>
      <c r="R52" s="31">
        <v>158379.44</v>
      </c>
      <c r="S52" s="32">
        <f t="shared" si="1"/>
        <v>-13273455.590000002</v>
      </c>
      <c r="T52" s="33">
        <f t="shared" si="2"/>
        <v>62788822.499999985</v>
      </c>
    </row>
    <row r="53" spans="1:20" ht="15" x14ac:dyDescent="0.25">
      <c r="A53" s="28">
        <v>13</v>
      </c>
      <c r="B53" s="28">
        <v>1810</v>
      </c>
      <c r="C53" s="29" t="s">
        <v>42</v>
      </c>
      <c r="D53" s="30">
        <v>11892975.43</v>
      </c>
      <c r="E53" s="30"/>
      <c r="F53" s="30"/>
      <c r="G53" s="30">
        <f t="shared" si="3"/>
        <v>11892975.43</v>
      </c>
      <c r="H53" s="31">
        <v>674231</v>
      </c>
      <c r="I53" s="31">
        <v>0</v>
      </c>
      <c r="J53" s="32">
        <f t="shared" si="4"/>
        <v>12567206.43</v>
      </c>
      <c r="K53" s="32">
        <v>0</v>
      </c>
      <c r="L53" s="35"/>
      <c r="M53" s="30">
        <v>-0.01</v>
      </c>
      <c r="N53" s="30"/>
      <c r="O53" s="30"/>
      <c r="P53" s="30">
        <f t="shared" si="0"/>
        <v>-0.01</v>
      </c>
      <c r="Q53" s="31">
        <v>0</v>
      </c>
      <c r="R53" s="31">
        <v>0</v>
      </c>
      <c r="S53" s="32">
        <f t="shared" si="1"/>
        <v>-0.01</v>
      </c>
      <c r="T53" s="33">
        <f t="shared" si="2"/>
        <v>12567206.42</v>
      </c>
    </row>
    <row r="54" spans="1:20" ht="15" x14ac:dyDescent="0.25">
      <c r="A54" s="28">
        <v>47</v>
      </c>
      <c r="B54" s="28">
        <v>1815</v>
      </c>
      <c r="C54" s="29" t="s">
        <v>43</v>
      </c>
      <c r="D54" s="30">
        <v>121160222.50000001</v>
      </c>
      <c r="E54" s="30"/>
      <c r="F54" s="30"/>
      <c r="G54" s="30">
        <f t="shared" si="3"/>
        <v>121160222.50000001</v>
      </c>
      <c r="H54" s="31">
        <v>25280295.450000003</v>
      </c>
      <c r="I54" s="31">
        <v>0</v>
      </c>
      <c r="J54" s="32">
        <f t="shared" si="4"/>
        <v>146440517.95000002</v>
      </c>
      <c r="K54" s="32">
        <v>0</v>
      </c>
      <c r="L54" s="35"/>
      <c r="M54" s="30">
        <v>-27974807.459999997</v>
      </c>
      <c r="N54" s="30"/>
      <c r="O54" s="30"/>
      <c r="P54" s="30">
        <f t="shared" si="0"/>
        <v>-27974807.459999997</v>
      </c>
      <c r="Q54" s="31">
        <v>-4914890.34</v>
      </c>
      <c r="R54" s="31">
        <v>0</v>
      </c>
      <c r="S54" s="32">
        <f t="shared" si="1"/>
        <v>-32889697.799999997</v>
      </c>
      <c r="T54" s="33">
        <f t="shared" si="2"/>
        <v>113550820.15000002</v>
      </c>
    </row>
    <row r="55" spans="1:20" ht="15" x14ac:dyDescent="0.25">
      <c r="A55" s="28">
        <v>47</v>
      </c>
      <c r="B55" s="28">
        <v>1820</v>
      </c>
      <c r="C55" s="29" t="s">
        <v>44</v>
      </c>
      <c r="D55" s="30">
        <v>127587016.66000003</v>
      </c>
      <c r="E55" s="30"/>
      <c r="F55" s="30"/>
      <c r="G55" s="30">
        <f t="shared" si="3"/>
        <v>127587016.66000003</v>
      </c>
      <c r="H55" s="31">
        <v>13192771.849999998</v>
      </c>
      <c r="I55" s="31">
        <v>0</v>
      </c>
      <c r="J55" s="32">
        <f t="shared" si="4"/>
        <v>140779788.51000002</v>
      </c>
      <c r="K55" s="32">
        <v>0</v>
      </c>
      <c r="L55" s="35"/>
      <c r="M55" s="30">
        <v>-21500254.760000002</v>
      </c>
      <c r="N55" s="30"/>
      <c r="O55" s="30"/>
      <c r="P55" s="30">
        <f t="shared" si="0"/>
        <v>-21500254.760000002</v>
      </c>
      <c r="Q55" s="31">
        <v>-4288378.7700000005</v>
      </c>
      <c r="R55" s="31">
        <v>0</v>
      </c>
      <c r="S55" s="32">
        <f t="shared" si="1"/>
        <v>-25788633.530000001</v>
      </c>
      <c r="T55" s="33">
        <f t="shared" si="2"/>
        <v>114991154.98000002</v>
      </c>
    </row>
    <row r="56" spans="1:20" ht="15" x14ac:dyDescent="0.25">
      <c r="A56" s="28">
        <v>47</v>
      </c>
      <c r="B56" s="28">
        <v>1825</v>
      </c>
      <c r="C56" s="29" t="s">
        <v>45</v>
      </c>
      <c r="D56" s="30">
        <v>0</v>
      </c>
      <c r="E56" s="30"/>
      <c r="F56" s="30"/>
      <c r="G56" s="30">
        <f t="shared" si="3"/>
        <v>0</v>
      </c>
      <c r="H56" s="31">
        <v>0</v>
      </c>
      <c r="I56" s="31">
        <v>0</v>
      </c>
      <c r="J56" s="32">
        <f t="shared" si="4"/>
        <v>0</v>
      </c>
      <c r="K56" s="32">
        <v>0</v>
      </c>
      <c r="L56" s="35"/>
      <c r="M56" s="30">
        <v>0</v>
      </c>
      <c r="N56" s="30"/>
      <c r="O56" s="30"/>
      <c r="P56" s="30">
        <f t="shared" si="0"/>
        <v>0</v>
      </c>
      <c r="Q56" s="31">
        <v>0</v>
      </c>
      <c r="R56" s="31">
        <v>0</v>
      </c>
      <c r="S56" s="32">
        <f t="shared" si="1"/>
        <v>0</v>
      </c>
      <c r="T56" s="33">
        <f t="shared" si="2"/>
        <v>0</v>
      </c>
    </row>
    <row r="57" spans="1:20" ht="15" x14ac:dyDescent="0.25">
      <c r="A57" s="28">
        <v>47</v>
      </c>
      <c r="B57" s="28">
        <v>1830</v>
      </c>
      <c r="C57" s="29" t="s">
        <v>46</v>
      </c>
      <c r="D57" s="30">
        <v>422285875.45999783</v>
      </c>
      <c r="E57" s="30"/>
      <c r="F57" s="30"/>
      <c r="G57" s="30">
        <f t="shared" si="3"/>
        <v>422285875.45999783</v>
      </c>
      <c r="H57" s="31">
        <v>48888627.13000001</v>
      </c>
      <c r="I57" s="31">
        <v>-1229930.49</v>
      </c>
      <c r="J57" s="32">
        <f t="shared" si="4"/>
        <v>469944572.09999782</v>
      </c>
      <c r="K57" s="32">
        <v>0</v>
      </c>
      <c r="L57" s="35"/>
      <c r="M57" s="30">
        <v>-44023473.029999807</v>
      </c>
      <c r="N57" s="30"/>
      <c r="O57" s="30"/>
      <c r="P57" s="30">
        <f t="shared" si="0"/>
        <v>-44023473.029999807</v>
      </c>
      <c r="Q57" s="31">
        <v>-10451268.129999999</v>
      </c>
      <c r="R57" s="31">
        <v>377575.7</v>
      </c>
      <c r="S57" s="32">
        <f t="shared" si="1"/>
        <v>-54097165.4599998</v>
      </c>
      <c r="T57" s="33">
        <f t="shared" si="2"/>
        <v>415847406.63999802</v>
      </c>
    </row>
    <row r="58" spans="1:20" ht="15" x14ac:dyDescent="0.25">
      <c r="A58" s="28">
        <v>47</v>
      </c>
      <c r="B58" s="28">
        <v>1835</v>
      </c>
      <c r="C58" s="29" t="s">
        <v>47</v>
      </c>
      <c r="D58" s="30">
        <v>283185531.18000036</v>
      </c>
      <c r="E58" s="30"/>
      <c r="F58" s="30"/>
      <c r="G58" s="30">
        <f t="shared" si="3"/>
        <v>283185531.18000036</v>
      </c>
      <c r="H58" s="31">
        <v>28214157.539999995</v>
      </c>
      <c r="I58" s="31">
        <v>-1273628.24</v>
      </c>
      <c r="J58" s="32">
        <f t="shared" si="4"/>
        <v>310126060.48000038</v>
      </c>
      <c r="K58" s="32">
        <v>0</v>
      </c>
      <c r="L58" s="35"/>
      <c r="M58" s="30">
        <v>-25833473.420000032</v>
      </c>
      <c r="N58" s="30"/>
      <c r="O58" s="30"/>
      <c r="P58" s="30">
        <f t="shared" si="0"/>
        <v>-25833473.420000032</v>
      </c>
      <c r="Q58" s="31">
        <v>-7176176.3900000006</v>
      </c>
      <c r="R58" s="31">
        <v>220344.35</v>
      </c>
      <c r="S58" s="32">
        <f t="shared" si="1"/>
        <v>-32789305.460000031</v>
      </c>
      <c r="T58" s="33">
        <f t="shared" si="2"/>
        <v>277336755.02000034</v>
      </c>
    </row>
    <row r="59" spans="1:20" ht="15" x14ac:dyDescent="0.25">
      <c r="A59" s="28">
        <v>47</v>
      </c>
      <c r="B59" s="28">
        <v>1840</v>
      </c>
      <c r="C59" s="29" t="s">
        <v>48</v>
      </c>
      <c r="D59" s="30">
        <v>328620409.81</v>
      </c>
      <c r="E59" s="30"/>
      <c r="F59" s="30"/>
      <c r="G59" s="30">
        <f t="shared" si="3"/>
        <v>328620409.81</v>
      </c>
      <c r="H59" s="31">
        <v>29561784.670000002</v>
      </c>
      <c r="I59" s="31">
        <v>-180147.20000000001</v>
      </c>
      <c r="J59" s="32">
        <f t="shared" si="4"/>
        <v>358002047.28000003</v>
      </c>
      <c r="K59" s="32">
        <v>0</v>
      </c>
      <c r="L59" s="35"/>
      <c r="M59" s="30">
        <v>-37934989.44000002</v>
      </c>
      <c r="N59" s="30"/>
      <c r="O59" s="30"/>
      <c r="P59" s="30">
        <f t="shared" si="0"/>
        <v>-37934989.44000002</v>
      </c>
      <c r="Q59" s="31">
        <v>-5430374.7400000002</v>
      </c>
      <c r="R59" s="31">
        <v>42860.509999999995</v>
      </c>
      <c r="S59" s="32">
        <f t="shared" si="1"/>
        <v>-43322503.670000024</v>
      </c>
      <c r="T59" s="33">
        <f t="shared" si="2"/>
        <v>314679543.61000001</v>
      </c>
    </row>
    <row r="60" spans="1:20" ht="15" x14ac:dyDescent="0.25">
      <c r="A60" s="28">
        <v>47</v>
      </c>
      <c r="B60" s="28">
        <v>1845</v>
      </c>
      <c r="C60" s="29" t="s">
        <v>49</v>
      </c>
      <c r="D60" s="30">
        <v>828071615.14999998</v>
      </c>
      <c r="E60" s="30"/>
      <c r="F60" s="30"/>
      <c r="G60" s="30">
        <f t="shared" si="3"/>
        <v>828071615.14999998</v>
      </c>
      <c r="H60" s="31">
        <v>85236260.150000021</v>
      </c>
      <c r="I60" s="31">
        <v>-1568615.0700000003</v>
      </c>
      <c r="J60" s="32">
        <f t="shared" si="4"/>
        <v>911739260.2299999</v>
      </c>
      <c r="K60" s="32">
        <v>0</v>
      </c>
      <c r="L60" s="35"/>
      <c r="M60" s="30">
        <v>-104823716.40000001</v>
      </c>
      <c r="N60" s="30"/>
      <c r="O60" s="30"/>
      <c r="P60" s="30">
        <f t="shared" si="0"/>
        <v>-104823716.40000001</v>
      </c>
      <c r="Q60" s="31">
        <v>-27947729.279071428</v>
      </c>
      <c r="R60" s="31">
        <v>368424.27</v>
      </c>
      <c r="S60" s="32">
        <f t="shared" si="1"/>
        <v>-132403021.40907143</v>
      </c>
      <c r="T60" s="33">
        <f t="shared" si="2"/>
        <v>779336238.82092845</v>
      </c>
    </row>
    <row r="61" spans="1:20" ht="15" x14ac:dyDescent="0.25">
      <c r="A61" s="28">
        <v>47</v>
      </c>
      <c r="B61" s="28">
        <v>1850</v>
      </c>
      <c r="C61" s="29" t="s">
        <v>50</v>
      </c>
      <c r="D61" s="30">
        <v>403340312.2800017</v>
      </c>
      <c r="E61" s="30"/>
      <c r="F61" s="30"/>
      <c r="G61" s="30">
        <f t="shared" si="3"/>
        <v>403340312.2800017</v>
      </c>
      <c r="H61" s="31">
        <v>40227173.660000004</v>
      </c>
      <c r="I61" s="31">
        <v>-4923287.62</v>
      </c>
      <c r="J61" s="32">
        <f t="shared" si="4"/>
        <v>438644198.32000172</v>
      </c>
      <c r="K61" s="32">
        <v>0</v>
      </c>
      <c r="L61" s="35"/>
      <c r="M61" s="30">
        <v>-68252350.740000039</v>
      </c>
      <c r="N61" s="30"/>
      <c r="O61" s="30"/>
      <c r="P61" s="30">
        <f t="shared" si="0"/>
        <v>-68252350.740000039</v>
      </c>
      <c r="Q61" s="31">
        <v>-14935440.59</v>
      </c>
      <c r="R61" s="31">
        <v>924373.33000000007</v>
      </c>
      <c r="S61" s="32">
        <f t="shared" si="1"/>
        <v>-82263418.000000045</v>
      </c>
      <c r="T61" s="33">
        <f t="shared" si="2"/>
        <v>356380780.32000166</v>
      </c>
    </row>
    <row r="62" spans="1:20" ht="15" x14ac:dyDescent="0.25">
      <c r="A62" s="28">
        <v>47</v>
      </c>
      <c r="B62" s="28">
        <v>1855</v>
      </c>
      <c r="C62" s="29" t="s">
        <v>51</v>
      </c>
      <c r="D62" s="30">
        <v>93187841.870000005</v>
      </c>
      <c r="E62" s="30"/>
      <c r="F62" s="30"/>
      <c r="G62" s="30">
        <f t="shared" si="3"/>
        <v>93187841.870000005</v>
      </c>
      <c r="H62" s="31">
        <v>8690266.5899999999</v>
      </c>
      <c r="I62" s="31">
        <v>-6400</v>
      </c>
      <c r="J62" s="32">
        <f t="shared" si="4"/>
        <v>101871708.46000001</v>
      </c>
      <c r="K62" s="32">
        <v>0</v>
      </c>
      <c r="L62" s="35"/>
      <c r="M62" s="30">
        <v>-22084756.230000004</v>
      </c>
      <c r="N62" s="30"/>
      <c r="O62" s="30"/>
      <c r="P62" s="30">
        <f t="shared" si="0"/>
        <v>-22084756.230000004</v>
      </c>
      <c r="Q62" s="31">
        <v>-4622277.01</v>
      </c>
      <c r="R62" s="31">
        <v>0</v>
      </c>
      <c r="S62" s="32">
        <f t="shared" si="1"/>
        <v>-26707033.240000002</v>
      </c>
      <c r="T62" s="33">
        <f t="shared" si="2"/>
        <v>75164675.219999999</v>
      </c>
    </row>
    <row r="63" spans="1:20" ht="15" x14ac:dyDescent="0.25">
      <c r="A63" s="28">
        <v>47</v>
      </c>
      <c r="B63" s="28">
        <v>1860</v>
      </c>
      <c r="C63" s="29" t="s">
        <v>52</v>
      </c>
      <c r="D63" s="30">
        <v>216792911.18000001</v>
      </c>
      <c r="E63" s="30"/>
      <c r="F63" s="30"/>
      <c r="G63" s="30">
        <f t="shared" si="3"/>
        <v>216792911.18000001</v>
      </c>
      <c r="H63" s="31">
        <v>16464860.519999998</v>
      </c>
      <c r="I63" s="31">
        <v>-1676724.85</v>
      </c>
      <c r="J63" s="32">
        <f t="shared" si="4"/>
        <v>231581046.85000002</v>
      </c>
      <c r="K63" s="32">
        <v>0</v>
      </c>
      <c r="L63" s="35"/>
      <c r="M63" s="30">
        <v>-72540366.980000436</v>
      </c>
      <c r="N63" s="30"/>
      <c r="O63" s="30"/>
      <c r="P63" s="30">
        <f t="shared" si="0"/>
        <v>-72540366.980000436</v>
      </c>
      <c r="Q63" s="31">
        <v>-17329764.859999999</v>
      </c>
      <c r="R63" s="31">
        <v>449443.37000000005</v>
      </c>
      <c r="S63" s="32">
        <f t="shared" si="1"/>
        <v>-89420688.470000431</v>
      </c>
      <c r="T63" s="33">
        <f t="shared" si="2"/>
        <v>142160358.37999958</v>
      </c>
    </row>
    <row r="64" spans="1:20" ht="15" x14ac:dyDescent="0.25">
      <c r="A64" s="57">
        <v>47</v>
      </c>
      <c r="B64" s="57">
        <v>1865</v>
      </c>
      <c r="C64" s="58" t="s">
        <v>53</v>
      </c>
      <c r="D64" s="30">
        <v>0</v>
      </c>
      <c r="E64" s="30"/>
      <c r="F64" s="30"/>
      <c r="G64" s="30"/>
      <c r="H64" s="31">
        <v>0</v>
      </c>
      <c r="I64" s="31">
        <v>0</v>
      </c>
      <c r="J64" s="32">
        <f t="shared" si="4"/>
        <v>0</v>
      </c>
      <c r="K64" s="32"/>
      <c r="L64" s="35"/>
      <c r="M64" s="51">
        <v>0</v>
      </c>
      <c r="N64" s="51"/>
      <c r="O64" s="51"/>
      <c r="P64" s="51">
        <f t="shared" si="0"/>
        <v>0</v>
      </c>
      <c r="Q64" s="31"/>
      <c r="R64" s="31">
        <v>0</v>
      </c>
      <c r="S64" s="32">
        <f t="shared" si="1"/>
        <v>0</v>
      </c>
      <c r="T64" s="33">
        <f t="shared" si="2"/>
        <v>0</v>
      </c>
    </row>
    <row r="65" spans="1:20" ht="15" x14ac:dyDescent="0.25">
      <c r="A65" s="28">
        <v>47</v>
      </c>
      <c r="B65" s="28">
        <v>1875</v>
      </c>
      <c r="C65" s="29" t="s">
        <v>54</v>
      </c>
      <c r="D65" s="30">
        <v>2118900.58</v>
      </c>
      <c r="E65" s="30"/>
      <c r="F65" s="30"/>
      <c r="G65" s="30">
        <f t="shared" si="3"/>
        <v>2118900.58</v>
      </c>
      <c r="H65" s="31">
        <v>0</v>
      </c>
      <c r="I65" s="31">
        <v>0</v>
      </c>
      <c r="J65" s="32">
        <f t="shared" si="4"/>
        <v>2118900.58</v>
      </c>
      <c r="K65" s="32"/>
      <c r="L65" s="35"/>
      <c r="M65" s="30">
        <v>-486634.06000000006</v>
      </c>
      <c r="N65" s="30"/>
      <c r="O65" s="30"/>
      <c r="P65" s="30">
        <f t="shared" si="0"/>
        <v>-486634.06000000006</v>
      </c>
      <c r="Q65" s="31">
        <v>-90578.74</v>
      </c>
      <c r="R65" s="31">
        <v>0</v>
      </c>
      <c r="S65" s="32">
        <f t="shared" si="1"/>
        <v>-577212.80000000005</v>
      </c>
      <c r="T65" s="33">
        <f t="shared" si="2"/>
        <v>1541687.78</v>
      </c>
    </row>
    <row r="66" spans="1:20" ht="15" x14ac:dyDescent="0.25">
      <c r="A66" s="28" t="s">
        <v>39</v>
      </c>
      <c r="B66" s="28">
        <v>1905</v>
      </c>
      <c r="C66" s="29" t="s">
        <v>40</v>
      </c>
      <c r="D66" s="30">
        <v>0</v>
      </c>
      <c r="E66" s="30"/>
      <c r="F66" s="30"/>
      <c r="G66" s="30">
        <f t="shared" si="3"/>
        <v>0</v>
      </c>
      <c r="H66" s="31">
        <v>0</v>
      </c>
      <c r="I66" s="31">
        <v>0</v>
      </c>
      <c r="J66" s="32">
        <f t="shared" si="4"/>
        <v>0</v>
      </c>
      <c r="K66" s="32">
        <v>0</v>
      </c>
      <c r="L66" s="35"/>
      <c r="M66" s="30">
        <v>0</v>
      </c>
      <c r="N66" s="30"/>
      <c r="O66" s="30"/>
      <c r="P66" s="30">
        <f t="shared" si="0"/>
        <v>0</v>
      </c>
      <c r="Q66" s="31">
        <v>0</v>
      </c>
      <c r="R66" s="31">
        <v>0</v>
      </c>
      <c r="S66" s="32">
        <f t="shared" si="1"/>
        <v>0</v>
      </c>
      <c r="T66" s="33">
        <f t="shared" si="2"/>
        <v>0</v>
      </c>
    </row>
    <row r="67" spans="1:20" ht="15" x14ac:dyDescent="0.25">
      <c r="A67" s="28">
        <v>47</v>
      </c>
      <c r="B67" s="28">
        <v>1908</v>
      </c>
      <c r="C67" s="29" t="s">
        <v>55</v>
      </c>
      <c r="D67" s="30">
        <v>79498150.890000001</v>
      </c>
      <c r="E67" s="30"/>
      <c r="F67" s="30"/>
      <c r="G67" s="30">
        <f t="shared" si="3"/>
        <v>79498150.890000001</v>
      </c>
      <c r="H67" s="31">
        <v>1739895.78</v>
      </c>
      <c r="I67" s="31">
        <v>0</v>
      </c>
      <c r="J67" s="32">
        <f t="shared" si="4"/>
        <v>81238046.670000002</v>
      </c>
      <c r="K67" s="32">
        <v>0</v>
      </c>
      <c r="L67" s="35"/>
      <c r="M67" s="30">
        <v>-12590961.290000001</v>
      </c>
      <c r="N67" s="30"/>
      <c r="O67" s="30"/>
      <c r="P67" s="30">
        <f t="shared" si="0"/>
        <v>-12590961.290000001</v>
      </c>
      <c r="Q67" s="31">
        <v>-2314169.3200000003</v>
      </c>
      <c r="R67" s="31">
        <v>0</v>
      </c>
      <c r="S67" s="32">
        <f t="shared" si="1"/>
        <v>-14905130.610000001</v>
      </c>
      <c r="T67" s="33">
        <f t="shared" si="2"/>
        <v>66332916.060000002</v>
      </c>
    </row>
    <row r="68" spans="1:20" ht="15" x14ac:dyDescent="0.25">
      <c r="A68" s="28">
        <v>13</v>
      </c>
      <c r="B68" s="28">
        <v>1910</v>
      </c>
      <c r="C68" s="29" t="s">
        <v>42</v>
      </c>
      <c r="D68" s="30">
        <v>0</v>
      </c>
      <c r="E68" s="30"/>
      <c r="F68" s="30"/>
      <c r="G68" s="30">
        <f t="shared" si="3"/>
        <v>0</v>
      </c>
      <c r="H68" s="31">
        <v>0</v>
      </c>
      <c r="I68" s="31">
        <v>0</v>
      </c>
      <c r="J68" s="32">
        <f t="shared" si="4"/>
        <v>0</v>
      </c>
      <c r="K68" s="32">
        <v>0</v>
      </c>
      <c r="L68" s="35"/>
      <c r="M68" s="30">
        <v>8005.0599999999995</v>
      </c>
      <c r="N68" s="30"/>
      <c r="O68" s="30"/>
      <c r="P68" s="30">
        <f t="shared" si="0"/>
        <v>8005.0599999999995</v>
      </c>
      <c r="Q68" s="31">
        <v>-8005.0599999999995</v>
      </c>
      <c r="R68" s="31">
        <v>0</v>
      </c>
      <c r="S68" s="32">
        <f t="shared" si="1"/>
        <v>0</v>
      </c>
      <c r="T68" s="33">
        <f t="shared" si="2"/>
        <v>0</v>
      </c>
    </row>
    <row r="69" spans="1:20" ht="15" x14ac:dyDescent="0.25">
      <c r="A69" s="28">
        <v>8</v>
      </c>
      <c r="B69" s="28">
        <v>1915</v>
      </c>
      <c r="C69" s="29" t="s">
        <v>56</v>
      </c>
      <c r="D69" s="30">
        <v>16324916.619999997</v>
      </c>
      <c r="E69" s="30"/>
      <c r="F69" s="30"/>
      <c r="G69" s="30">
        <f t="shared" si="3"/>
        <v>16324916.619999997</v>
      </c>
      <c r="H69" s="31">
        <v>107646.74999999997</v>
      </c>
      <c r="I69" s="31">
        <v>-945779.29</v>
      </c>
      <c r="J69" s="32">
        <f t="shared" si="4"/>
        <v>15486784.079999998</v>
      </c>
      <c r="K69" s="32">
        <v>0</v>
      </c>
      <c r="L69" s="35"/>
      <c r="M69" s="30">
        <v>-9448568.5200000033</v>
      </c>
      <c r="N69" s="30"/>
      <c r="O69" s="30"/>
      <c r="P69" s="30">
        <f t="shared" si="0"/>
        <v>-9448568.5200000033</v>
      </c>
      <c r="Q69" s="31">
        <v>-1668378.9500000002</v>
      </c>
      <c r="R69" s="31">
        <v>945779.29</v>
      </c>
      <c r="S69" s="32">
        <f t="shared" si="1"/>
        <v>-10171168.180000003</v>
      </c>
      <c r="T69" s="33">
        <f t="shared" si="2"/>
        <v>5315615.8999999948</v>
      </c>
    </row>
    <row r="70" spans="1:20" ht="15" x14ac:dyDescent="0.25">
      <c r="A70" s="28">
        <v>10</v>
      </c>
      <c r="B70" s="28">
        <v>1920</v>
      </c>
      <c r="C70" s="29" t="s">
        <v>57</v>
      </c>
      <c r="D70" s="30">
        <v>30794663.809999999</v>
      </c>
      <c r="E70" s="30"/>
      <c r="F70" s="30"/>
      <c r="G70" s="30">
        <f t="shared" si="3"/>
        <v>30794663.809999999</v>
      </c>
      <c r="H70" s="31">
        <v>1927116.3100000003</v>
      </c>
      <c r="I70" s="31">
        <v>-6480614.4100000001</v>
      </c>
      <c r="J70" s="32">
        <f t="shared" si="4"/>
        <v>26241165.709999997</v>
      </c>
      <c r="K70" s="32">
        <v>0</v>
      </c>
      <c r="L70" s="35"/>
      <c r="M70" s="30">
        <v>-21454726.229999997</v>
      </c>
      <c r="N70" s="30"/>
      <c r="O70" s="30"/>
      <c r="P70" s="30">
        <f t="shared" si="0"/>
        <v>-21454726.229999997</v>
      </c>
      <c r="Q70" s="31">
        <v>-4297996.51</v>
      </c>
      <c r="R70" s="31">
        <v>6480614.4100000001</v>
      </c>
      <c r="S70" s="32">
        <f t="shared" si="1"/>
        <v>-19272108.329999994</v>
      </c>
      <c r="T70" s="33">
        <f t="shared" si="2"/>
        <v>6969057.3800000027</v>
      </c>
    </row>
    <row r="71" spans="1:20" ht="15" x14ac:dyDescent="0.25">
      <c r="A71" s="28">
        <v>10</v>
      </c>
      <c r="B71" s="28">
        <v>1930</v>
      </c>
      <c r="C71" s="29" t="s">
        <v>58</v>
      </c>
      <c r="D71" s="30">
        <v>50361685.669999979</v>
      </c>
      <c r="E71" s="30"/>
      <c r="F71" s="30"/>
      <c r="G71" s="30">
        <f t="shared" si="3"/>
        <v>50361685.669999979</v>
      </c>
      <c r="H71" s="31">
        <v>1419066.2799999998</v>
      </c>
      <c r="I71" s="31">
        <v>-869029.12</v>
      </c>
      <c r="J71" s="32">
        <f t="shared" si="4"/>
        <v>50911722.829999983</v>
      </c>
      <c r="K71" s="32">
        <v>0</v>
      </c>
      <c r="L71" s="35"/>
      <c r="M71" s="30">
        <v>-23333206.089999992</v>
      </c>
      <c r="N71" s="30"/>
      <c r="O71" s="30"/>
      <c r="P71" s="30">
        <f t="shared" si="0"/>
        <v>-23333206.089999992</v>
      </c>
      <c r="Q71" s="31">
        <v>-4744177.3499999987</v>
      </c>
      <c r="R71" s="31">
        <v>592029.33000000007</v>
      </c>
      <c r="S71" s="32">
        <f t="shared" si="1"/>
        <v>-27485354.109999992</v>
      </c>
      <c r="T71" s="33">
        <f t="shared" si="2"/>
        <v>23426368.719999991</v>
      </c>
    </row>
    <row r="72" spans="1:20" ht="15" x14ac:dyDescent="0.25">
      <c r="A72" s="28">
        <v>8</v>
      </c>
      <c r="B72" s="28">
        <v>1935</v>
      </c>
      <c r="C72" s="29" t="s">
        <v>59</v>
      </c>
      <c r="D72" s="30">
        <v>875623.35000000009</v>
      </c>
      <c r="E72" s="30"/>
      <c r="F72" s="30"/>
      <c r="G72" s="30">
        <f t="shared" si="3"/>
        <v>875623.35000000009</v>
      </c>
      <c r="H72" s="31">
        <v>92087.05</v>
      </c>
      <c r="I72" s="31">
        <v>0</v>
      </c>
      <c r="J72" s="32">
        <f t="shared" si="4"/>
        <v>967710.40000000014</v>
      </c>
      <c r="K72" s="32">
        <v>0</v>
      </c>
      <c r="L72" s="35"/>
      <c r="M72" s="30">
        <v>-419837.72000000009</v>
      </c>
      <c r="N72" s="30"/>
      <c r="O72" s="30"/>
      <c r="P72" s="30">
        <f t="shared" si="0"/>
        <v>-419837.72000000009</v>
      </c>
      <c r="Q72" s="31">
        <v>-123712.78</v>
      </c>
      <c r="R72" s="31">
        <v>0</v>
      </c>
      <c r="S72" s="32">
        <f t="shared" si="1"/>
        <v>-543550.50000000012</v>
      </c>
      <c r="T72" s="33">
        <f t="shared" si="2"/>
        <v>424159.9</v>
      </c>
    </row>
    <row r="73" spans="1:20" ht="15" x14ac:dyDescent="0.25">
      <c r="A73" s="28">
        <v>8</v>
      </c>
      <c r="B73" s="28">
        <v>1940</v>
      </c>
      <c r="C73" s="29" t="s">
        <v>60</v>
      </c>
      <c r="D73" s="30">
        <v>13088237.930000003</v>
      </c>
      <c r="E73" s="30"/>
      <c r="F73" s="30"/>
      <c r="G73" s="30">
        <f t="shared" si="3"/>
        <v>13088237.930000003</v>
      </c>
      <c r="H73" s="31">
        <v>849774.70999999985</v>
      </c>
      <c r="I73" s="31">
        <v>-655776.38</v>
      </c>
      <c r="J73" s="32">
        <f t="shared" si="4"/>
        <v>13282236.260000002</v>
      </c>
      <c r="K73" s="32">
        <v>0</v>
      </c>
      <c r="L73" s="35"/>
      <c r="M73" s="30">
        <v>-6398153.6699999999</v>
      </c>
      <c r="N73" s="30"/>
      <c r="O73" s="30"/>
      <c r="P73" s="30">
        <f t="shared" si="0"/>
        <v>-6398153.6699999999</v>
      </c>
      <c r="Q73" s="31">
        <v>-1273901.8999999999</v>
      </c>
      <c r="R73" s="31">
        <v>655776.38</v>
      </c>
      <c r="S73" s="32">
        <f t="shared" si="1"/>
        <v>-7016279.1900000004</v>
      </c>
      <c r="T73" s="33">
        <f t="shared" si="2"/>
        <v>6265957.0700000012</v>
      </c>
    </row>
    <row r="74" spans="1:20" ht="15" x14ac:dyDescent="0.25">
      <c r="A74" s="28">
        <v>8</v>
      </c>
      <c r="B74" s="28">
        <v>1945</v>
      </c>
      <c r="C74" s="29" t="s">
        <v>61</v>
      </c>
      <c r="D74" s="30">
        <v>1389004.7990000001</v>
      </c>
      <c r="E74" s="30"/>
      <c r="F74" s="30"/>
      <c r="G74" s="30">
        <f t="shared" si="3"/>
        <v>1389004.7990000001</v>
      </c>
      <c r="H74" s="31">
        <v>78267.03</v>
      </c>
      <c r="I74" s="31">
        <v>-212152.69</v>
      </c>
      <c r="J74" s="32">
        <f t="shared" si="4"/>
        <v>1255119.1390000002</v>
      </c>
      <c r="K74" s="32">
        <v>0</v>
      </c>
      <c r="L74" s="35"/>
      <c r="M74" s="30">
        <v>-708809.55999999982</v>
      </c>
      <c r="N74" s="30"/>
      <c r="O74" s="30"/>
      <c r="P74" s="30">
        <f t="shared" si="0"/>
        <v>-708809.55999999982</v>
      </c>
      <c r="Q74" s="31">
        <v>-108152.2</v>
      </c>
      <c r="R74" s="31">
        <v>212152.69</v>
      </c>
      <c r="S74" s="32">
        <f t="shared" si="1"/>
        <v>-604809.06999999983</v>
      </c>
      <c r="T74" s="33">
        <f t="shared" si="2"/>
        <v>650310.06900000037</v>
      </c>
    </row>
    <row r="75" spans="1:20" ht="15" x14ac:dyDescent="0.25">
      <c r="A75" s="28">
        <v>8</v>
      </c>
      <c r="B75" s="28">
        <v>1950</v>
      </c>
      <c r="C75" s="29" t="s">
        <v>62</v>
      </c>
      <c r="D75" s="30">
        <v>0</v>
      </c>
      <c r="E75" s="30"/>
      <c r="F75" s="30"/>
      <c r="G75" s="30">
        <f t="shared" si="3"/>
        <v>0</v>
      </c>
      <c r="H75" s="31">
        <v>0</v>
      </c>
      <c r="I75" s="31">
        <v>0</v>
      </c>
      <c r="J75" s="32">
        <f t="shared" si="4"/>
        <v>0</v>
      </c>
      <c r="K75" s="32">
        <v>0</v>
      </c>
      <c r="L75" s="35"/>
      <c r="M75" s="30">
        <v>0</v>
      </c>
      <c r="N75" s="30"/>
      <c r="O75" s="30"/>
      <c r="P75" s="30">
        <f t="shared" si="0"/>
        <v>0</v>
      </c>
      <c r="Q75" s="31">
        <v>0</v>
      </c>
      <c r="R75" s="31">
        <v>0</v>
      </c>
      <c r="S75" s="32">
        <f t="shared" si="1"/>
        <v>0</v>
      </c>
      <c r="T75" s="33">
        <f t="shared" si="2"/>
        <v>0</v>
      </c>
    </row>
    <row r="76" spans="1:20" ht="15" x14ac:dyDescent="0.25">
      <c r="A76" s="28">
        <v>8</v>
      </c>
      <c r="B76" s="28">
        <v>1955</v>
      </c>
      <c r="C76" s="29" t="s">
        <v>63</v>
      </c>
      <c r="D76" s="30">
        <v>5853194.9000000004</v>
      </c>
      <c r="E76" s="30"/>
      <c r="F76" s="30"/>
      <c r="G76" s="30">
        <f t="shared" si="3"/>
        <v>5853194.9000000004</v>
      </c>
      <c r="H76" s="31">
        <v>121090.6</v>
      </c>
      <c r="I76" s="31">
        <v>0</v>
      </c>
      <c r="J76" s="32">
        <f t="shared" si="4"/>
        <v>5974285.5</v>
      </c>
      <c r="K76" s="32">
        <v>0</v>
      </c>
      <c r="L76" s="35"/>
      <c r="M76" s="30">
        <v>-3802250.0200000009</v>
      </c>
      <c r="N76" s="30"/>
      <c r="O76" s="30"/>
      <c r="P76" s="30">
        <f t="shared" si="0"/>
        <v>-3802250.0200000009</v>
      </c>
      <c r="Q76" s="31">
        <v>-462501.6</v>
      </c>
      <c r="R76" s="31">
        <v>0</v>
      </c>
      <c r="S76" s="32">
        <f t="shared" si="1"/>
        <v>-4264751.620000001</v>
      </c>
      <c r="T76" s="33">
        <f t="shared" si="2"/>
        <v>1709533.879999999</v>
      </c>
    </row>
    <row r="77" spans="1:20" ht="15" x14ac:dyDescent="0.25">
      <c r="A77" s="28">
        <v>8</v>
      </c>
      <c r="B77" s="28">
        <v>1960</v>
      </c>
      <c r="C77" s="29" t="s">
        <v>64</v>
      </c>
      <c r="D77" s="30">
        <v>148.70000000018626</v>
      </c>
      <c r="E77" s="30"/>
      <c r="F77" s="30"/>
      <c r="G77" s="30">
        <f t="shared" si="3"/>
        <v>148.70000000018626</v>
      </c>
      <c r="H77" s="31">
        <v>2044585.0699999998</v>
      </c>
      <c r="I77" s="31">
        <v>0</v>
      </c>
      <c r="J77" s="32">
        <f t="shared" si="4"/>
        <v>2044733.77</v>
      </c>
      <c r="K77" s="32">
        <v>0</v>
      </c>
      <c r="L77" s="35"/>
      <c r="M77" s="30">
        <v>4132.089999999982</v>
      </c>
      <c r="N77" s="30"/>
      <c r="O77" s="30"/>
      <c r="P77" s="30">
        <f t="shared" si="0"/>
        <v>4132.089999999982</v>
      </c>
      <c r="Q77" s="31">
        <v>-121609.54999999999</v>
      </c>
      <c r="R77" s="31">
        <v>0</v>
      </c>
      <c r="S77" s="32">
        <f t="shared" si="1"/>
        <v>-117477.46</v>
      </c>
      <c r="T77" s="33">
        <f t="shared" si="2"/>
        <v>1927256.31</v>
      </c>
    </row>
    <row r="78" spans="1:20" ht="25.5" x14ac:dyDescent="0.25">
      <c r="A78" s="1">
        <v>47</v>
      </c>
      <c r="B78" s="28">
        <v>1970</v>
      </c>
      <c r="C78" s="29" t="s">
        <v>65</v>
      </c>
      <c r="D78" s="30">
        <v>312338.08</v>
      </c>
      <c r="E78" s="30"/>
      <c r="F78" s="30"/>
      <c r="G78" s="30">
        <f t="shared" si="3"/>
        <v>312338.08</v>
      </c>
      <c r="H78" s="31">
        <v>0</v>
      </c>
      <c r="I78" s="31">
        <v>0</v>
      </c>
      <c r="J78" s="32">
        <f t="shared" si="4"/>
        <v>312338.08</v>
      </c>
      <c r="K78" s="32">
        <v>0</v>
      </c>
      <c r="L78" s="35"/>
      <c r="M78" s="30">
        <v>-306837.02</v>
      </c>
      <c r="N78" s="30"/>
      <c r="O78" s="30"/>
      <c r="P78" s="30">
        <f t="shared" si="0"/>
        <v>-306837.02</v>
      </c>
      <c r="Q78" s="31">
        <v>-5501.06</v>
      </c>
      <c r="R78" s="31">
        <v>0</v>
      </c>
      <c r="S78" s="32">
        <f t="shared" si="1"/>
        <v>-312338.08</v>
      </c>
      <c r="T78" s="33">
        <f t="shared" si="2"/>
        <v>0</v>
      </c>
    </row>
    <row r="79" spans="1:20" ht="25.5" x14ac:dyDescent="0.25">
      <c r="A79" s="28">
        <v>47</v>
      </c>
      <c r="B79" s="28">
        <v>1975</v>
      </c>
      <c r="C79" s="29" t="s">
        <v>66</v>
      </c>
      <c r="D79" s="30">
        <v>0</v>
      </c>
      <c r="E79" s="30"/>
      <c r="F79" s="30"/>
      <c r="G79" s="30">
        <f t="shared" si="3"/>
        <v>0</v>
      </c>
      <c r="H79" s="31">
        <v>0</v>
      </c>
      <c r="I79" s="31">
        <v>0</v>
      </c>
      <c r="J79" s="32">
        <f t="shared" si="4"/>
        <v>0</v>
      </c>
      <c r="K79" s="32">
        <v>0</v>
      </c>
      <c r="L79" s="35"/>
      <c r="M79" s="30">
        <v>0</v>
      </c>
      <c r="N79" s="30"/>
      <c r="O79" s="30"/>
      <c r="P79" s="30">
        <f t="shared" si="0"/>
        <v>0</v>
      </c>
      <c r="Q79" s="31">
        <v>0</v>
      </c>
      <c r="R79" s="31">
        <v>0</v>
      </c>
      <c r="S79" s="32">
        <f t="shared" si="1"/>
        <v>0</v>
      </c>
      <c r="T79" s="33">
        <f t="shared" si="2"/>
        <v>0</v>
      </c>
    </row>
    <row r="80" spans="1:20" ht="15" x14ac:dyDescent="0.25">
      <c r="A80" s="28">
        <v>47</v>
      </c>
      <c r="B80" s="28">
        <v>1980</v>
      </c>
      <c r="C80" s="29" t="s">
        <v>67</v>
      </c>
      <c r="D80" s="30">
        <v>27431435.75</v>
      </c>
      <c r="E80" s="30"/>
      <c r="F80" s="30"/>
      <c r="G80" s="30">
        <f t="shared" si="3"/>
        <v>27431435.75</v>
      </c>
      <c r="H80" s="31">
        <v>2968150.01</v>
      </c>
      <c r="I80" s="31">
        <v>0</v>
      </c>
      <c r="J80" s="32">
        <f t="shared" si="4"/>
        <v>30399585.759999998</v>
      </c>
      <c r="K80" s="32">
        <v>0</v>
      </c>
      <c r="L80" s="35"/>
      <c r="M80" s="30">
        <v>-11236903.320000004</v>
      </c>
      <c r="N80" s="30"/>
      <c r="O80" s="30"/>
      <c r="P80" s="30">
        <f t="shared" si="0"/>
        <v>-11236903.320000004</v>
      </c>
      <c r="Q80" s="31">
        <v>-2415494.5599999996</v>
      </c>
      <c r="R80" s="31">
        <v>0</v>
      </c>
      <c r="S80" s="32">
        <f t="shared" si="1"/>
        <v>-13652397.880000003</v>
      </c>
      <c r="T80" s="33">
        <f t="shared" si="2"/>
        <v>16747187.879999995</v>
      </c>
    </row>
    <row r="81" spans="1:21" ht="15" x14ac:dyDescent="0.25">
      <c r="A81" s="28">
        <v>47</v>
      </c>
      <c r="B81" s="28">
        <v>1985</v>
      </c>
      <c r="C81" s="29" t="s">
        <v>68</v>
      </c>
      <c r="D81" s="30">
        <v>0</v>
      </c>
      <c r="E81" s="30"/>
      <c r="F81" s="30"/>
      <c r="G81" s="30">
        <f t="shared" si="3"/>
        <v>0</v>
      </c>
      <c r="H81" s="31">
        <v>0</v>
      </c>
      <c r="I81" s="31">
        <v>0</v>
      </c>
      <c r="J81" s="32">
        <f t="shared" si="4"/>
        <v>0</v>
      </c>
      <c r="K81" s="32">
        <v>0</v>
      </c>
      <c r="L81" s="35"/>
      <c r="M81" s="30">
        <v>0</v>
      </c>
      <c r="N81" s="30"/>
      <c r="O81" s="30"/>
      <c r="P81" s="30">
        <f t="shared" si="0"/>
        <v>0</v>
      </c>
      <c r="Q81" s="31">
        <v>0</v>
      </c>
      <c r="R81" s="31">
        <v>0</v>
      </c>
      <c r="S81" s="32">
        <f t="shared" si="1"/>
        <v>0</v>
      </c>
      <c r="T81" s="33">
        <f t="shared" si="2"/>
        <v>0</v>
      </c>
    </row>
    <row r="82" spans="1:21" ht="15" x14ac:dyDescent="0.25">
      <c r="A82" s="1">
        <v>47</v>
      </c>
      <c r="B82" s="28">
        <v>1990</v>
      </c>
      <c r="C82" s="36" t="s">
        <v>69</v>
      </c>
      <c r="D82" s="30">
        <v>0</v>
      </c>
      <c r="E82" s="30"/>
      <c r="F82" s="30"/>
      <c r="G82" s="30">
        <f t="shared" si="3"/>
        <v>0</v>
      </c>
      <c r="H82" s="31">
        <v>0</v>
      </c>
      <c r="I82" s="31">
        <v>0</v>
      </c>
      <c r="J82" s="32">
        <f t="shared" si="4"/>
        <v>0</v>
      </c>
      <c r="K82" s="32">
        <v>0</v>
      </c>
      <c r="L82" s="35"/>
      <c r="M82" s="30">
        <v>0</v>
      </c>
      <c r="N82" s="30"/>
      <c r="O82" s="30"/>
      <c r="P82" s="30">
        <f t="shared" si="0"/>
        <v>0</v>
      </c>
      <c r="Q82" s="31">
        <v>0</v>
      </c>
      <c r="R82" s="31">
        <v>0</v>
      </c>
      <c r="S82" s="32">
        <f t="shared" si="1"/>
        <v>0</v>
      </c>
      <c r="T82" s="33">
        <f t="shared" si="2"/>
        <v>0</v>
      </c>
    </row>
    <row r="83" spans="1:21" ht="15" x14ac:dyDescent="0.25">
      <c r="A83" s="28">
        <v>47</v>
      </c>
      <c r="B83" s="28">
        <v>1995</v>
      </c>
      <c r="C83" s="29" t="s">
        <v>70</v>
      </c>
      <c r="D83" s="30">
        <v>-243775851.16999999</v>
      </c>
      <c r="E83" s="30"/>
      <c r="F83" s="30"/>
      <c r="G83" s="30">
        <f t="shared" si="3"/>
        <v>-243775851.16999999</v>
      </c>
      <c r="H83" s="31">
        <v>0</v>
      </c>
      <c r="I83" s="31">
        <v>1209409</v>
      </c>
      <c r="J83" s="32">
        <f t="shared" si="4"/>
        <v>-242566442.16999999</v>
      </c>
      <c r="K83" s="32">
        <v>0</v>
      </c>
      <c r="L83" s="35"/>
      <c r="M83" s="30">
        <v>49732822.690000005</v>
      </c>
      <c r="N83" s="30"/>
      <c r="O83" s="30"/>
      <c r="P83" s="30">
        <f t="shared" si="0"/>
        <v>49732822.690000005</v>
      </c>
      <c r="Q83" s="31">
        <v>7942789.6799999997</v>
      </c>
      <c r="R83" s="31">
        <v>0</v>
      </c>
      <c r="S83" s="32">
        <f t="shared" si="1"/>
        <v>57675612.370000005</v>
      </c>
      <c r="T83" s="33">
        <f t="shared" si="2"/>
        <v>-184890829.79999998</v>
      </c>
    </row>
    <row r="84" spans="1:21" ht="25.5" x14ac:dyDescent="0.25">
      <c r="A84" s="28">
        <v>47</v>
      </c>
      <c r="B84" s="37" t="s">
        <v>71</v>
      </c>
      <c r="C84" s="29" t="s">
        <v>72</v>
      </c>
      <c r="D84" s="30">
        <v>-1026989.5</v>
      </c>
      <c r="E84" s="30"/>
      <c r="F84" s="30"/>
      <c r="G84" s="30">
        <f t="shared" ref="G84" si="5">SUM(D84:F84)</f>
        <v>-1026989.5</v>
      </c>
      <c r="H84" s="31">
        <v>0</v>
      </c>
      <c r="I84" s="31">
        <v>0</v>
      </c>
      <c r="J84" s="32">
        <f t="shared" ref="J84" si="6">D84+H84+I84</f>
        <v>-1026989.5</v>
      </c>
      <c r="K84" s="32">
        <v>0</v>
      </c>
      <c r="L84" s="35"/>
      <c r="M84" s="30">
        <v>228190</v>
      </c>
      <c r="N84" s="30"/>
      <c r="O84" s="30"/>
      <c r="P84" s="30">
        <f t="shared" ref="P84" si="7">SUM(M84:O84)</f>
        <v>228190</v>
      </c>
      <c r="Q84" s="31">
        <v>41080</v>
      </c>
      <c r="R84" s="31">
        <v>0</v>
      </c>
      <c r="S84" s="32">
        <f t="shared" ref="S84" si="8">M84+Q84+R84</f>
        <v>269270</v>
      </c>
      <c r="T84" s="33">
        <f t="shared" ref="T84" si="9">J84+S84</f>
        <v>-757719.5</v>
      </c>
    </row>
    <row r="85" spans="1:21" ht="15" x14ac:dyDescent="0.25">
      <c r="A85" s="28">
        <v>47</v>
      </c>
      <c r="B85" s="28">
        <v>2440</v>
      </c>
      <c r="C85" s="29" t="s">
        <v>73</v>
      </c>
      <c r="D85" s="30">
        <v>-265586668.16</v>
      </c>
      <c r="E85" s="30"/>
      <c r="F85" s="30"/>
      <c r="G85" s="30">
        <f t="shared" si="3"/>
        <v>-265586668.16</v>
      </c>
      <c r="H85" s="31">
        <v>-58019361.590000011</v>
      </c>
      <c r="I85" s="31">
        <v>181709</v>
      </c>
      <c r="J85" s="32">
        <f t="shared" si="4"/>
        <v>-323424320.75</v>
      </c>
      <c r="K85" s="32">
        <v>0</v>
      </c>
      <c r="M85" s="30">
        <v>16658569.25</v>
      </c>
      <c r="N85" s="30"/>
      <c r="O85" s="30"/>
      <c r="P85" s="30">
        <f t="shared" si="0"/>
        <v>16658569.25</v>
      </c>
      <c r="Q85" s="31">
        <v>5965516.5399999991</v>
      </c>
      <c r="R85" s="31">
        <v>0</v>
      </c>
      <c r="S85" s="32">
        <f t="shared" si="1"/>
        <v>22624085.789999999</v>
      </c>
      <c r="T85" s="33">
        <f t="shared" si="2"/>
        <v>-300800234.95999998</v>
      </c>
      <c r="U85" s="34"/>
    </row>
    <row r="86" spans="1:21" ht="15" x14ac:dyDescent="0.25">
      <c r="A86" s="28">
        <v>47</v>
      </c>
      <c r="B86" s="37" t="s">
        <v>74</v>
      </c>
      <c r="C86" s="29" t="s">
        <v>75</v>
      </c>
      <c r="D86" s="30">
        <v>-1273198.73</v>
      </c>
      <c r="E86" s="38"/>
      <c r="F86" s="38"/>
      <c r="G86" s="30">
        <f t="shared" si="3"/>
        <v>-1273198.73</v>
      </c>
      <c r="H86" s="31">
        <v>0</v>
      </c>
      <c r="I86" s="31">
        <v>0</v>
      </c>
      <c r="J86" s="32">
        <f t="shared" ref="J86" si="10">G86+H86+I86</f>
        <v>-1273198.73</v>
      </c>
      <c r="K86" s="32"/>
      <c r="M86" s="30">
        <v>238884.47999999998</v>
      </c>
      <c r="N86" s="30"/>
      <c r="O86" s="30"/>
      <c r="P86" s="30">
        <f t="shared" ref="P86" si="11">SUM(M86:O86)</f>
        <v>238884.47999999998</v>
      </c>
      <c r="Q86" s="31">
        <v>41080</v>
      </c>
      <c r="R86" s="31">
        <v>0</v>
      </c>
      <c r="S86" s="32">
        <f t="shared" ref="S86" si="12">P86+Q86+R86</f>
        <v>279964.48</v>
      </c>
      <c r="T86" s="33">
        <f t="shared" si="2"/>
        <v>-993234.25</v>
      </c>
    </row>
    <row r="87" spans="1:21" ht="15" x14ac:dyDescent="0.25">
      <c r="A87" s="37"/>
      <c r="B87" s="37">
        <v>2005</v>
      </c>
      <c r="C87" s="38" t="s">
        <v>76</v>
      </c>
      <c r="D87" s="30">
        <v>18832445.66</v>
      </c>
      <c r="E87" s="30"/>
      <c r="F87" s="30"/>
      <c r="G87" s="30">
        <f t="shared" si="3"/>
        <v>18832445.66</v>
      </c>
      <c r="H87" s="31">
        <v>0</v>
      </c>
      <c r="I87" s="31">
        <v>0</v>
      </c>
      <c r="J87" s="32">
        <f t="shared" si="4"/>
        <v>18832445.66</v>
      </c>
      <c r="K87" s="32">
        <v>0</v>
      </c>
      <c r="M87" s="30">
        <v>-5347616.3</v>
      </c>
      <c r="N87" s="30"/>
      <c r="O87" s="30"/>
      <c r="P87" s="30">
        <f t="shared" si="0"/>
        <v>-5347616.3</v>
      </c>
      <c r="Q87" s="31">
        <v>-869925.74</v>
      </c>
      <c r="R87" s="31">
        <v>0</v>
      </c>
      <c r="S87" s="32">
        <f t="shared" si="1"/>
        <v>-6217542.04</v>
      </c>
      <c r="T87" s="33">
        <f t="shared" si="2"/>
        <v>12614903.620000001</v>
      </c>
    </row>
    <row r="88" spans="1:21" ht="15" x14ac:dyDescent="0.25">
      <c r="A88" s="37"/>
      <c r="B88" s="37">
        <v>2040</v>
      </c>
      <c r="C88" s="38" t="s">
        <v>77</v>
      </c>
      <c r="D88" s="30">
        <v>4731252.2300000004</v>
      </c>
      <c r="E88" s="30"/>
      <c r="F88" s="30"/>
      <c r="G88" s="30">
        <f t="shared" si="3"/>
        <v>4731252.2300000004</v>
      </c>
      <c r="H88" s="31">
        <v>0</v>
      </c>
      <c r="I88" s="31">
        <v>0</v>
      </c>
      <c r="J88" s="32">
        <f t="shared" si="4"/>
        <v>4731252.2300000004</v>
      </c>
      <c r="K88" s="32"/>
      <c r="M88" s="30">
        <v>0</v>
      </c>
      <c r="N88" s="30"/>
      <c r="O88" s="30"/>
      <c r="P88" s="30">
        <f t="shared" si="0"/>
        <v>0</v>
      </c>
      <c r="Q88" s="31">
        <v>0</v>
      </c>
      <c r="R88" s="31">
        <v>0</v>
      </c>
      <c r="S88" s="32">
        <f t="shared" si="1"/>
        <v>0</v>
      </c>
      <c r="T88" s="33">
        <f t="shared" si="2"/>
        <v>4731252.2300000004</v>
      </c>
    </row>
    <row r="89" spans="1:21" ht="15" x14ac:dyDescent="0.25">
      <c r="A89" s="37"/>
      <c r="B89" s="37">
        <v>2050</v>
      </c>
      <c r="C89" s="38" t="s">
        <v>78</v>
      </c>
      <c r="D89" s="30">
        <v>5372396.3700000001</v>
      </c>
      <c r="E89" s="30"/>
      <c r="F89" s="30"/>
      <c r="G89" s="30">
        <f t="shared" si="3"/>
        <v>5372396.3700000001</v>
      </c>
      <c r="H89" s="31">
        <v>0</v>
      </c>
      <c r="I89" s="31">
        <v>0</v>
      </c>
      <c r="J89" s="32">
        <f t="shared" si="4"/>
        <v>5372396.3700000001</v>
      </c>
      <c r="K89" s="32">
        <v>0</v>
      </c>
      <c r="M89" s="30">
        <v>0</v>
      </c>
      <c r="N89" s="30"/>
      <c r="O89" s="30"/>
      <c r="P89" s="30">
        <f t="shared" si="0"/>
        <v>0</v>
      </c>
      <c r="Q89" s="31">
        <v>0</v>
      </c>
      <c r="R89" s="31">
        <v>0</v>
      </c>
      <c r="S89" s="32">
        <f t="shared" si="1"/>
        <v>0</v>
      </c>
      <c r="T89" s="33">
        <f t="shared" si="2"/>
        <v>5372396.3700000001</v>
      </c>
    </row>
    <row r="90" spans="1:21" ht="15" x14ac:dyDescent="0.25">
      <c r="A90" s="37"/>
      <c r="B90" s="37">
        <v>2075</v>
      </c>
      <c r="C90" s="38" t="s">
        <v>79</v>
      </c>
      <c r="D90" s="30">
        <v>0</v>
      </c>
      <c r="E90" s="30"/>
      <c r="F90" s="30"/>
      <c r="G90" s="30">
        <f t="shared" si="3"/>
        <v>0</v>
      </c>
      <c r="H90" s="31">
        <v>629545.21</v>
      </c>
      <c r="I90" s="31">
        <v>0</v>
      </c>
      <c r="J90" s="32">
        <f t="shared" si="4"/>
        <v>629545.21</v>
      </c>
      <c r="K90" s="32"/>
      <c r="M90" s="30">
        <v>0</v>
      </c>
      <c r="N90" s="30"/>
      <c r="O90" s="30"/>
      <c r="P90" s="30">
        <f t="shared" si="0"/>
        <v>0</v>
      </c>
      <c r="Q90" s="31">
        <v>0</v>
      </c>
      <c r="R90" s="31">
        <v>0</v>
      </c>
      <c r="S90" s="32">
        <f t="shared" si="1"/>
        <v>0</v>
      </c>
      <c r="T90" s="33">
        <f t="shared" si="2"/>
        <v>629545.21</v>
      </c>
    </row>
    <row r="91" spans="1:21" ht="15" x14ac:dyDescent="0.25">
      <c r="A91" s="37"/>
      <c r="B91" s="37">
        <v>2055</v>
      </c>
      <c r="C91" s="38" t="s">
        <v>80</v>
      </c>
      <c r="D91" s="30">
        <v>67254557.209999993</v>
      </c>
      <c r="E91" s="30"/>
      <c r="F91" s="30"/>
      <c r="G91" s="30">
        <f t="shared" si="3"/>
        <v>67254557.209999993</v>
      </c>
      <c r="H91" s="31">
        <v>33408861.759999994</v>
      </c>
      <c r="I91" s="31">
        <v>0</v>
      </c>
      <c r="J91" s="32">
        <f t="shared" si="4"/>
        <v>100663418.96999998</v>
      </c>
      <c r="K91" s="32"/>
      <c r="M91" s="30">
        <v>0</v>
      </c>
      <c r="N91" s="30"/>
      <c r="O91" s="30"/>
      <c r="P91" s="30">
        <f t="shared" si="0"/>
        <v>0</v>
      </c>
      <c r="Q91" s="31">
        <v>0</v>
      </c>
      <c r="R91" s="31">
        <v>0</v>
      </c>
      <c r="S91" s="32">
        <f t="shared" si="1"/>
        <v>0</v>
      </c>
      <c r="T91" s="33">
        <f t="shared" si="2"/>
        <v>100663418.96999998</v>
      </c>
    </row>
    <row r="92" spans="1:21" ht="15" x14ac:dyDescent="0.25">
      <c r="A92" s="37"/>
      <c r="B92" s="37" t="s">
        <v>81</v>
      </c>
      <c r="C92" s="38" t="s">
        <v>82</v>
      </c>
      <c r="D92" s="30">
        <v>-772398.41999999981</v>
      </c>
      <c r="E92" s="30"/>
      <c r="F92" s="30"/>
      <c r="G92" s="30">
        <f t="shared" si="3"/>
        <v>-772398.41999999981</v>
      </c>
      <c r="H92" s="31">
        <v>-433227.00000000012</v>
      </c>
      <c r="I92" s="31">
        <v>0</v>
      </c>
      <c r="J92" s="32">
        <f t="shared" si="4"/>
        <v>-1205625.42</v>
      </c>
      <c r="K92" s="32"/>
      <c r="M92" s="30">
        <v>0</v>
      </c>
      <c r="N92" s="30"/>
      <c r="O92" s="30"/>
      <c r="P92" s="30">
        <f t="shared" si="0"/>
        <v>0</v>
      </c>
      <c r="Q92" s="31">
        <v>0</v>
      </c>
      <c r="R92" s="31">
        <v>0</v>
      </c>
      <c r="S92" s="32">
        <f t="shared" si="1"/>
        <v>0</v>
      </c>
      <c r="T92" s="33">
        <f t="shared" si="2"/>
        <v>-1205625.42</v>
      </c>
    </row>
    <row r="93" spans="1:21" x14ac:dyDescent="0.2">
      <c r="A93" s="37"/>
      <c r="B93" s="37"/>
      <c r="C93" s="39" t="s">
        <v>83</v>
      </c>
      <c r="D93" s="40">
        <f t="shared" ref="D93:J93" si="13">SUM(D47:D92)</f>
        <v>2979373422.5889983</v>
      </c>
      <c r="E93" s="40">
        <f t="shared" si="13"/>
        <v>0</v>
      </c>
      <c r="F93" s="40">
        <f t="shared" si="13"/>
        <v>0</v>
      </c>
      <c r="G93" s="40">
        <f t="shared" si="13"/>
        <v>2979373422.5889983</v>
      </c>
      <c r="H93" s="40">
        <f t="shared" si="13"/>
        <v>291888674.68999994</v>
      </c>
      <c r="I93" s="40">
        <f t="shared" si="13"/>
        <v>-19303223.280000001</v>
      </c>
      <c r="J93" s="40">
        <f t="shared" si="13"/>
        <v>3251958873.9989991</v>
      </c>
      <c r="K93" s="41">
        <f>SUM(K48:K89)</f>
        <v>0</v>
      </c>
      <c r="L93" s="42"/>
      <c r="M93" s="40">
        <f t="shared" ref="M93:T93" si="14">SUM(M47:M92)</f>
        <v>-526228795.09000021</v>
      </c>
      <c r="N93" s="40">
        <f t="shared" si="14"/>
        <v>0</v>
      </c>
      <c r="O93" s="40">
        <f t="shared" si="14"/>
        <v>0</v>
      </c>
      <c r="P93" s="40">
        <f t="shared" si="14"/>
        <v>-526228795.09000021</v>
      </c>
      <c r="Q93" s="40">
        <f t="shared" si="14"/>
        <v>-121336485.96907143</v>
      </c>
      <c r="R93" s="40">
        <f t="shared" si="14"/>
        <v>11760162.620000001</v>
      </c>
      <c r="S93" s="40">
        <f t="shared" si="14"/>
        <v>-635805118.43907189</v>
      </c>
      <c r="T93" s="40">
        <f t="shared" si="14"/>
        <v>2616153755.5599279</v>
      </c>
    </row>
    <row r="94" spans="1:21" ht="25.5" x14ac:dyDescent="0.25">
      <c r="A94" s="37"/>
      <c r="B94" s="37">
        <v>1531</v>
      </c>
      <c r="C94" s="29" t="s">
        <v>84</v>
      </c>
      <c r="D94" s="30">
        <f>-D47</f>
        <v>-890964.85000000033</v>
      </c>
      <c r="E94" s="30"/>
      <c r="F94" s="30"/>
      <c r="G94" s="30">
        <f t="shared" ref="G94:G101" si="15">SUM(D94:F94)</f>
        <v>-890964.85000000033</v>
      </c>
      <c r="H94" s="31">
        <f t="shared" ref="H94:I94" si="16">-H47</f>
        <v>104196.33000000002</v>
      </c>
      <c r="I94" s="31">
        <f t="shared" si="16"/>
        <v>-338064.32</v>
      </c>
      <c r="J94" s="32">
        <f>G94+H94+I94</f>
        <v>-1124832.8400000003</v>
      </c>
      <c r="K94" s="32">
        <v>0</v>
      </c>
      <c r="M94" s="30">
        <f t="shared" ref="M94:O94" si="17">-M47</f>
        <v>643692.23</v>
      </c>
      <c r="N94" s="30">
        <f t="shared" si="17"/>
        <v>0</v>
      </c>
      <c r="O94" s="30">
        <f t="shared" si="17"/>
        <v>0</v>
      </c>
      <c r="P94" s="30">
        <f t="shared" ref="P94:P101" si="18">SUM(M94:O94)</f>
        <v>643692.23</v>
      </c>
      <c r="Q94" s="31">
        <f t="shared" ref="Q94:R94" si="19">-Q47</f>
        <v>94014.329999999958</v>
      </c>
      <c r="R94" s="31">
        <f t="shared" si="19"/>
        <v>0</v>
      </c>
      <c r="S94" s="32">
        <f>P94+Q94+R94</f>
        <v>737706.55999999994</v>
      </c>
      <c r="T94" s="33">
        <f t="shared" ref="T94:T101" si="20">J94+S94</f>
        <v>-387126.28000000038</v>
      </c>
    </row>
    <row r="95" spans="1:21" ht="25.5" x14ac:dyDescent="0.25">
      <c r="A95" s="37"/>
      <c r="B95" s="37">
        <v>2075</v>
      </c>
      <c r="C95" s="43" t="s">
        <v>85</v>
      </c>
      <c r="D95" s="30">
        <f>-D90</f>
        <v>0</v>
      </c>
      <c r="E95" s="38"/>
      <c r="F95" s="38"/>
      <c r="G95" s="30">
        <f t="shared" si="15"/>
        <v>0</v>
      </c>
      <c r="H95" s="31">
        <f t="shared" ref="H95:I95" si="21">-H90</f>
        <v>-629545.21</v>
      </c>
      <c r="I95" s="31">
        <f t="shared" si="21"/>
        <v>0</v>
      </c>
      <c r="J95" s="32">
        <f t="shared" ref="J95:J101" si="22">G95+H95+I95</f>
        <v>-629545.21</v>
      </c>
      <c r="K95" s="32"/>
      <c r="M95" s="30">
        <f t="shared" ref="M95:O95" si="23">-M90</f>
        <v>0</v>
      </c>
      <c r="N95" s="30">
        <f t="shared" si="23"/>
        <v>0</v>
      </c>
      <c r="O95" s="30">
        <f t="shared" si="23"/>
        <v>0</v>
      </c>
      <c r="P95" s="30">
        <f t="shared" si="18"/>
        <v>0</v>
      </c>
      <c r="Q95" s="31">
        <f t="shared" ref="Q95:R95" si="24">-Q90</f>
        <v>0</v>
      </c>
      <c r="R95" s="31">
        <f t="shared" si="24"/>
        <v>0</v>
      </c>
      <c r="S95" s="32">
        <f t="shared" ref="S95:S101" si="25">P95+Q95+R95</f>
        <v>0</v>
      </c>
      <c r="T95" s="33">
        <f t="shared" si="20"/>
        <v>-629545.21</v>
      </c>
    </row>
    <row r="96" spans="1:21" ht="25.5" x14ac:dyDescent="0.25">
      <c r="A96" s="37"/>
      <c r="B96" s="37">
        <v>1865</v>
      </c>
      <c r="C96" s="43" t="s">
        <v>86</v>
      </c>
      <c r="D96" s="30">
        <f>-D64</f>
        <v>0</v>
      </c>
      <c r="E96" s="38"/>
      <c r="F96" s="38"/>
      <c r="G96" s="30">
        <f t="shared" si="15"/>
        <v>0</v>
      </c>
      <c r="H96" s="31">
        <f t="shared" ref="H96:I96" si="26">-H64</f>
        <v>0</v>
      </c>
      <c r="I96" s="31">
        <f t="shared" si="26"/>
        <v>0</v>
      </c>
      <c r="J96" s="32">
        <f t="shared" si="22"/>
        <v>0</v>
      </c>
      <c r="K96" s="32"/>
      <c r="M96" s="30">
        <f t="shared" ref="M96:O96" si="27">-M64</f>
        <v>0</v>
      </c>
      <c r="N96" s="30">
        <f t="shared" si="27"/>
        <v>0</v>
      </c>
      <c r="O96" s="30">
        <f t="shared" si="27"/>
        <v>0</v>
      </c>
      <c r="P96" s="30">
        <f t="shared" si="18"/>
        <v>0</v>
      </c>
      <c r="Q96" s="31">
        <f t="shared" ref="Q96:R96" si="28">-Q64</f>
        <v>0</v>
      </c>
      <c r="R96" s="31">
        <f t="shared" si="28"/>
        <v>0</v>
      </c>
      <c r="S96" s="32">
        <f t="shared" si="25"/>
        <v>0</v>
      </c>
      <c r="T96" s="33">
        <f t="shared" si="20"/>
        <v>0</v>
      </c>
    </row>
    <row r="97" spans="1:20" ht="15" x14ac:dyDescent="0.25">
      <c r="A97" s="37"/>
      <c r="B97" s="37">
        <v>1875</v>
      </c>
      <c r="C97" s="43" t="s">
        <v>87</v>
      </c>
      <c r="D97" s="30">
        <f>-D65</f>
        <v>-2118900.58</v>
      </c>
      <c r="E97" s="38"/>
      <c r="F97" s="38"/>
      <c r="G97" s="30">
        <f t="shared" si="15"/>
        <v>-2118900.58</v>
      </c>
      <c r="H97" s="31">
        <f t="shared" ref="H97:I97" si="29">-H65</f>
        <v>0</v>
      </c>
      <c r="I97" s="31">
        <f t="shared" si="29"/>
        <v>0</v>
      </c>
      <c r="J97" s="32">
        <f t="shared" si="22"/>
        <v>-2118900.58</v>
      </c>
      <c r="K97" s="32"/>
      <c r="M97" s="30">
        <f t="shared" ref="M97:O97" si="30">-M65</f>
        <v>486634.06000000006</v>
      </c>
      <c r="N97" s="30">
        <f t="shared" si="30"/>
        <v>0</v>
      </c>
      <c r="O97" s="30">
        <f t="shared" si="30"/>
        <v>0</v>
      </c>
      <c r="P97" s="30">
        <f t="shared" si="18"/>
        <v>486634.06000000006</v>
      </c>
      <c r="Q97" s="31">
        <f t="shared" ref="Q97:R97" si="31">-Q65</f>
        <v>90578.74</v>
      </c>
      <c r="R97" s="31">
        <f t="shared" si="31"/>
        <v>0</v>
      </c>
      <c r="S97" s="32">
        <f t="shared" si="25"/>
        <v>577212.80000000005</v>
      </c>
      <c r="T97" s="33">
        <f t="shared" si="20"/>
        <v>-1541687.78</v>
      </c>
    </row>
    <row r="98" spans="1:20" ht="25.5" x14ac:dyDescent="0.25">
      <c r="A98" s="37"/>
      <c r="B98" s="37" t="s">
        <v>71</v>
      </c>
      <c r="C98" s="43" t="s">
        <v>72</v>
      </c>
      <c r="D98" s="30">
        <f>-D84</f>
        <v>1026989.5</v>
      </c>
      <c r="E98" s="38"/>
      <c r="F98" s="38"/>
      <c r="G98" s="30">
        <f t="shared" si="15"/>
        <v>1026989.5</v>
      </c>
      <c r="H98" s="31">
        <f t="shared" ref="H98:I98" si="32">-H84</f>
        <v>0</v>
      </c>
      <c r="I98" s="31">
        <f t="shared" si="32"/>
        <v>0</v>
      </c>
      <c r="J98" s="32">
        <f t="shared" si="22"/>
        <v>1026989.5</v>
      </c>
      <c r="K98" s="32"/>
      <c r="M98" s="30">
        <f t="shared" ref="M98:O98" si="33">-M84</f>
        <v>-228190</v>
      </c>
      <c r="N98" s="30">
        <f t="shared" si="33"/>
        <v>0</v>
      </c>
      <c r="O98" s="30">
        <f t="shared" si="33"/>
        <v>0</v>
      </c>
      <c r="P98" s="30">
        <f t="shared" si="18"/>
        <v>-228190</v>
      </c>
      <c r="Q98" s="31">
        <f t="shared" ref="Q98:R98" si="34">-Q84</f>
        <v>-41080</v>
      </c>
      <c r="R98" s="31">
        <f t="shared" si="34"/>
        <v>0</v>
      </c>
      <c r="S98" s="32">
        <f t="shared" si="25"/>
        <v>-269270</v>
      </c>
      <c r="T98" s="33">
        <f t="shared" si="20"/>
        <v>757719.5</v>
      </c>
    </row>
    <row r="99" spans="1:20" ht="25.5" x14ac:dyDescent="0.25">
      <c r="A99" s="37"/>
      <c r="B99" s="37" t="s">
        <v>74</v>
      </c>
      <c r="C99" s="43" t="s">
        <v>88</v>
      </c>
      <c r="D99" s="30">
        <f>-D86</f>
        <v>1273198.73</v>
      </c>
      <c r="E99" s="38"/>
      <c r="F99" s="38"/>
      <c r="G99" s="30">
        <f t="shared" si="15"/>
        <v>1273198.73</v>
      </c>
      <c r="H99" s="31">
        <f t="shared" ref="H99:I99" si="35">-H86</f>
        <v>0</v>
      </c>
      <c r="I99" s="31">
        <f t="shared" si="35"/>
        <v>0</v>
      </c>
      <c r="J99" s="32">
        <f t="shared" si="22"/>
        <v>1273198.73</v>
      </c>
      <c r="K99" s="32"/>
      <c r="M99" s="30">
        <f t="shared" ref="M99:O99" si="36">-M86</f>
        <v>-238884.47999999998</v>
      </c>
      <c r="N99" s="30">
        <f t="shared" si="36"/>
        <v>0</v>
      </c>
      <c r="O99" s="30">
        <f t="shared" si="36"/>
        <v>0</v>
      </c>
      <c r="P99" s="30">
        <f t="shared" si="18"/>
        <v>-238884.47999999998</v>
      </c>
      <c r="Q99" s="31">
        <f t="shared" ref="Q99:R99" si="37">-Q86</f>
        <v>-41080</v>
      </c>
      <c r="R99" s="31">
        <f t="shared" si="37"/>
        <v>0</v>
      </c>
      <c r="S99" s="32">
        <f t="shared" si="25"/>
        <v>-279964.48</v>
      </c>
      <c r="T99" s="33">
        <f t="shared" si="20"/>
        <v>993234.25</v>
      </c>
    </row>
    <row r="100" spans="1:20" ht="15" x14ac:dyDescent="0.25">
      <c r="A100" s="37"/>
      <c r="B100" s="37">
        <v>2055</v>
      </c>
      <c r="C100" s="38" t="s">
        <v>80</v>
      </c>
      <c r="D100" s="30">
        <f>-D91</f>
        <v>-67254557.209999993</v>
      </c>
      <c r="E100" s="38"/>
      <c r="F100" s="38"/>
      <c r="G100" s="30">
        <f t="shared" si="15"/>
        <v>-67254557.209999993</v>
      </c>
      <c r="H100" s="31">
        <f t="shared" ref="H100:I100" si="38">-H91</f>
        <v>-33408861.759999994</v>
      </c>
      <c r="I100" s="31">
        <f t="shared" si="38"/>
        <v>0</v>
      </c>
      <c r="J100" s="32">
        <f t="shared" si="22"/>
        <v>-100663418.96999998</v>
      </c>
      <c r="K100" s="32"/>
      <c r="M100" s="30">
        <f t="shared" ref="M100:O100" si="39">-M91</f>
        <v>0</v>
      </c>
      <c r="N100" s="30">
        <f t="shared" si="39"/>
        <v>0</v>
      </c>
      <c r="O100" s="30">
        <f t="shared" si="39"/>
        <v>0</v>
      </c>
      <c r="P100" s="30">
        <f t="shared" si="18"/>
        <v>0</v>
      </c>
      <c r="Q100" s="31">
        <f t="shared" ref="Q100:R100" si="40">-Q91</f>
        <v>0</v>
      </c>
      <c r="R100" s="31">
        <f t="shared" si="40"/>
        <v>0</v>
      </c>
      <c r="S100" s="32">
        <f t="shared" si="25"/>
        <v>0</v>
      </c>
      <c r="T100" s="33">
        <f t="shared" si="20"/>
        <v>-100663418.96999998</v>
      </c>
    </row>
    <row r="101" spans="1:20" ht="15" x14ac:dyDescent="0.25">
      <c r="A101" s="37"/>
      <c r="B101" s="37" t="s">
        <v>81</v>
      </c>
      <c r="C101" s="38" t="s">
        <v>82</v>
      </c>
      <c r="D101" s="30">
        <f>-D92</f>
        <v>772398.41999999981</v>
      </c>
      <c r="E101" s="38"/>
      <c r="F101" s="38"/>
      <c r="G101" s="30">
        <f t="shared" si="15"/>
        <v>772398.41999999981</v>
      </c>
      <c r="H101" s="31">
        <f t="shared" ref="H101:I101" si="41">-H92</f>
        <v>433227.00000000012</v>
      </c>
      <c r="I101" s="31">
        <f t="shared" si="41"/>
        <v>0</v>
      </c>
      <c r="J101" s="32">
        <f t="shared" si="22"/>
        <v>1205625.42</v>
      </c>
      <c r="K101" s="32"/>
      <c r="M101" s="30">
        <f t="shared" ref="M101:O101" si="42">-M92</f>
        <v>0</v>
      </c>
      <c r="N101" s="30">
        <f t="shared" si="42"/>
        <v>0</v>
      </c>
      <c r="O101" s="30">
        <f t="shared" si="42"/>
        <v>0</v>
      </c>
      <c r="P101" s="30">
        <f t="shared" si="18"/>
        <v>0</v>
      </c>
      <c r="Q101" s="31">
        <f t="shared" ref="Q101:R101" si="43">-Q92</f>
        <v>0</v>
      </c>
      <c r="R101" s="31">
        <f t="shared" si="43"/>
        <v>0</v>
      </c>
      <c r="S101" s="32">
        <f t="shared" si="25"/>
        <v>0</v>
      </c>
      <c r="T101" s="33">
        <f t="shared" si="20"/>
        <v>1205625.42</v>
      </c>
    </row>
    <row r="102" spans="1:20" x14ac:dyDescent="0.2">
      <c r="A102" s="37"/>
      <c r="B102" s="37"/>
      <c r="C102" s="39" t="s">
        <v>89</v>
      </c>
      <c r="D102" s="40">
        <f>SUM(D93:D101)</f>
        <v>2912181586.5989985</v>
      </c>
      <c r="E102" s="40">
        <f t="shared" ref="E102:J102" si="44">SUM(E93:E101)</f>
        <v>0</v>
      </c>
      <c r="F102" s="40">
        <f t="shared" si="44"/>
        <v>0</v>
      </c>
      <c r="G102" s="40">
        <f t="shared" si="44"/>
        <v>2912181586.5989985</v>
      </c>
      <c r="H102" s="40">
        <f t="shared" si="44"/>
        <v>258387691.04999995</v>
      </c>
      <c r="I102" s="40">
        <f t="shared" si="44"/>
        <v>-19641287.600000001</v>
      </c>
      <c r="J102" s="40">
        <f t="shared" si="44"/>
        <v>3150927990.0489993</v>
      </c>
      <c r="K102" s="40"/>
      <c r="L102" s="42"/>
      <c r="M102" s="40">
        <f t="shared" ref="M102:T102" si="45">SUM(M93:M101)</f>
        <v>-525565543.28000021</v>
      </c>
      <c r="N102" s="40">
        <f t="shared" si="45"/>
        <v>0</v>
      </c>
      <c r="O102" s="40">
        <f t="shared" si="45"/>
        <v>0</v>
      </c>
      <c r="P102" s="40">
        <f t="shared" si="45"/>
        <v>-525565543.28000021</v>
      </c>
      <c r="Q102" s="40">
        <f t="shared" si="45"/>
        <v>-121234052.89907144</v>
      </c>
      <c r="R102" s="40">
        <f t="shared" si="45"/>
        <v>11760162.620000001</v>
      </c>
      <c r="S102" s="40">
        <f t="shared" si="45"/>
        <v>-635039433.55907202</v>
      </c>
      <c r="T102" s="40">
        <f t="shared" si="45"/>
        <v>2515888556.4899278</v>
      </c>
    </row>
    <row r="103" spans="1:20" ht="15" x14ac:dyDescent="0.25">
      <c r="A103" s="37"/>
      <c r="B103" s="37"/>
      <c r="C103" s="65" t="s">
        <v>90</v>
      </c>
      <c r="D103" s="66"/>
      <c r="E103" s="66"/>
      <c r="F103" s="66"/>
      <c r="G103" s="66"/>
      <c r="H103" s="66"/>
      <c r="I103" s="66"/>
      <c r="J103" s="66"/>
      <c r="K103" s="66"/>
      <c r="L103" s="66"/>
      <c r="M103" s="67"/>
      <c r="N103" s="44"/>
      <c r="O103" s="44"/>
      <c r="P103" s="44"/>
      <c r="Q103" s="45"/>
      <c r="S103" s="46"/>
      <c r="T103" s="34"/>
    </row>
    <row r="104" spans="1:20" ht="15" x14ac:dyDescent="0.25">
      <c r="A104" s="37"/>
      <c r="B104" s="37"/>
      <c r="C104" s="65" t="s">
        <v>91</v>
      </c>
      <c r="D104" s="66"/>
      <c r="E104" s="66"/>
      <c r="F104" s="66"/>
      <c r="G104" s="66"/>
      <c r="H104" s="66"/>
      <c r="I104" s="66"/>
      <c r="J104" s="66"/>
      <c r="K104" s="66"/>
      <c r="L104" s="66"/>
      <c r="M104" s="67"/>
      <c r="N104" s="44"/>
      <c r="O104" s="44"/>
      <c r="P104" s="44"/>
      <c r="Q104" s="40">
        <f>+Q102</f>
        <v>-121234052.89907144</v>
      </c>
      <c r="S104" s="46"/>
      <c r="T104" s="34"/>
    </row>
    <row r="105" spans="1:20" x14ac:dyDescent="0.2">
      <c r="D105" s="47">
        <v>0</v>
      </c>
      <c r="E105" s="47"/>
      <c r="F105" s="47"/>
      <c r="G105" s="47"/>
      <c r="H105" s="47">
        <v>0</v>
      </c>
      <c r="I105" s="47">
        <v>0</v>
      </c>
      <c r="J105" s="47">
        <v>0</v>
      </c>
      <c r="K105" s="47"/>
      <c r="L105" s="47"/>
      <c r="M105" s="47">
        <v>0</v>
      </c>
      <c r="N105" s="47"/>
      <c r="O105" s="47"/>
      <c r="P105" s="47">
        <v>0</v>
      </c>
      <c r="Q105" s="47">
        <v>0</v>
      </c>
      <c r="R105" s="47">
        <v>0</v>
      </c>
      <c r="S105" s="47">
        <v>0</v>
      </c>
      <c r="T105" s="47">
        <v>0</v>
      </c>
    </row>
    <row r="106" spans="1:20" x14ac:dyDescent="0.2">
      <c r="M106" s="2" t="s">
        <v>92</v>
      </c>
    </row>
    <row r="107" spans="1:20" ht="15" x14ac:dyDescent="0.25">
      <c r="A107" s="37">
        <v>10</v>
      </c>
      <c r="B107" s="37"/>
      <c r="C107" s="16" t="s">
        <v>93</v>
      </c>
      <c r="D107" s="17"/>
      <c r="E107" s="17"/>
      <c r="F107" s="17"/>
      <c r="G107" s="17"/>
      <c r="H107" s="17"/>
      <c r="I107" s="17"/>
      <c r="J107" s="17"/>
      <c r="K107" s="17"/>
      <c r="L107" s="17"/>
      <c r="M107" s="17" t="s">
        <v>93</v>
      </c>
      <c r="N107" s="17"/>
      <c r="O107" s="17"/>
      <c r="P107" s="17"/>
      <c r="Q107" s="17"/>
      <c r="R107" s="48">
        <f>N71+Q71</f>
        <v>-4744177.3499999987</v>
      </c>
    </row>
    <row r="108" spans="1:20" ht="15" x14ac:dyDescent="0.25">
      <c r="A108" s="37">
        <v>8</v>
      </c>
      <c r="B108" s="37"/>
      <c r="C108" s="16" t="s">
        <v>59</v>
      </c>
      <c r="D108" s="17"/>
      <c r="E108" s="17"/>
      <c r="F108" s="17"/>
      <c r="G108" s="17"/>
      <c r="H108" s="17"/>
      <c r="I108" s="17"/>
      <c r="J108" s="17"/>
      <c r="K108" s="17"/>
      <c r="L108" s="17"/>
      <c r="M108" s="17" t="s">
        <v>59</v>
      </c>
      <c r="N108" s="17"/>
      <c r="O108" s="17"/>
      <c r="P108" s="17"/>
      <c r="Q108" s="17"/>
      <c r="R108" s="48">
        <f>Q73+Q72</f>
        <v>-1397614.68</v>
      </c>
    </row>
    <row r="109" spans="1:20" ht="15" x14ac:dyDescent="0.25">
      <c r="A109" s="37">
        <v>47</v>
      </c>
      <c r="B109" s="37"/>
      <c r="C109" s="16" t="s">
        <v>94</v>
      </c>
      <c r="D109" s="17"/>
      <c r="E109" s="17"/>
      <c r="F109" s="17"/>
      <c r="G109" s="17"/>
      <c r="H109" s="17"/>
      <c r="I109" s="17"/>
      <c r="J109" s="17"/>
      <c r="K109" s="17"/>
      <c r="L109" s="17"/>
      <c r="M109" s="17" t="s">
        <v>94</v>
      </c>
      <c r="N109" s="17"/>
      <c r="O109" s="17"/>
      <c r="P109" s="17"/>
      <c r="Q109" s="17"/>
      <c r="R109" s="48"/>
    </row>
    <row r="110" spans="1:20" x14ac:dyDescent="0.2">
      <c r="M110" s="60" t="s">
        <v>95</v>
      </c>
      <c r="N110" s="61"/>
      <c r="O110" s="61"/>
      <c r="P110" s="61"/>
      <c r="Q110" s="61"/>
      <c r="R110" s="49">
        <f>Q104-R107-R108-R109</f>
        <v>-115092260.86907144</v>
      </c>
    </row>
    <row r="112" spans="1:20" x14ac:dyDescent="0.2">
      <c r="D112" s="34"/>
    </row>
    <row r="114" spans="1:20" ht="13.5" thickBot="1" x14ac:dyDescent="0.25">
      <c r="H114" s="11" t="s">
        <v>18</v>
      </c>
      <c r="I114" s="12" t="s">
        <v>19</v>
      </c>
    </row>
    <row r="115" spans="1:20" ht="15.75" thickBot="1" x14ac:dyDescent="0.3">
      <c r="H115" s="11" t="s">
        <v>20</v>
      </c>
      <c r="I115" s="13">
        <v>2018</v>
      </c>
      <c r="J115" s="14"/>
      <c r="K115" s="15">
        <f>IF(I115=2014,4,IF(I115=2015,5,IF(I115=2016,6,IF(I115=2017,7,IF(I115=2018,8,IF(I115=2019,9,IF(I115=2020,10)))))))</f>
        <v>8</v>
      </c>
    </row>
    <row r="117" spans="1:20" x14ac:dyDescent="0.2">
      <c r="D117" s="62" t="s">
        <v>21</v>
      </c>
      <c r="E117" s="63"/>
      <c r="F117" s="63"/>
      <c r="G117" s="63"/>
      <c r="H117" s="63"/>
      <c r="I117" s="63"/>
      <c r="J117" s="63"/>
      <c r="K117" s="64"/>
      <c r="M117" s="16"/>
      <c r="N117" s="17"/>
      <c r="O117" s="17"/>
      <c r="P117" s="17"/>
      <c r="Q117" s="18" t="s">
        <v>22</v>
      </c>
      <c r="R117" s="18"/>
      <c r="S117" s="19"/>
    </row>
    <row r="118" spans="1:20" ht="30" customHeight="1" x14ac:dyDescent="0.2">
      <c r="A118" s="20" t="s">
        <v>23</v>
      </c>
      <c r="B118" s="20" t="s">
        <v>24</v>
      </c>
      <c r="C118" s="21" t="s">
        <v>25</v>
      </c>
      <c r="D118" s="22" t="s">
        <v>26</v>
      </c>
      <c r="E118" s="22" t="s">
        <v>96</v>
      </c>
      <c r="F118" s="22"/>
      <c r="G118" s="22" t="s">
        <v>27</v>
      </c>
      <c r="H118" s="23" t="s">
        <v>28</v>
      </c>
      <c r="I118" s="23" t="s">
        <v>29</v>
      </c>
      <c r="J118" s="20" t="s">
        <v>30</v>
      </c>
      <c r="K118" s="20" t="s">
        <v>31</v>
      </c>
      <c r="L118" s="24"/>
      <c r="M118" s="22" t="s">
        <v>26</v>
      </c>
      <c r="N118" s="22" t="s">
        <v>96</v>
      </c>
      <c r="O118" s="22"/>
      <c r="P118" s="22" t="s">
        <v>27</v>
      </c>
      <c r="Q118" s="26" t="s">
        <v>32</v>
      </c>
      <c r="R118" s="26" t="s">
        <v>29</v>
      </c>
      <c r="S118" s="27" t="s">
        <v>30</v>
      </c>
      <c r="T118" s="20" t="s">
        <v>33</v>
      </c>
    </row>
    <row r="119" spans="1:20" ht="30" customHeight="1" x14ac:dyDescent="0.25">
      <c r="A119" s="20"/>
      <c r="B119" s="28">
        <v>1531</v>
      </c>
      <c r="C119" s="29" t="s">
        <v>34</v>
      </c>
      <c r="D119" s="30">
        <f t="shared" ref="D119:D135" si="46">J47</f>
        <v>1124832.8400000003</v>
      </c>
      <c r="E119" s="30"/>
      <c r="F119" s="30"/>
      <c r="G119" s="30">
        <f>SUM(D119:F119)</f>
        <v>1124832.8400000003</v>
      </c>
      <c r="H119" s="31">
        <v>222375.68000000002</v>
      </c>
      <c r="I119" s="31">
        <v>0</v>
      </c>
      <c r="J119" s="32">
        <f>G119+H119+I119</f>
        <v>1347208.5200000003</v>
      </c>
      <c r="K119" s="20"/>
      <c r="L119" s="24"/>
      <c r="M119" s="30">
        <f t="shared" ref="M119:M135" si="47">S47</f>
        <v>-737706.55999999994</v>
      </c>
      <c r="N119" s="30"/>
      <c r="O119" s="30"/>
      <c r="P119" s="30">
        <f>SUM(M119:O119)</f>
        <v>-737706.55999999994</v>
      </c>
      <c r="Q119" s="31">
        <v>-245103.38</v>
      </c>
      <c r="R119" s="31">
        <v>0</v>
      </c>
      <c r="S119" s="32">
        <f>P119+Q119+R119</f>
        <v>-982809.94</v>
      </c>
      <c r="T119" s="33">
        <f>J119+S119</f>
        <v>364398.58000000031</v>
      </c>
    </row>
    <row r="120" spans="1:20" ht="25.5" customHeight="1" x14ac:dyDescent="0.25">
      <c r="A120" s="20"/>
      <c r="B120" s="28">
        <v>1609</v>
      </c>
      <c r="C120" s="29" t="s">
        <v>35</v>
      </c>
      <c r="D120" s="30">
        <f t="shared" si="46"/>
        <v>97109282.539999992</v>
      </c>
      <c r="E120" s="30"/>
      <c r="F120" s="30"/>
      <c r="G120" s="30">
        <f t="shared" ref="G120:G164" si="48">SUM(D120:F120)</f>
        <v>97109282.539999992</v>
      </c>
      <c r="H120" s="31">
        <v>7626848.9200000018</v>
      </c>
      <c r="I120" s="31">
        <v>0</v>
      </c>
      <c r="J120" s="32">
        <f t="shared" ref="J120:J164" si="49">G120+H120+I120</f>
        <v>104736131.45999999</v>
      </c>
      <c r="K120" s="32">
        <v>0</v>
      </c>
      <c r="L120" s="24"/>
      <c r="M120" s="30">
        <f t="shared" si="47"/>
        <v>-15426189.330000002</v>
      </c>
      <c r="N120" s="30"/>
      <c r="O120" s="30"/>
      <c r="P120" s="30">
        <f t="shared" ref="P120:P164" si="50">SUM(M120:O120)</f>
        <v>-15426189.330000002</v>
      </c>
      <c r="Q120" s="31">
        <v>-3737923.2600000002</v>
      </c>
      <c r="R120" s="31">
        <v>0</v>
      </c>
      <c r="S120" s="32">
        <f t="shared" ref="S120:S164" si="51">P120+Q120+R120</f>
        <v>-19164112.590000004</v>
      </c>
      <c r="T120" s="33">
        <f t="shared" ref="T120:T164" si="52">J120+S120</f>
        <v>85572018.86999999</v>
      </c>
    </row>
    <row r="121" spans="1:20" ht="25.5" x14ac:dyDescent="0.25">
      <c r="A121" s="28">
        <v>12</v>
      </c>
      <c r="B121" s="28">
        <v>1611</v>
      </c>
      <c r="C121" s="29" t="s">
        <v>36</v>
      </c>
      <c r="D121" s="30">
        <f t="shared" si="46"/>
        <v>118110377.86999999</v>
      </c>
      <c r="E121" s="30"/>
      <c r="F121" s="30"/>
      <c r="G121" s="30">
        <f t="shared" si="48"/>
        <v>118110377.86999999</v>
      </c>
      <c r="H121" s="31">
        <v>34127724.779999994</v>
      </c>
      <c r="I121" s="31">
        <v>-264240.19</v>
      </c>
      <c r="J121" s="32">
        <f t="shared" si="49"/>
        <v>151973862.45999998</v>
      </c>
      <c r="K121" s="32">
        <v>0</v>
      </c>
      <c r="L121" s="35"/>
      <c r="M121" s="30">
        <f t="shared" si="47"/>
        <v>-62395112.679999992</v>
      </c>
      <c r="N121" s="30"/>
      <c r="O121" s="30"/>
      <c r="P121" s="30">
        <f t="shared" si="50"/>
        <v>-62395112.679999992</v>
      </c>
      <c r="Q121" s="31">
        <v>-13735560.390000001</v>
      </c>
      <c r="R121" s="31">
        <v>264240.19</v>
      </c>
      <c r="S121" s="32">
        <f t="shared" si="51"/>
        <v>-75866432.879999995</v>
      </c>
      <c r="T121" s="33">
        <f t="shared" si="52"/>
        <v>76107429.579999983</v>
      </c>
    </row>
    <row r="122" spans="1:20" ht="25.5" x14ac:dyDescent="0.25">
      <c r="A122" s="28" t="s">
        <v>37</v>
      </c>
      <c r="B122" s="28">
        <v>1612</v>
      </c>
      <c r="C122" s="29" t="s">
        <v>38</v>
      </c>
      <c r="D122" s="30">
        <f t="shared" si="46"/>
        <v>3371382.32</v>
      </c>
      <c r="E122" s="30"/>
      <c r="F122" s="30"/>
      <c r="G122" s="30">
        <f t="shared" si="48"/>
        <v>3371382.32</v>
      </c>
      <c r="H122" s="31">
        <v>8351.3500000000095</v>
      </c>
      <c r="I122" s="31">
        <v>0</v>
      </c>
      <c r="J122" s="32">
        <f t="shared" si="49"/>
        <v>3379733.67</v>
      </c>
      <c r="K122" s="32">
        <v>0</v>
      </c>
      <c r="L122" s="35"/>
      <c r="M122" s="30">
        <f t="shared" si="47"/>
        <v>0</v>
      </c>
      <c r="N122" s="30"/>
      <c r="O122" s="30"/>
      <c r="P122" s="30">
        <f t="shared" si="50"/>
        <v>0</v>
      </c>
      <c r="Q122" s="31">
        <v>0</v>
      </c>
      <c r="R122" s="31">
        <v>0</v>
      </c>
      <c r="S122" s="32">
        <f t="shared" si="51"/>
        <v>0</v>
      </c>
      <c r="T122" s="33">
        <f t="shared" si="52"/>
        <v>3379733.67</v>
      </c>
    </row>
    <row r="123" spans="1:20" ht="15" x14ac:dyDescent="0.25">
      <c r="A123" s="28" t="s">
        <v>39</v>
      </c>
      <c r="B123" s="28">
        <v>1805</v>
      </c>
      <c r="C123" s="29" t="s">
        <v>40</v>
      </c>
      <c r="D123" s="30">
        <f t="shared" si="46"/>
        <v>43519203.080000006</v>
      </c>
      <c r="E123" s="30"/>
      <c r="F123" s="30"/>
      <c r="G123" s="30">
        <f t="shared" si="48"/>
        <v>43519203.080000006</v>
      </c>
      <c r="H123" s="31">
        <v>0</v>
      </c>
      <c r="I123" s="31">
        <v>-14823.67</v>
      </c>
      <c r="J123" s="32">
        <f t="shared" si="49"/>
        <v>43504379.410000004</v>
      </c>
      <c r="K123" s="32">
        <v>0</v>
      </c>
      <c r="L123" s="35"/>
      <c r="M123" s="30">
        <f t="shared" si="47"/>
        <v>0</v>
      </c>
      <c r="N123" s="30"/>
      <c r="O123" s="30"/>
      <c r="P123" s="30">
        <f t="shared" si="50"/>
        <v>0</v>
      </c>
      <c r="Q123" s="31">
        <v>0</v>
      </c>
      <c r="R123" s="31">
        <v>0</v>
      </c>
      <c r="S123" s="32">
        <f t="shared" si="51"/>
        <v>0</v>
      </c>
      <c r="T123" s="33">
        <f t="shared" si="52"/>
        <v>43504379.410000004</v>
      </c>
    </row>
    <row r="124" spans="1:20" ht="15" x14ac:dyDescent="0.25">
      <c r="A124" s="28">
        <v>47</v>
      </c>
      <c r="B124" s="28">
        <v>1808</v>
      </c>
      <c r="C124" s="29" t="s">
        <v>41</v>
      </c>
      <c r="D124" s="30">
        <f t="shared" si="46"/>
        <v>76062278.089999989</v>
      </c>
      <c r="E124" s="30"/>
      <c r="F124" s="30"/>
      <c r="G124" s="30">
        <f t="shared" si="48"/>
        <v>76062278.089999989</v>
      </c>
      <c r="H124" s="31">
        <v>4329960.1100000013</v>
      </c>
      <c r="I124" s="31">
        <v>-613462.94000000006</v>
      </c>
      <c r="J124" s="32">
        <f t="shared" si="49"/>
        <v>79778775.25999999</v>
      </c>
      <c r="K124" s="32">
        <v>0</v>
      </c>
      <c r="L124" s="35"/>
      <c r="M124" s="30">
        <f t="shared" si="47"/>
        <v>-13273455.590000002</v>
      </c>
      <c r="N124" s="30"/>
      <c r="O124" s="30"/>
      <c r="P124" s="30">
        <f t="shared" si="50"/>
        <v>-13273455.590000002</v>
      </c>
      <c r="Q124" s="31">
        <v>-2803440.59</v>
      </c>
      <c r="R124" s="31">
        <v>325073.07</v>
      </c>
      <c r="S124" s="32">
        <f t="shared" si="51"/>
        <v>-15751823.110000001</v>
      </c>
      <c r="T124" s="33">
        <f t="shared" si="52"/>
        <v>64026952.149999991</v>
      </c>
    </row>
    <row r="125" spans="1:20" ht="15" x14ac:dyDescent="0.25">
      <c r="A125" s="28">
        <v>13</v>
      </c>
      <c r="B125" s="28">
        <v>1810</v>
      </c>
      <c r="C125" s="29" t="s">
        <v>42</v>
      </c>
      <c r="D125" s="30">
        <f t="shared" si="46"/>
        <v>12567206.43</v>
      </c>
      <c r="E125" s="30"/>
      <c r="F125" s="30"/>
      <c r="G125" s="30">
        <f t="shared" si="48"/>
        <v>12567206.43</v>
      </c>
      <c r="H125" s="31">
        <v>-1946524.42</v>
      </c>
      <c r="I125" s="31">
        <v>0</v>
      </c>
      <c r="J125" s="32">
        <f t="shared" si="49"/>
        <v>10620682.01</v>
      </c>
      <c r="K125" s="32">
        <v>0</v>
      </c>
      <c r="L125" s="35"/>
      <c r="M125" s="30">
        <f t="shared" si="47"/>
        <v>-0.01</v>
      </c>
      <c r="N125" s="30"/>
      <c r="O125" s="30"/>
      <c r="P125" s="30">
        <f t="shared" si="50"/>
        <v>-0.01</v>
      </c>
      <c r="Q125" s="31">
        <v>0</v>
      </c>
      <c r="R125" s="31">
        <v>0</v>
      </c>
      <c r="S125" s="32">
        <f t="shared" si="51"/>
        <v>-0.01</v>
      </c>
      <c r="T125" s="33">
        <f t="shared" si="52"/>
        <v>10620682</v>
      </c>
    </row>
    <row r="126" spans="1:20" ht="15" x14ac:dyDescent="0.25">
      <c r="A126" s="28">
        <v>47</v>
      </c>
      <c r="B126" s="28">
        <v>1815</v>
      </c>
      <c r="C126" s="29" t="s">
        <v>43</v>
      </c>
      <c r="D126" s="30">
        <f t="shared" si="46"/>
        <v>146440517.95000002</v>
      </c>
      <c r="E126" s="30"/>
      <c r="F126" s="30"/>
      <c r="G126" s="30">
        <f t="shared" si="48"/>
        <v>146440517.95000002</v>
      </c>
      <c r="H126" s="31">
        <v>2348425.959999999</v>
      </c>
      <c r="I126" s="31">
        <v>0</v>
      </c>
      <c r="J126" s="32">
        <f t="shared" si="49"/>
        <v>148788943.91000003</v>
      </c>
      <c r="K126" s="32">
        <v>0</v>
      </c>
      <c r="L126" s="35"/>
      <c r="M126" s="30">
        <f t="shared" si="47"/>
        <v>-32889697.799999997</v>
      </c>
      <c r="N126" s="30"/>
      <c r="O126" s="30"/>
      <c r="P126" s="30">
        <f t="shared" si="50"/>
        <v>-32889697.799999997</v>
      </c>
      <c r="Q126" s="31">
        <v>-5350699.5199999996</v>
      </c>
      <c r="R126" s="31">
        <v>0</v>
      </c>
      <c r="S126" s="32">
        <f t="shared" si="51"/>
        <v>-38240397.319999993</v>
      </c>
      <c r="T126" s="33">
        <f t="shared" si="52"/>
        <v>110548546.59000003</v>
      </c>
    </row>
    <row r="127" spans="1:20" ht="15" x14ac:dyDescent="0.25">
      <c r="A127" s="28">
        <v>47</v>
      </c>
      <c r="B127" s="28">
        <v>1820</v>
      </c>
      <c r="C127" s="29" t="s">
        <v>44</v>
      </c>
      <c r="D127" s="30">
        <f t="shared" si="46"/>
        <v>140779788.51000002</v>
      </c>
      <c r="E127" s="30"/>
      <c r="F127" s="30"/>
      <c r="G127" s="30">
        <f t="shared" si="48"/>
        <v>140779788.51000002</v>
      </c>
      <c r="H127" s="31">
        <v>7290890.7399999984</v>
      </c>
      <c r="I127" s="31">
        <v>0</v>
      </c>
      <c r="J127" s="32">
        <f t="shared" si="49"/>
        <v>148070679.25000003</v>
      </c>
      <c r="K127" s="32">
        <v>0</v>
      </c>
      <c r="L127" s="35"/>
      <c r="M127" s="30">
        <f t="shared" si="47"/>
        <v>-25788633.530000001</v>
      </c>
      <c r="N127" s="30"/>
      <c r="O127" s="30"/>
      <c r="P127" s="30">
        <f t="shared" si="50"/>
        <v>-25788633.530000001</v>
      </c>
      <c r="Q127" s="31">
        <v>-4567560.9400000004</v>
      </c>
      <c r="R127" s="31">
        <v>0</v>
      </c>
      <c r="S127" s="32">
        <f t="shared" si="51"/>
        <v>-30356194.470000003</v>
      </c>
      <c r="T127" s="33">
        <f t="shared" si="52"/>
        <v>117714484.78000003</v>
      </c>
    </row>
    <row r="128" spans="1:20" ht="15" x14ac:dyDescent="0.25">
      <c r="A128" s="28">
        <v>47</v>
      </c>
      <c r="B128" s="28">
        <v>1825</v>
      </c>
      <c r="C128" s="29" t="s">
        <v>45</v>
      </c>
      <c r="D128" s="30">
        <f t="shared" si="46"/>
        <v>0</v>
      </c>
      <c r="E128" s="30"/>
      <c r="F128" s="30"/>
      <c r="G128" s="30">
        <f t="shared" si="48"/>
        <v>0</v>
      </c>
      <c r="H128" s="31">
        <v>0</v>
      </c>
      <c r="I128" s="31">
        <v>0</v>
      </c>
      <c r="J128" s="32">
        <f t="shared" si="49"/>
        <v>0</v>
      </c>
      <c r="K128" s="32">
        <v>0</v>
      </c>
      <c r="L128" s="35"/>
      <c r="M128" s="30">
        <f t="shared" si="47"/>
        <v>0</v>
      </c>
      <c r="N128" s="30"/>
      <c r="O128" s="30"/>
      <c r="P128" s="30">
        <f t="shared" si="50"/>
        <v>0</v>
      </c>
      <c r="Q128" s="31">
        <v>0</v>
      </c>
      <c r="R128" s="31">
        <v>0</v>
      </c>
      <c r="S128" s="32">
        <f t="shared" si="51"/>
        <v>0</v>
      </c>
      <c r="T128" s="33">
        <f t="shared" si="52"/>
        <v>0</v>
      </c>
    </row>
    <row r="129" spans="1:20" ht="15" x14ac:dyDescent="0.25">
      <c r="A129" s="28">
        <v>47</v>
      </c>
      <c r="B129" s="28">
        <v>1830</v>
      </c>
      <c r="C129" s="29" t="s">
        <v>46</v>
      </c>
      <c r="D129" s="30">
        <f t="shared" si="46"/>
        <v>469944572.09999782</v>
      </c>
      <c r="E129" s="30"/>
      <c r="F129" s="30"/>
      <c r="G129" s="30">
        <f t="shared" si="48"/>
        <v>469944572.09999782</v>
      </c>
      <c r="H129" s="31">
        <v>43588038.629999995</v>
      </c>
      <c r="I129" s="31">
        <v>-781333.31</v>
      </c>
      <c r="J129" s="32">
        <f t="shared" si="49"/>
        <v>512751277.41999781</v>
      </c>
      <c r="K129" s="32">
        <v>0</v>
      </c>
      <c r="L129" s="35"/>
      <c r="M129" s="30">
        <f t="shared" si="47"/>
        <v>-54097165.4599998</v>
      </c>
      <c r="N129" s="30"/>
      <c r="O129" s="30"/>
      <c r="P129" s="30">
        <f t="shared" si="50"/>
        <v>-54097165.4599998</v>
      </c>
      <c r="Q129" s="31">
        <v>-11665700.399999931</v>
      </c>
      <c r="R129" s="31">
        <v>351464.76</v>
      </c>
      <c r="S129" s="32">
        <f t="shared" si="51"/>
        <v>-65411401.099999733</v>
      </c>
      <c r="T129" s="33">
        <f t="shared" si="52"/>
        <v>447339876.31999809</v>
      </c>
    </row>
    <row r="130" spans="1:20" ht="15" x14ac:dyDescent="0.25">
      <c r="A130" s="28">
        <v>47</v>
      </c>
      <c r="B130" s="28">
        <v>1835</v>
      </c>
      <c r="C130" s="29" t="s">
        <v>47</v>
      </c>
      <c r="D130" s="30">
        <f t="shared" si="46"/>
        <v>310126060.48000038</v>
      </c>
      <c r="E130" s="30"/>
      <c r="F130" s="30"/>
      <c r="G130" s="30">
        <f t="shared" si="48"/>
        <v>310126060.48000038</v>
      </c>
      <c r="H130" s="31">
        <v>26910215.889999997</v>
      </c>
      <c r="I130" s="31">
        <v>-1084789.1599999999</v>
      </c>
      <c r="J130" s="32">
        <f t="shared" si="49"/>
        <v>335951487.21000034</v>
      </c>
      <c r="K130" s="32">
        <v>0</v>
      </c>
      <c r="L130" s="35"/>
      <c r="M130" s="30">
        <f t="shared" si="47"/>
        <v>-32789305.460000031</v>
      </c>
      <c r="N130" s="30"/>
      <c r="O130" s="30"/>
      <c r="P130" s="30">
        <f t="shared" si="50"/>
        <v>-32789305.460000031</v>
      </c>
      <c r="Q130" s="31">
        <v>-8657387.4800000004</v>
      </c>
      <c r="R130" s="31">
        <v>246323.59000000003</v>
      </c>
      <c r="S130" s="32">
        <f t="shared" si="51"/>
        <v>-41200369.350000024</v>
      </c>
      <c r="T130" s="33">
        <f t="shared" si="52"/>
        <v>294751117.86000031</v>
      </c>
    </row>
    <row r="131" spans="1:20" ht="15" x14ac:dyDescent="0.25">
      <c r="A131" s="28">
        <v>47</v>
      </c>
      <c r="B131" s="28">
        <v>1840</v>
      </c>
      <c r="C131" s="29" t="s">
        <v>48</v>
      </c>
      <c r="D131" s="30">
        <f t="shared" si="46"/>
        <v>358002047.28000003</v>
      </c>
      <c r="E131" s="30"/>
      <c r="F131" s="30"/>
      <c r="G131" s="30">
        <f t="shared" si="48"/>
        <v>358002047.28000003</v>
      </c>
      <c r="H131" s="31">
        <v>33314229.570000008</v>
      </c>
      <c r="I131" s="31">
        <v>-159393.09999999998</v>
      </c>
      <c r="J131" s="32">
        <f t="shared" si="49"/>
        <v>391156883.75</v>
      </c>
      <c r="K131" s="32">
        <v>0</v>
      </c>
      <c r="L131" s="35"/>
      <c r="M131" s="30">
        <f t="shared" si="47"/>
        <v>-43322503.670000024</v>
      </c>
      <c r="N131" s="30"/>
      <c r="O131" s="30"/>
      <c r="P131" s="30">
        <f t="shared" si="50"/>
        <v>-43322503.670000024</v>
      </c>
      <c r="Q131" s="31">
        <v>-8570029</v>
      </c>
      <c r="R131" s="31">
        <v>81252.360000000015</v>
      </c>
      <c r="S131" s="32">
        <f t="shared" si="51"/>
        <v>-51811280.310000025</v>
      </c>
      <c r="T131" s="33">
        <f t="shared" si="52"/>
        <v>339345603.44</v>
      </c>
    </row>
    <row r="132" spans="1:20" ht="15" x14ac:dyDescent="0.25">
      <c r="A132" s="28">
        <v>47</v>
      </c>
      <c r="B132" s="28">
        <v>1845</v>
      </c>
      <c r="C132" s="29" t="s">
        <v>49</v>
      </c>
      <c r="D132" s="30">
        <f t="shared" si="46"/>
        <v>911739260.2299999</v>
      </c>
      <c r="E132" s="30"/>
      <c r="F132" s="30"/>
      <c r="G132" s="30">
        <f t="shared" si="48"/>
        <v>911739260.2299999</v>
      </c>
      <c r="H132" s="31">
        <v>80330024.750000238</v>
      </c>
      <c r="I132" s="31">
        <v>-1765657.0700000003</v>
      </c>
      <c r="J132" s="32">
        <f t="shared" si="49"/>
        <v>990303627.91000009</v>
      </c>
      <c r="K132" s="32">
        <v>0</v>
      </c>
      <c r="L132" s="35"/>
      <c r="M132" s="30">
        <f t="shared" si="47"/>
        <v>-132403021.40907143</v>
      </c>
      <c r="N132" s="30"/>
      <c r="O132" s="30"/>
      <c r="P132" s="30">
        <f t="shared" si="50"/>
        <v>-132403021.40907143</v>
      </c>
      <c r="Q132" s="31">
        <v>-27950532.259999979</v>
      </c>
      <c r="R132" s="31">
        <v>883048.99</v>
      </c>
      <c r="S132" s="32">
        <f t="shared" si="51"/>
        <v>-159470504.6790714</v>
      </c>
      <c r="T132" s="33">
        <f t="shared" si="52"/>
        <v>830833123.23092866</v>
      </c>
    </row>
    <row r="133" spans="1:20" ht="15" x14ac:dyDescent="0.25">
      <c r="A133" s="28">
        <v>47</v>
      </c>
      <c r="B133" s="28">
        <v>1850</v>
      </c>
      <c r="C133" s="29" t="s">
        <v>50</v>
      </c>
      <c r="D133" s="30">
        <f t="shared" si="46"/>
        <v>438644198.32000172</v>
      </c>
      <c r="E133" s="30"/>
      <c r="F133" s="30"/>
      <c r="G133" s="30">
        <f t="shared" si="48"/>
        <v>438644198.32000172</v>
      </c>
      <c r="H133" s="31">
        <v>38739420.900000021</v>
      </c>
      <c r="I133" s="31">
        <v>-7494085.1100000003</v>
      </c>
      <c r="J133" s="32">
        <f t="shared" si="49"/>
        <v>469889534.11000174</v>
      </c>
      <c r="K133" s="32">
        <v>0</v>
      </c>
      <c r="L133" s="35"/>
      <c r="M133" s="30">
        <f t="shared" si="47"/>
        <v>-82263418.000000045</v>
      </c>
      <c r="N133" s="30"/>
      <c r="O133" s="30"/>
      <c r="P133" s="30">
        <f t="shared" si="50"/>
        <v>-82263418.000000045</v>
      </c>
      <c r="Q133" s="31">
        <v>-15779004.269999998</v>
      </c>
      <c r="R133" s="31">
        <v>2371256.7800000003</v>
      </c>
      <c r="S133" s="32">
        <f t="shared" si="51"/>
        <v>-95671165.490000039</v>
      </c>
      <c r="T133" s="33">
        <f t="shared" si="52"/>
        <v>374218368.62000167</v>
      </c>
    </row>
    <row r="134" spans="1:20" ht="15" x14ac:dyDescent="0.25">
      <c r="A134" s="28">
        <v>47</v>
      </c>
      <c r="B134" s="28">
        <v>1855</v>
      </c>
      <c r="C134" s="29" t="s">
        <v>51</v>
      </c>
      <c r="D134" s="30">
        <f t="shared" si="46"/>
        <v>101871708.46000001</v>
      </c>
      <c r="E134" s="30"/>
      <c r="F134" s="30"/>
      <c r="G134" s="30">
        <f t="shared" si="48"/>
        <v>101871708.46000001</v>
      </c>
      <c r="H134" s="31">
        <v>6243557.9400000004</v>
      </c>
      <c r="I134" s="31">
        <v>0</v>
      </c>
      <c r="J134" s="32">
        <f t="shared" si="49"/>
        <v>108115266.40000001</v>
      </c>
      <c r="K134" s="32">
        <v>0</v>
      </c>
      <c r="L134" s="35"/>
      <c r="M134" s="30">
        <f t="shared" si="47"/>
        <v>-26707033.240000002</v>
      </c>
      <c r="N134" s="30"/>
      <c r="O134" s="30"/>
      <c r="P134" s="30">
        <f t="shared" si="50"/>
        <v>-26707033.240000002</v>
      </c>
      <c r="Q134" s="31">
        <v>-4233759.33</v>
      </c>
      <c r="R134" s="31">
        <v>0</v>
      </c>
      <c r="S134" s="32">
        <f t="shared" si="51"/>
        <v>-30940792.57</v>
      </c>
      <c r="T134" s="33">
        <f t="shared" si="52"/>
        <v>77174473.830000013</v>
      </c>
    </row>
    <row r="135" spans="1:20" ht="15" x14ac:dyDescent="0.25">
      <c r="A135" s="28">
        <v>47</v>
      </c>
      <c r="B135" s="28">
        <v>1860</v>
      </c>
      <c r="C135" s="29" t="s">
        <v>52</v>
      </c>
      <c r="D135" s="30">
        <f t="shared" si="46"/>
        <v>231581046.85000002</v>
      </c>
      <c r="E135" s="30"/>
      <c r="F135" s="30"/>
      <c r="G135" s="30">
        <f t="shared" si="48"/>
        <v>231581046.85000002</v>
      </c>
      <c r="H135" s="31">
        <v>13862671.849999992</v>
      </c>
      <c r="I135" s="31">
        <v>-2778329.26</v>
      </c>
      <c r="J135" s="32">
        <f t="shared" si="49"/>
        <v>242665389.44000003</v>
      </c>
      <c r="K135" s="32">
        <v>0</v>
      </c>
      <c r="L135" s="35"/>
      <c r="M135" s="30">
        <f t="shared" si="47"/>
        <v>-89420688.470000431</v>
      </c>
      <c r="N135" s="30"/>
      <c r="O135" s="30"/>
      <c r="P135" s="30">
        <f t="shared" si="50"/>
        <v>-89420688.470000431</v>
      </c>
      <c r="Q135" s="31">
        <v>-16895094.109999999</v>
      </c>
      <c r="R135" s="31">
        <v>2167706.6799999997</v>
      </c>
      <c r="S135" s="32">
        <f t="shared" si="51"/>
        <v>-104148075.90000042</v>
      </c>
      <c r="T135" s="33">
        <f t="shared" si="52"/>
        <v>138517313.5399996</v>
      </c>
    </row>
    <row r="136" spans="1:20" ht="15" x14ac:dyDescent="0.25">
      <c r="A136" s="57">
        <v>47</v>
      </c>
      <c r="B136" s="57">
        <v>1865</v>
      </c>
      <c r="C136" s="58" t="s">
        <v>53</v>
      </c>
      <c r="D136" s="30">
        <v>0</v>
      </c>
      <c r="E136" s="30"/>
      <c r="F136" s="30"/>
      <c r="G136" s="30"/>
      <c r="H136" s="31">
        <v>0</v>
      </c>
      <c r="I136" s="31">
        <v>0</v>
      </c>
      <c r="J136" s="32">
        <f t="shared" ref="J136" si="53">D136+H136+I136</f>
        <v>0</v>
      </c>
      <c r="K136" s="32"/>
      <c r="L136" s="35"/>
      <c r="M136" s="51">
        <v>0</v>
      </c>
      <c r="N136" s="51"/>
      <c r="O136" s="30"/>
      <c r="P136" s="51">
        <f t="shared" ref="P136" si="54">SUM(M136:O136)</f>
        <v>0</v>
      </c>
      <c r="Q136" s="31">
        <v>0</v>
      </c>
      <c r="R136" s="31">
        <v>0</v>
      </c>
      <c r="S136" s="32">
        <f t="shared" ref="S136" si="55">M136+Q136+R136</f>
        <v>0</v>
      </c>
      <c r="T136" s="33">
        <f t="shared" si="52"/>
        <v>0</v>
      </c>
    </row>
    <row r="137" spans="1:20" ht="15" x14ac:dyDescent="0.25">
      <c r="A137" s="28">
        <v>47</v>
      </c>
      <c r="B137" s="28">
        <v>1875</v>
      </c>
      <c r="C137" s="29" t="s">
        <v>54</v>
      </c>
      <c r="D137" s="30">
        <f t="shared" ref="D137:D164" si="56">J65</f>
        <v>2118900.58</v>
      </c>
      <c r="E137" s="30"/>
      <c r="F137" s="30"/>
      <c r="G137" s="30">
        <f t="shared" si="48"/>
        <v>2118900.58</v>
      </c>
      <c r="H137" s="31">
        <v>0</v>
      </c>
      <c r="I137" s="31">
        <v>0</v>
      </c>
      <c r="J137" s="32">
        <f t="shared" si="49"/>
        <v>2118900.58</v>
      </c>
      <c r="K137" s="32"/>
      <c r="L137" s="35"/>
      <c r="M137" s="30">
        <f t="shared" ref="M137:M164" si="57">S65</f>
        <v>-577212.80000000005</v>
      </c>
      <c r="N137" s="30"/>
      <c r="O137" s="30"/>
      <c r="P137" s="30">
        <f t="shared" si="50"/>
        <v>-577212.80000000005</v>
      </c>
      <c r="Q137" s="31">
        <v>-90578.77</v>
      </c>
      <c r="R137" s="31">
        <v>0</v>
      </c>
      <c r="S137" s="32">
        <f t="shared" si="51"/>
        <v>-667791.57000000007</v>
      </c>
      <c r="T137" s="33">
        <f t="shared" si="52"/>
        <v>1451109.01</v>
      </c>
    </row>
    <row r="138" spans="1:20" ht="15" x14ac:dyDescent="0.25">
      <c r="A138" s="28" t="s">
        <v>39</v>
      </c>
      <c r="B138" s="28">
        <v>1905</v>
      </c>
      <c r="C138" s="29" t="s">
        <v>40</v>
      </c>
      <c r="D138" s="30">
        <f t="shared" si="56"/>
        <v>0</v>
      </c>
      <c r="E138" s="30"/>
      <c r="F138" s="30"/>
      <c r="G138" s="30">
        <f t="shared" si="48"/>
        <v>0</v>
      </c>
      <c r="H138" s="31">
        <v>0</v>
      </c>
      <c r="I138" s="31">
        <v>0</v>
      </c>
      <c r="J138" s="32">
        <f t="shared" si="49"/>
        <v>0</v>
      </c>
      <c r="K138" s="32">
        <v>0</v>
      </c>
      <c r="L138" s="35"/>
      <c r="M138" s="30">
        <f t="shared" si="57"/>
        <v>0</v>
      </c>
      <c r="N138" s="30"/>
      <c r="O138" s="30"/>
      <c r="P138" s="30">
        <f t="shared" si="50"/>
        <v>0</v>
      </c>
      <c r="Q138" s="31">
        <v>0</v>
      </c>
      <c r="R138" s="31">
        <v>0</v>
      </c>
      <c r="S138" s="32">
        <f t="shared" si="51"/>
        <v>0</v>
      </c>
      <c r="T138" s="33">
        <f t="shared" si="52"/>
        <v>0</v>
      </c>
    </row>
    <row r="139" spans="1:20" ht="15" x14ac:dyDescent="0.25">
      <c r="A139" s="28">
        <v>47</v>
      </c>
      <c r="B139" s="28">
        <v>1908</v>
      </c>
      <c r="C139" s="29" t="s">
        <v>55</v>
      </c>
      <c r="D139" s="30">
        <f t="shared" si="56"/>
        <v>81238046.670000002</v>
      </c>
      <c r="E139" s="30"/>
      <c r="F139" s="30"/>
      <c r="G139" s="30">
        <f t="shared" si="48"/>
        <v>81238046.670000002</v>
      </c>
      <c r="H139" s="31">
        <v>5349185.53</v>
      </c>
      <c r="I139" s="31">
        <v>-1410882.02</v>
      </c>
      <c r="J139" s="32">
        <f t="shared" si="49"/>
        <v>85176350.180000007</v>
      </c>
      <c r="K139" s="32">
        <v>0</v>
      </c>
      <c r="L139" s="35"/>
      <c r="M139" s="30">
        <f t="shared" si="57"/>
        <v>-14905130.610000001</v>
      </c>
      <c r="N139" s="30"/>
      <c r="O139" s="30"/>
      <c r="P139" s="30">
        <f t="shared" si="50"/>
        <v>-14905130.610000001</v>
      </c>
      <c r="Q139" s="31">
        <v>-2219567.54</v>
      </c>
      <c r="R139" s="31">
        <v>479619.7</v>
      </c>
      <c r="S139" s="32">
        <f t="shared" si="51"/>
        <v>-16645078.450000003</v>
      </c>
      <c r="T139" s="33">
        <f t="shared" si="52"/>
        <v>68531271.730000004</v>
      </c>
    </row>
    <row r="140" spans="1:20" ht="15" x14ac:dyDescent="0.25">
      <c r="A140" s="28">
        <v>13</v>
      </c>
      <c r="B140" s="28">
        <v>1910</v>
      </c>
      <c r="C140" s="29" t="s">
        <v>42</v>
      </c>
      <c r="D140" s="30">
        <f t="shared" si="56"/>
        <v>0</v>
      </c>
      <c r="E140" s="30"/>
      <c r="F140" s="30"/>
      <c r="G140" s="30">
        <f t="shared" si="48"/>
        <v>0</v>
      </c>
      <c r="H140" s="31">
        <v>0</v>
      </c>
      <c r="I140" s="31">
        <v>0</v>
      </c>
      <c r="J140" s="32">
        <f t="shared" si="49"/>
        <v>0</v>
      </c>
      <c r="K140" s="32">
        <v>0</v>
      </c>
      <c r="L140" s="35"/>
      <c r="M140" s="30">
        <f t="shared" si="57"/>
        <v>0</v>
      </c>
      <c r="N140" s="30"/>
      <c r="O140" s="30"/>
      <c r="P140" s="30">
        <f t="shared" si="50"/>
        <v>0</v>
      </c>
      <c r="Q140" s="31">
        <v>0</v>
      </c>
      <c r="R140" s="31">
        <v>0</v>
      </c>
      <c r="S140" s="32">
        <f t="shared" si="51"/>
        <v>0</v>
      </c>
      <c r="T140" s="33">
        <f t="shared" si="52"/>
        <v>0</v>
      </c>
    </row>
    <row r="141" spans="1:20" ht="15" x14ac:dyDescent="0.25">
      <c r="A141" s="28">
        <v>8</v>
      </c>
      <c r="B141" s="28">
        <v>1915</v>
      </c>
      <c r="C141" s="29" t="s">
        <v>56</v>
      </c>
      <c r="D141" s="30">
        <f t="shared" si="56"/>
        <v>15486784.079999998</v>
      </c>
      <c r="E141" s="30"/>
      <c r="F141" s="30"/>
      <c r="G141" s="30">
        <f t="shared" si="48"/>
        <v>15486784.079999998</v>
      </c>
      <c r="H141" s="31">
        <v>233280.98000000173</v>
      </c>
      <c r="I141" s="31">
        <v>0</v>
      </c>
      <c r="J141" s="32">
        <f t="shared" si="49"/>
        <v>15720065.060000001</v>
      </c>
      <c r="K141" s="32">
        <v>0</v>
      </c>
      <c r="L141" s="35"/>
      <c r="M141" s="30">
        <f t="shared" si="57"/>
        <v>-10171168.180000003</v>
      </c>
      <c r="N141" s="30"/>
      <c r="O141" s="30"/>
      <c r="P141" s="30">
        <f t="shared" si="50"/>
        <v>-10171168.180000003</v>
      </c>
      <c r="Q141" s="31">
        <v>-725984.59999999986</v>
      </c>
      <c r="R141" s="31">
        <v>0</v>
      </c>
      <c r="S141" s="32">
        <f t="shared" si="51"/>
        <v>-10897152.780000003</v>
      </c>
      <c r="T141" s="33">
        <f t="shared" si="52"/>
        <v>4822912.2799999975</v>
      </c>
    </row>
    <row r="142" spans="1:20" ht="15" x14ac:dyDescent="0.25">
      <c r="A142" s="28">
        <v>10</v>
      </c>
      <c r="B142" s="28">
        <v>1920</v>
      </c>
      <c r="C142" s="29" t="s">
        <v>57</v>
      </c>
      <c r="D142" s="30">
        <f t="shared" si="56"/>
        <v>26241165.709999997</v>
      </c>
      <c r="E142" s="30"/>
      <c r="F142" s="30"/>
      <c r="G142" s="30">
        <f t="shared" si="48"/>
        <v>26241165.709999997</v>
      </c>
      <c r="H142" s="31">
        <v>1780834.9000000167</v>
      </c>
      <c r="I142" s="31">
        <v>-487522.5</v>
      </c>
      <c r="J142" s="32">
        <f t="shared" si="49"/>
        <v>27534478.110000014</v>
      </c>
      <c r="K142" s="32">
        <v>0</v>
      </c>
      <c r="L142" s="35"/>
      <c r="M142" s="30">
        <f t="shared" si="57"/>
        <v>-19272108.329999994</v>
      </c>
      <c r="N142" s="30"/>
      <c r="O142" s="30"/>
      <c r="P142" s="30">
        <f t="shared" si="50"/>
        <v>-19272108.329999994</v>
      </c>
      <c r="Q142" s="31">
        <v>-2869117.5600000084</v>
      </c>
      <c r="R142" s="31">
        <v>472168.02</v>
      </c>
      <c r="S142" s="32">
        <f t="shared" si="51"/>
        <v>-21669057.870000005</v>
      </c>
      <c r="T142" s="33">
        <f t="shared" si="52"/>
        <v>5865420.2400000095</v>
      </c>
    </row>
    <row r="143" spans="1:20" ht="15" x14ac:dyDescent="0.25">
      <c r="A143" s="28">
        <v>10</v>
      </c>
      <c r="B143" s="28">
        <v>1930</v>
      </c>
      <c r="C143" s="29" t="s">
        <v>58</v>
      </c>
      <c r="D143" s="30">
        <f t="shared" si="56"/>
        <v>50911722.829999983</v>
      </c>
      <c r="E143" s="30"/>
      <c r="F143" s="30"/>
      <c r="G143" s="30">
        <f t="shared" si="48"/>
        <v>50911722.829999983</v>
      </c>
      <c r="H143" s="31">
        <v>6967422.4800000032</v>
      </c>
      <c r="I143" s="31">
        <v>2600682.9900000002</v>
      </c>
      <c r="J143" s="32">
        <f t="shared" si="49"/>
        <v>60479828.29999999</v>
      </c>
      <c r="K143" s="32">
        <v>0</v>
      </c>
      <c r="L143" s="35"/>
      <c r="M143" s="30">
        <f t="shared" si="57"/>
        <v>-27485354.109999992</v>
      </c>
      <c r="N143" s="30"/>
      <c r="O143" s="30"/>
      <c r="P143" s="30">
        <f t="shared" si="50"/>
        <v>-27485354.109999992</v>
      </c>
      <c r="Q143" s="31">
        <v>-4537172.1100000031</v>
      </c>
      <c r="R143" s="31">
        <v>-2690635.91</v>
      </c>
      <c r="S143" s="32">
        <f t="shared" si="51"/>
        <v>-34713162.129999995</v>
      </c>
      <c r="T143" s="33">
        <f t="shared" si="52"/>
        <v>25766666.169999994</v>
      </c>
    </row>
    <row r="144" spans="1:20" ht="15" x14ac:dyDescent="0.25">
      <c r="A144" s="28">
        <v>8</v>
      </c>
      <c r="B144" s="28">
        <v>1935</v>
      </c>
      <c r="C144" s="29" t="s">
        <v>59</v>
      </c>
      <c r="D144" s="30">
        <f t="shared" si="56"/>
        <v>967710.40000000014</v>
      </c>
      <c r="E144" s="30"/>
      <c r="F144" s="30"/>
      <c r="G144" s="30">
        <f t="shared" si="48"/>
        <v>967710.40000000014</v>
      </c>
      <c r="H144" s="31">
        <v>0</v>
      </c>
      <c r="I144" s="31">
        <v>0</v>
      </c>
      <c r="J144" s="32">
        <f t="shared" si="49"/>
        <v>967710.40000000014</v>
      </c>
      <c r="K144" s="32">
        <v>0</v>
      </c>
      <c r="L144" s="35"/>
      <c r="M144" s="30">
        <f t="shared" si="57"/>
        <v>-543550.50000000012</v>
      </c>
      <c r="N144" s="30"/>
      <c r="O144" s="30"/>
      <c r="P144" s="30">
        <f t="shared" si="50"/>
        <v>-543550.50000000012</v>
      </c>
      <c r="Q144" s="31">
        <v>-100873.47</v>
      </c>
      <c r="R144" s="31">
        <v>0</v>
      </c>
      <c r="S144" s="32">
        <f t="shared" si="51"/>
        <v>-644423.97000000009</v>
      </c>
      <c r="T144" s="33">
        <f t="shared" si="52"/>
        <v>323286.43000000005</v>
      </c>
    </row>
    <row r="145" spans="1:20" ht="15" x14ac:dyDescent="0.25">
      <c r="A145" s="28">
        <v>8</v>
      </c>
      <c r="B145" s="28">
        <v>1940</v>
      </c>
      <c r="C145" s="29" t="s">
        <v>60</v>
      </c>
      <c r="D145" s="30">
        <f t="shared" si="56"/>
        <v>13282236.260000002</v>
      </c>
      <c r="E145" s="30"/>
      <c r="F145" s="30"/>
      <c r="G145" s="30">
        <f t="shared" si="48"/>
        <v>13282236.260000002</v>
      </c>
      <c r="H145" s="31">
        <v>583736.74000000232</v>
      </c>
      <c r="I145" s="31">
        <v>0</v>
      </c>
      <c r="J145" s="32">
        <f t="shared" si="49"/>
        <v>13865973.000000004</v>
      </c>
      <c r="K145" s="32">
        <v>0</v>
      </c>
      <c r="L145" s="35"/>
      <c r="M145" s="30">
        <f t="shared" si="57"/>
        <v>-7016279.1900000004</v>
      </c>
      <c r="N145" s="30"/>
      <c r="O145" s="30"/>
      <c r="P145" s="30">
        <f t="shared" si="50"/>
        <v>-7016279.1900000004</v>
      </c>
      <c r="Q145" s="31">
        <v>-1099492.8700000003</v>
      </c>
      <c r="R145" s="31">
        <v>0</v>
      </c>
      <c r="S145" s="32">
        <f t="shared" si="51"/>
        <v>-8115772.0600000005</v>
      </c>
      <c r="T145" s="33">
        <f t="shared" si="52"/>
        <v>5750200.9400000032</v>
      </c>
    </row>
    <row r="146" spans="1:20" ht="15" x14ac:dyDescent="0.25">
      <c r="A146" s="28">
        <v>8</v>
      </c>
      <c r="B146" s="28">
        <v>1945</v>
      </c>
      <c r="C146" s="29" t="s">
        <v>61</v>
      </c>
      <c r="D146" s="30">
        <f t="shared" si="56"/>
        <v>1255119.1390000002</v>
      </c>
      <c r="E146" s="30"/>
      <c r="F146" s="30"/>
      <c r="G146" s="30">
        <f t="shared" si="48"/>
        <v>1255119.1390000002</v>
      </c>
      <c r="H146" s="31">
        <v>108693.04</v>
      </c>
      <c r="I146" s="31">
        <v>0</v>
      </c>
      <c r="J146" s="32">
        <f t="shared" si="49"/>
        <v>1363812.1790000002</v>
      </c>
      <c r="K146" s="32">
        <v>0</v>
      </c>
      <c r="L146" s="35"/>
      <c r="M146" s="30">
        <f t="shared" si="57"/>
        <v>-604809.06999999983</v>
      </c>
      <c r="N146" s="30"/>
      <c r="O146" s="30"/>
      <c r="P146" s="30">
        <f t="shared" si="50"/>
        <v>-604809.06999999983</v>
      </c>
      <c r="Q146" s="31">
        <v>-117356.23000000001</v>
      </c>
      <c r="R146" s="31">
        <v>0</v>
      </c>
      <c r="S146" s="32">
        <f t="shared" si="51"/>
        <v>-722165.29999999981</v>
      </c>
      <c r="T146" s="33">
        <f t="shared" si="52"/>
        <v>641646.87900000042</v>
      </c>
    </row>
    <row r="147" spans="1:20" ht="15" x14ac:dyDescent="0.25">
      <c r="A147" s="28">
        <v>8</v>
      </c>
      <c r="B147" s="28">
        <v>1950</v>
      </c>
      <c r="C147" s="29" t="s">
        <v>62</v>
      </c>
      <c r="D147" s="30">
        <f t="shared" si="56"/>
        <v>0</v>
      </c>
      <c r="E147" s="30"/>
      <c r="F147" s="30"/>
      <c r="G147" s="30">
        <f t="shared" si="48"/>
        <v>0</v>
      </c>
      <c r="H147" s="31">
        <v>0</v>
      </c>
      <c r="I147" s="31">
        <v>0</v>
      </c>
      <c r="J147" s="32">
        <f t="shared" si="49"/>
        <v>0</v>
      </c>
      <c r="K147" s="32">
        <v>0</v>
      </c>
      <c r="L147" s="35"/>
      <c r="M147" s="30">
        <f t="shared" si="57"/>
        <v>0</v>
      </c>
      <c r="N147" s="30"/>
      <c r="O147" s="30"/>
      <c r="P147" s="30">
        <f t="shared" si="50"/>
        <v>0</v>
      </c>
      <c r="Q147" s="31">
        <v>0</v>
      </c>
      <c r="R147" s="31">
        <v>0</v>
      </c>
      <c r="S147" s="32">
        <f t="shared" si="51"/>
        <v>0</v>
      </c>
      <c r="T147" s="33">
        <f t="shared" si="52"/>
        <v>0</v>
      </c>
    </row>
    <row r="148" spans="1:20" ht="15" x14ac:dyDescent="0.25">
      <c r="A148" s="28">
        <v>8</v>
      </c>
      <c r="B148" s="28">
        <v>1955</v>
      </c>
      <c r="C148" s="29" t="s">
        <v>63</v>
      </c>
      <c r="D148" s="30">
        <f t="shared" si="56"/>
        <v>5974285.5</v>
      </c>
      <c r="E148" s="30"/>
      <c r="F148" s="30"/>
      <c r="G148" s="30">
        <f t="shared" si="48"/>
        <v>5974285.5</v>
      </c>
      <c r="H148" s="31">
        <v>269456.46999999997</v>
      </c>
      <c r="I148" s="31">
        <v>-1167.3600000000001</v>
      </c>
      <c r="J148" s="32">
        <f t="shared" si="49"/>
        <v>6242574.6099999994</v>
      </c>
      <c r="K148" s="32">
        <v>0</v>
      </c>
      <c r="L148" s="35"/>
      <c r="M148" s="30">
        <f t="shared" si="57"/>
        <v>-4264751.620000001</v>
      </c>
      <c r="N148" s="30"/>
      <c r="O148" s="30"/>
      <c r="P148" s="30">
        <f t="shared" si="50"/>
        <v>-4264751.620000001</v>
      </c>
      <c r="Q148" s="31">
        <v>-432855.44</v>
      </c>
      <c r="R148" s="31">
        <v>0</v>
      </c>
      <c r="S148" s="32">
        <f t="shared" si="51"/>
        <v>-4697607.0600000015</v>
      </c>
      <c r="T148" s="33">
        <f t="shared" si="52"/>
        <v>1544967.549999998</v>
      </c>
    </row>
    <row r="149" spans="1:20" ht="15" x14ac:dyDescent="0.25">
      <c r="A149" s="28">
        <v>8</v>
      </c>
      <c r="B149" s="28">
        <v>1960</v>
      </c>
      <c r="C149" s="29" t="s">
        <v>64</v>
      </c>
      <c r="D149" s="30">
        <f t="shared" si="56"/>
        <v>2044733.77</v>
      </c>
      <c r="E149" s="30"/>
      <c r="F149" s="30"/>
      <c r="G149" s="30">
        <f t="shared" si="48"/>
        <v>2044733.77</v>
      </c>
      <c r="H149" s="31">
        <v>1766646.77</v>
      </c>
      <c r="I149" s="31">
        <v>0</v>
      </c>
      <c r="J149" s="32">
        <f t="shared" si="49"/>
        <v>3811380.54</v>
      </c>
      <c r="K149" s="32">
        <v>0</v>
      </c>
      <c r="L149" s="35"/>
      <c r="M149" s="30">
        <f t="shared" si="57"/>
        <v>-117477.46</v>
      </c>
      <c r="N149" s="30"/>
      <c r="O149" s="30"/>
      <c r="P149" s="30">
        <f t="shared" si="50"/>
        <v>-117477.46</v>
      </c>
      <c r="Q149" s="31">
        <v>-201612.14</v>
      </c>
      <c r="R149" s="31">
        <v>0</v>
      </c>
      <c r="S149" s="32">
        <f t="shared" si="51"/>
        <v>-319089.60000000003</v>
      </c>
      <c r="T149" s="33">
        <f t="shared" si="52"/>
        <v>3492290.94</v>
      </c>
    </row>
    <row r="150" spans="1:20" ht="25.5" x14ac:dyDescent="0.25">
      <c r="A150" s="1">
        <v>47</v>
      </c>
      <c r="B150" s="28">
        <v>1970</v>
      </c>
      <c r="C150" s="29" t="s">
        <v>65</v>
      </c>
      <c r="D150" s="30">
        <f t="shared" si="56"/>
        <v>312338.08</v>
      </c>
      <c r="E150" s="30"/>
      <c r="F150" s="30"/>
      <c r="G150" s="30">
        <f t="shared" si="48"/>
        <v>312338.08</v>
      </c>
      <c r="H150" s="31">
        <v>0</v>
      </c>
      <c r="I150" s="31">
        <v>-312338.08</v>
      </c>
      <c r="J150" s="32">
        <f t="shared" si="49"/>
        <v>0</v>
      </c>
      <c r="K150" s="32">
        <v>0</v>
      </c>
      <c r="L150" s="35"/>
      <c r="M150" s="30">
        <f t="shared" si="57"/>
        <v>-312338.08</v>
      </c>
      <c r="N150" s="30"/>
      <c r="O150" s="30"/>
      <c r="P150" s="30">
        <f t="shared" si="50"/>
        <v>-312338.08</v>
      </c>
      <c r="Q150" s="31">
        <v>0</v>
      </c>
      <c r="R150" s="31">
        <v>312338.08</v>
      </c>
      <c r="S150" s="32">
        <f t="shared" si="51"/>
        <v>0</v>
      </c>
      <c r="T150" s="33">
        <f t="shared" si="52"/>
        <v>0</v>
      </c>
    </row>
    <row r="151" spans="1:20" ht="25.5" x14ac:dyDescent="0.25">
      <c r="A151" s="28">
        <v>47</v>
      </c>
      <c r="B151" s="28">
        <v>1975</v>
      </c>
      <c r="C151" s="29" t="s">
        <v>66</v>
      </c>
      <c r="D151" s="30">
        <f t="shared" si="56"/>
        <v>0</v>
      </c>
      <c r="E151" s="30"/>
      <c r="F151" s="30"/>
      <c r="G151" s="30">
        <f t="shared" si="48"/>
        <v>0</v>
      </c>
      <c r="H151" s="31">
        <v>0</v>
      </c>
      <c r="I151" s="31">
        <v>0</v>
      </c>
      <c r="J151" s="32">
        <f t="shared" si="49"/>
        <v>0</v>
      </c>
      <c r="K151" s="32">
        <v>0</v>
      </c>
      <c r="L151" s="35"/>
      <c r="M151" s="30">
        <f t="shared" si="57"/>
        <v>0</v>
      </c>
      <c r="N151" s="30"/>
      <c r="O151" s="30"/>
      <c r="P151" s="30">
        <f t="shared" si="50"/>
        <v>0</v>
      </c>
      <c r="Q151" s="31">
        <v>0</v>
      </c>
      <c r="R151" s="31">
        <v>0</v>
      </c>
      <c r="S151" s="32">
        <f t="shared" si="51"/>
        <v>0</v>
      </c>
      <c r="T151" s="33">
        <f t="shared" si="52"/>
        <v>0</v>
      </c>
    </row>
    <row r="152" spans="1:20" ht="15" x14ac:dyDescent="0.25">
      <c r="A152" s="28">
        <v>47</v>
      </c>
      <c r="B152" s="28">
        <v>1980</v>
      </c>
      <c r="C152" s="29" t="s">
        <v>67</v>
      </c>
      <c r="D152" s="30">
        <f t="shared" si="56"/>
        <v>30399585.759999998</v>
      </c>
      <c r="E152" s="30"/>
      <c r="F152" s="30"/>
      <c r="G152" s="30">
        <f t="shared" si="48"/>
        <v>30399585.759999998</v>
      </c>
      <c r="H152" s="31">
        <v>1874140.3099999991</v>
      </c>
      <c r="I152" s="31">
        <v>-3347.78</v>
      </c>
      <c r="J152" s="32">
        <f t="shared" si="49"/>
        <v>32270378.289999995</v>
      </c>
      <c r="K152" s="32">
        <v>0</v>
      </c>
      <c r="L152" s="35"/>
      <c r="M152" s="30">
        <f t="shared" si="57"/>
        <v>-13652397.880000003</v>
      </c>
      <c r="N152" s="30"/>
      <c r="O152" s="30"/>
      <c r="P152" s="30">
        <f t="shared" si="50"/>
        <v>-13652397.880000003</v>
      </c>
      <c r="Q152" s="31">
        <v>-2207527.7200000002</v>
      </c>
      <c r="R152" s="31">
        <v>2243.08</v>
      </c>
      <c r="S152" s="32">
        <f t="shared" si="51"/>
        <v>-15857682.520000003</v>
      </c>
      <c r="T152" s="33">
        <f t="shared" si="52"/>
        <v>16412695.769999992</v>
      </c>
    </row>
    <row r="153" spans="1:20" ht="15" x14ac:dyDescent="0.25">
      <c r="A153" s="28">
        <v>47</v>
      </c>
      <c r="B153" s="28">
        <v>1985</v>
      </c>
      <c r="C153" s="29" t="s">
        <v>68</v>
      </c>
      <c r="D153" s="30">
        <f t="shared" si="56"/>
        <v>0</v>
      </c>
      <c r="E153" s="30"/>
      <c r="F153" s="30"/>
      <c r="G153" s="30">
        <f t="shared" si="48"/>
        <v>0</v>
      </c>
      <c r="H153" s="31">
        <v>0</v>
      </c>
      <c r="I153" s="31">
        <v>0</v>
      </c>
      <c r="J153" s="32">
        <f t="shared" si="49"/>
        <v>0</v>
      </c>
      <c r="K153" s="32">
        <v>0</v>
      </c>
      <c r="L153" s="35"/>
      <c r="M153" s="30">
        <f t="shared" si="57"/>
        <v>0</v>
      </c>
      <c r="N153" s="30"/>
      <c r="O153" s="30"/>
      <c r="P153" s="30">
        <f t="shared" si="50"/>
        <v>0</v>
      </c>
      <c r="Q153" s="31">
        <v>0</v>
      </c>
      <c r="R153" s="31">
        <v>0</v>
      </c>
      <c r="S153" s="32">
        <f t="shared" si="51"/>
        <v>0</v>
      </c>
      <c r="T153" s="33">
        <f t="shared" si="52"/>
        <v>0</v>
      </c>
    </row>
    <row r="154" spans="1:20" ht="15" x14ac:dyDescent="0.25">
      <c r="A154" s="1">
        <v>47</v>
      </c>
      <c r="B154" s="28">
        <v>1990</v>
      </c>
      <c r="C154" s="36" t="s">
        <v>69</v>
      </c>
      <c r="D154" s="30">
        <f t="shared" si="56"/>
        <v>0</v>
      </c>
      <c r="E154" s="30"/>
      <c r="F154" s="30"/>
      <c r="G154" s="30">
        <f t="shared" si="48"/>
        <v>0</v>
      </c>
      <c r="H154" s="31">
        <v>0</v>
      </c>
      <c r="I154" s="31">
        <v>0</v>
      </c>
      <c r="J154" s="32">
        <f t="shared" si="49"/>
        <v>0</v>
      </c>
      <c r="K154" s="32">
        <v>0</v>
      </c>
      <c r="L154" s="35"/>
      <c r="M154" s="30">
        <f t="shared" si="57"/>
        <v>0</v>
      </c>
      <c r="N154" s="30"/>
      <c r="O154" s="30"/>
      <c r="P154" s="30">
        <f t="shared" si="50"/>
        <v>0</v>
      </c>
      <c r="Q154" s="31">
        <v>0</v>
      </c>
      <c r="R154" s="31">
        <v>0</v>
      </c>
      <c r="S154" s="32">
        <f t="shared" si="51"/>
        <v>0</v>
      </c>
      <c r="T154" s="33">
        <f t="shared" si="52"/>
        <v>0</v>
      </c>
    </row>
    <row r="155" spans="1:20" ht="15" x14ac:dyDescent="0.25">
      <c r="A155" s="28">
        <v>47</v>
      </c>
      <c r="B155" s="28">
        <v>1995</v>
      </c>
      <c r="C155" s="29" t="s">
        <v>70</v>
      </c>
      <c r="D155" s="30">
        <f t="shared" si="56"/>
        <v>-242566442.16999999</v>
      </c>
      <c r="E155" s="30"/>
      <c r="F155" s="30"/>
      <c r="G155" s="30">
        <f t="shared" si="48"/>
        <v>-242566442.16999999</v>
      </c>
      <c r="H155" s="31">
        <v>0</v>
      </c>
      <c r="I155" s="31">
        <v>1579661</v>
      </c>
      <c r="J155" s="32">
        <f t="shared" si="49"/>
        <v>-240986781.16999999</v>
      </c>
      <c r="K155" s="32">
        <v>0</v>
      </c>
      <c r="L155" s="35"/>
      <c r="M155" s="30">
        <f t="shared" si="57"/>
        <v>57675612.370000005</v>
      </c>
      <c r="N155" s="30"/>
      <c r="O155" s="30"/>
      <c r="P155" s="30">
        <f t="shared" si="50"/>
        <v>57675612.370000005</v>
      </c>
      <c r="Q155" s="31">
        <v>8175252.8899999997</v>
      </c>
      <c r="R155" s="31">
        <v>-456972.65999999986</v>
      </c>
      <c r="S155" s="32">
        <f t="shared" si="51"/>
        <v>65393892.600000009</v>
      </c>
      <c r="T155" s="33">
        <f t="shared" si="52"/>
        <v>-175592888.56999999</v>
      </c>
    </row>
    <row r="156" spans="1:20" ht="25.5" x14ac:dyDescent="0.25">
      <c r="A156" s="28">
        <v>47</v>
      </c>
      <c r="B156" s="37" t="s">
        <v>71</v>
      </c>
      <c r="C156" s="29" t="s">
        <v>72</v>
      </c>
      <c r="D156" s="30">
        <f t="shared" si="56"/>
        <v>-1026989.5</v>
      </c>
      <c r="E156" s="30"/>
      <c r="F156" s="30"/>
      <c r="G156" s="30">
        <f t="shared" ref="G156" si="58">SUM(D156:F156)</f>
        <v>-1026989.5</v>
      </c>
      <c r="H156" s="31">
        <v>0</v>
      </c>
      <c r="I156" s="31">
        <v>0</v>
      </c>
      <c r="J156" s="32">
        <f t="shared" ref="J156" si="59">D156+H156+I156</f>
        <v>-1026989.5</v>
      </c>
      <c r="K156" s="32">
        <v>0</v>
      </c>
      <c r="L156" s="35"/>
      <c r="M156" s="30">
        <f t="shared" si="57"/>
        <v>269270</v>
      </c>
      <c r="N156" s="30"/>
      <c r="O156" s="30"/>
      <c r="P156" s="30">
        <f t="shared" ref="P156" si="60">SUM(M156:O156)</f>
        <v>269270</v>
      </c>
      <c r="Q156" s="31">
        <v>41079</v>
      </c>
      <c r="R156" s="31">
        <v>0</v>
      </c>
      <c r="S156" s="32">
        <f t="shared" ref="S156" si="61">M156+Q156+R156</f>
        <v>310349</v>
      </c>
      <c r="T156" s="33">
        <f t="shared" si="52"/>
        <v>-716640.5</v>
      </c>
    </row>
    <row r="157" spans="1:20" ht="15" x14ac:dyDescent="0.25">
      <c r="A157" s="28">
        <v>47</v>
      </c>
      <c r="B157" s="28">
        <v>2440</v>
      </c>
      <c r="C157" s="29" t="s">
        <v>73</v>
      </c>
      <c r="D157" s="30">
        <f t="shared" si="56"/>
        <v>-323424320.75</v>
      </c>
      <c r="E157" s="30"/>
      <c r="F157" s="30"/>
      <c r="G157" s="30">
        <f t="shared" si="48"/>
        <v>-323424320.75</v>
      </c>
      <c r="H157" s="31">
        <v>-65072631.260000013</v>
      </c>
      <c r="I157" s="31">
        <v>884629</v>
      </c>
      <c r="J157" s="32">
        <f t="shared" si="49"/>
        <v>-387612323.00999999</v>
      </c>
      <c r="K157" s="32">
        <v>0</v>
      </c>
      <c r="M157" s="30">
        <f t="shared" si="57"/>
        <v>22624085.789999999</v>
      </c>
      <c r="N157" s="30"/>
      <c r="O157" s="30"/>
      <c r="P157" s="30">
        <f t="shared" si="50"/>
        <v>22624085.789999999</v>
      </c>
      <c r="Q157" s="31">
        <v>8754398.9700000025</v>
      </c>
      <c r="R157" s="31">
        <v>-87368.33</v>
      </c>
      <c r="S157" s="32">
        <f t="shared" si="51"/>
        <v>31291116.430000003</v>
      </c>
      <c r="T157" s="33">
        <f t="shared" si="52"/>
        <v>-356321206.57999998</v>
      </c>
    </row>
    <row r="158" spans="1:20" ht="15" x14ac:dyDescent="0.25">
      <c r="A158" s="28">
        <v>47</v>
      </c>
      <c r="B158" s="37" t="s">
        <v>74</v>
      </c>
      <c r="C158" s="29" t="s">
        <v>75</v>
      </c>
      <c r="D158" s="30">
        <f t="shared" si="56"/>
        <v>-1273198.73</v>
      </c>
      <c r="E158" s="38"/>
      <c r="F158" s="38"/>
      <c r="G158" s="30">
        <f t="shared" ref="G158" si="62">SUM(D158:F158)</f>
        <v>-1273198.73</v>
      </c>
      <c r="H158" s="31">
        <v>0</v>
      </c>
      <c r="I158" s="31">
        <v>0</v>
      </c>
      <c r="J158" s="32">
        <f t="shared" si="49"/>
        <v>-1273198.73</v>
      </c>
      <c r="K158" s="32"/>
      <c r="M158" s="30">
        <f t="shared" si="57"/>
        <v>279964.48</v>
      </c>
      <c r="N158" s="30"/>
      <c r="O158" s="30"/>
      <c r="P158" s="30">
        <f t="shared" ref="P158" si="63">SUM(M158:O158)</f>
        <v>279964.48</v>
      </c>
      <c r="Q158" s="31">
        <v>41080</v>
      </c>
      <c r="R158" s="31">
        <v>0</v>
      </c>
      <c r="S158" s="32">
        <f t="shared" si="51"/>
        <v>321044.47999999998</v>
      </c>
      <c r="T158" s="33">
        <f t="shared" si="52"/>
        <v>-952154.25</v>
      </c>
    </row>
    <row r="159" spans="1:20" ht="15" x14ac:dyDescent="0.25">
      <c r="A159" s="37"/>
      <c r="B159" s="37">
        <v>2005</v>
      </c>
      <c r="C159" s="38" t="s">
        <v>76</v>
      </c>
      <c r="D159" s="30">
        <f t="shared" si="56"/>
        <v>18832445.66</v>
      </c>
      <c r="E159" s="30"/>
      <c r="F159" s="30"/>
      <c r="G159" s="30">
        <f t="shared" si="48"/>
        <v>18832445.66</v>
      </c>
      <c r="H159" s="31">
        <v>0</v>
      </c>
      <c r="I159" s="31">
        <v>0</v>
      </c>
      <c r="J159" s="32">
        <f t="shared" si="49"/>
        <v>18832445.66</v>
      </c>
      <c r="K159" s="32">
        <v>0</v>
      </c>
      <c r="M159" s="30">
        <f t="shared" si="57"/>
        <v>-6217542.04</v>
      </c>
      <c r="N159" s="30"/>
      <c r="O159" s="30"/>
      <c r="P159" s="30">
        <f t="shared" si="50"/>
        <v>-6217542.04</v>
      </c>
      <c r="Q159" s="31">
        <v>-869925.74</v>
      </c>
      <c r="R159" s="31">
        <v>0</v>
      </c>
      <c r="S159" s="32">
        <f t="shared" si="51"/>
        <v>-7087467.7800000003</v>
      </c>
      <c r="T159" s="33">
        <f t="shared" si="52"/>
        <v>11744977.879999999</v>
      </c>
    </row>
    <row r="160" spans="1:20" ht="15" x14ac:dyDescent="0.25">
      <c r="A160" s="37"/>
      <c r="B160" s="37">
        <v>2040</v>
      </c>
      <c r="C160" s="38" t="s">
        <v>77</v>
      </c>
      <c r="D160" s="30">
        <f t="shared" si="56"/>
        <v>4731252.2300000004</v>
      </c>
      <c r="E160" s="30"/>
      <c r="F160" s="30"/>
      <c r="G160" s="30">
        <f t="shared" si="48"/>
        <v>4731252.2300000004</v>
      </c>
      <c r="H160" s="31">
        <v>358018.03999999911</v>
      </c>
      <c r="I160" s="31">
        <v>0</v>
      </c>
      <c r="J160" s="32">
        <f t="shared" si="49"/>
        <v>5089270.2699999996</v>
      </c>
      <c r="K160" s="32"/>
      <c r="M160" s="30">
        <f t="shared" si="57"/>
        <v>0</v>
      </c>
      <c r="N160" s="30"/>
      <c r="O160" s="30"/>
      <c r="P160" s="30">
        <f t="shared" si="50"/>
        <v>0</v>
      </c>
      <c r="Q160" s="31">
        <v>0</v>
      </c>
      <c r="R160" s="31">
        <v>0</v>
      </c>
      <c r="S160" s="32">
        <f t="shared" si="51"/>
        <v>0</v>
      </c>
      <c r="T160" s="33">
        <f t="shared" si="52"/>
        <v>5089270.2699999996</v>
      </c>
    </row>
    <row r="161" spans="1:20" ht="15" x14ac:dyDescent="0.25">
      <c r="A161" s="37"/>
      <c r="B161" s="37">
        <v>2050</v>
      </c>
      <c r="C161" s="38" t="s">
        <v>78</v>
      </c>
      <c r="D161" s="30">
        <f t="shared" si="56"/>
        <v>5372396.3700000001</v>
      </c>
      <c r="E161" s="30"/>
      <c r="F161" s="30"/>
      <c r="G161" s="30">
        <f t="shared" si="48"/>
        <v>5372396.3700000001</v>
      </c>
      <c r="H161" s="31">
        <v>5597537.6299999999</v>
      </c>
      <c r="I161" s="31">
        <v>0</v>
      </c>
      <c r="J161" s="32">
        <f t="shared" si="49"/>
        <v>10969934</v>
      </c>
      <c r="K161" s="32">
        <v>0</v>
      </c>
      <c r="M161" s="30">
        <f t="shared" si="57"/>
        <v>0</v>
      </c>
      <c r="N161" s="30"/>
      <c r="O161" s="30"/>
      <c r="P161" s="30">
        <f t="shared" si="50"/>
        <v>0</v>
      </c>
      <c r="Q161" s="31">
        <v>0</v>
      </c>
      <c r="R161" s="31">
        <v>0</v>
      </c>
      <c r="S161" s="32">
        <f t="shared" si="51"/>
        <v>0</v>
      </c>
      <c r="T161" s="33">
        <f t="shared" si="52"/>
        <v>10969934</v>
      </c>
    </row>
    <row r="162" spans="1:20" ht="15" x14ac:dyDescent="0.25">
      <c r="A162" s="37"/>
      <c r="B162" s="37">
        <v>2075</v>
      </c>
      <c r="C162" s="38" t="s">
        <v>79</v>
      </c>
      <c r="D162" s="30">
        <f t="shared" si="56"/>
        <v>629545.21</v>
      </c>
      <c r="E162" s="30"/>
      <c r="F162" s="30"/>
      <c r="G162" s="30">
        <f t="shared" si="48"/>
        <v>629545.21</v>
      </c>
      <c r="H162" s="31">
        <v>0</v>
      </c>
      <c r="I162" s="31">
        <v>-629545.21</v>
      </c>
      <c r="J162" s="32">
        <f t="shared" si="49"/>
        <v>0</v>
      </c>
      <c r="K162" s="32"/>
      <c r="M162" s="30">
        <f t="shared" si="57"/>
        <v>0</v>
      </c>
      <c r="N162" s="30"/>
      <c r="O162" s="30"/>
      <c r="P162" s="30">
        <f t="shared" si="50"/>
        <v>0</v>
      </c>
      <c r="Q162" s="31">
        <v>0</v>
      </c>
      <c r="R162" s="31">
        <v>0</v>
      </c>
      <c r="S162" s="32">
        <f t="shared" si="51"/>
        <v>0</v>
      </c>
      <c r="T162" s="33">
        <f t="shared" si="52"/>
        <v>0</v>
      </c>
    </row>
    <row r="163" spans="1:20" ht="15" x14ac:dyDescent="0.25">
      <c r="A163" s="37"/>
      <c r="B163" s="37">
        <v>2055</v>
      </c>
      <c r="C163" s="38" t="s">
        <v>80</v>
      </c>
      <c r="D163" s="30">
        <f t="shared" si="56"/>
        <v>100663418.96999998</v>
      </c>
      <c r="E163" s="30"/>
      <c r="F163" s="30"/>
      <c r="G163" s="30">
        <f t="shared" si="48"/>
        <v>100663418.96999998</v>
      </c>
      <c r="H163" s="31">
        <v>19346017.980000004</v>
      </c>
      <c r="I163" s="31">
        <v>0</v>
      </c>
      <c r="J163" s="32">
        <f t="shared" si="49"/>
        <v>120009436.94999999</v>
      </c>
      <c r="K163" s="32"/>
      <c r="M163" s="30">
        <f t="shared" si="57"/>
        <v>0</v>
      </c>
      <c r="N163" s="30"/>
      <c r="O163" s="30"/>
      <c r="P163" s="30">
        <f t="shared" si="50"/>
        <v>0</v>
      </c>
      <c r="Q163" s="31">
        <v>0</v>
      </c>
      <c r="R163" s="31">
        <v>0</v>
      </c>
      <c r="S163" s="32">
        <f t="shared" si="51"/>
        <v>0</v>
      </c>
      <c r="T163" s="33">
        <f t="shared" si="52"/>
        <v>120009436.94999999</v>
      </c>
    </row>
    <row r="164" spans="1:20" ht="15" x14ac:dyDescent="0.25">
      <c r="A164" s="37"/>
      <c r="B164" s="37" t="s">
        <v>81</v>
      </c>
      <c r="C164" s="38" t="s">
        <v>82</v>
      </c>
      <c r="D164" s="30">
        <f t="shared" si="56"/>
        <v>-1205625.42</v>
      </c>
      <c r="E164" s="30"/>
      <c r="F164" s="30"/>
      <c r="G164" s="30">
        <f t="shared" si="48"/>
        <v>-1205625.42</v>
      </c>
      <c r="H164" s="31">
        <v>-3529539.94</v>
      </c>
      <c r="I164" s="31">
        <v>0</v>
      </c>
      <c r="J164" s="32">
        <f t="shared" si="49"/>
        <v>-4735165.3599999994</v>
      </c>
      <c r="K164" s="32"/>
      <c r="M164" s="30">
        <f t="shared" si="57"/>
        <v>0</v>
      </c>
      <c r="N164" s="30"/>
      <c r="O164" s="30"/>
      <c r="P164" s="30">
        <f t="shared" si="50"/>
        <v>0</v>
      </c>
      <c r="Q164" s="31">
        <v>0</v>
      </c>
      <c r="R164" s="31">
        <v>0</v>
      </c>
      <c r="S164" s="32">
        <f t="shared" si="51"/>
        <v>0</v>
      </c>
      <c r="T164" s="33">
        <f t="shared" si="52"/>
        <v>-4735165.3599999994</v>
      </c>
    </row>
    <row r="165" spans="1:20" x14ac:dyDescent="0.2">
      <c r="A165" s="37"/>
      <c r="B165" s="37"/>
      <c r="C165" s="39" t="s">
        <v>83</v>
      </c>
      <c r="D165" s="40">
        <f t="shared" ref="D165:J165" si="64">SUM(D119:D164)</f>
        <v>3251958873.9989991</v>
      </c>
      <c r="E165" s="40">
        <f t="shared" si="64"/>
        <v>0</v>
      </c>
      <c r="F165" s="40">
        <f t="shared" si="64"/>
        <v>0</v>
      </c>
      <c r="G165" s="40">
        <f t="shared" si="64"/>
        <v>3251958873.9989991</v>
      </c>
      <c r="H165" s="40">
        <f t="shared" si="64"/>
        <v>272629012.32000029</v>
      </c>
      <c r="I165" s="40">
        <f t="shared" si="64"/>
        <v>-12735943.769999996</v>
      </c>
      <c r="J165" s="40">
        <f t="shared" si="64"/>
        <v>3511851942.5489993</v>
      </c>
      <c r="K165" s="40">
        <f>SUM(K120:K159)</f>
        <v>0</v>
      </c>
      <c r="L165" s="42"/>
      <c r="M165" s="40">
        <f t="shared" ref="M165:T165" si="65">SUM(M119:M164)</f>
        <v>-635805118.43907189</v>
      </c>
      <c r="N165" s="40">
        <f t="shared" si="65"/>
        <v>0</v>
      </c>
      <c r="O165" s="40">
        <f t="shared" si="65"/>
        <v>0</v>
      </c>
      <c r="P165" s="40">
        <f t="shared" si="65"/>
        <v>-635805118.43907189</v>
      </c>
      <c r="Q165" s="40">
        <f t="shared" si="65"/>
        <v>-122652048.25999987</v>
      </c>
      <c r="R165" s="40">
        <f t="shared" si="65"/>
        <v>4721758.4000000004</v>
      </c>
      <c r="S165" s="40">
        <f t="shared" si="65"/>
        <v>-753735408.29907155</v>
      </c>
      <c r="T165" s="40">
        <f t="shared" si="65"/>
        <v>2758116534.2499294</v>
      </c>
    </row>
    <row r="166" spans="1:20" ht="25.5" x14ac:dyDescent="0.25">
      <c r="A166" s="37"/>
      <c r="B166" s="37">
        <v>1531</v>
      </c>
      <c r="C166" s="29" t="s">
        <v>84</v>
      </c>
      <c r="D166" s="30">
        <f t="shared" ref="D166:D173" si="66">J94</f>
        <v>-1124832.8400000003</v>
      </c>
      <c r="E166" s="30"/>
      <c r="F166" s="30"/>
      <c r="G166" s="30">
        <f t="shared" ref="G166:G173" si="67">SUM(D166:F166)</f>
        <v>-1124832.8400000003</v>
      </c>
      <c r="H166" s="31">
        <f>-H119</f>
        <v>-222375.68000000002</v>
      </c>
      <c r="I166" s="31">
        <v>0</v>
      </c>
      <c r="J166" s="32">
        <f t="shared" ref="J166:J173" si="68">G166+H166+I166</f>
        <v>-1347208.5200000003</v>
      </c>
      <c r="K166" s="32"/>
      <c r="M166" s="30">
        <f t="shared" ref="M166:M171" si="69">S94</f>
        <v>737706.55999999994</v>
      </c>
      <c r="N166" s="30">
        <v>0</v>
      </c>
      <c r="O166" s="30"/>
      <c r="P166" s="30">
        <f t="shared" ref="P166:P173" si="70">SUM(M166:O166)</f>
        <v>737706.55999999994</v>
      </c>
      <c r="Q166" s="31">
        <v>245103.38</v>
      </c>
      <c r="R166" s="31">
        <v>0</v>
      </c>
      <c r="S166" s="32">
        <f t="shared" ref="S166:S173" si="71">P166+Q166+R166</f>
        <v>982809.94</v>
      </c>
      <c r="T166" s="33">
        <f>J166+S166</f>
        <v>-364398.58000000031</v>
      </c>
    </row>
    <row r="167" spans="1:20" ht="25.5" x14ac:dyDescent="0.25">
      <c r="A167" s="37"/>
      <c r="B167" s="37">
        <v>2075</v>
      </c>
      <c r="C167" s="43" t="s">
        <v>85</v>
      </c>
      <c r="D167" s="30">
        <f t="shared" si="66"/>
        <v>-629545.21</v>
      </c>
      <c r="E167" s="30"/>
      <c r="F167" s="30"/>
      <c r="G167" s="30">
        <f t="shared" si="67"/>
        <v>-629545.21</v>
      </c>
      <c r="H167" s="31">
        <f>H162</f>
        <v>0</v>
      </c>
      <c r="I167" s="31">
        <f>-I162</f>
        <v>629545.21</v>
      </c>
      <c r="J167" s="32">
        <f t="shared" si="68"/>
        <v>0</v>
      </c>
      <c r="K167" s="32"/>
      <c r="M167" s="30">
        <f t="shared" si="69"/>
        <v>0</v>
      </c>
      <c r="N167" s="30">
        <v>0</v>
      </c>
      <c r="O167" s="30"/>
      <c r="P167" s="30">
        <f t="shared" si="70"/>
        <v>0</v>
      </c>
      <c r="Q167" s="31">
        <v>0</v>
      </c>
      <c r="R167" s="31">
        <v>0</v>
      </c>
      <c r="S167" s="32">
        <f t="shared" si="71"/>
        <v>0</v>
      </c>
      <c r="T167" s="33">
        <f t="shared" ref="T167:T173" si="72">J167+S167</f>
        <v>0</v>
      </c>
    </row>
    <row r="168" spans="1:20" ht="25.5" x14ac:dyDescent="0.25">
      <c r="A168" s="37"/>
      <c r="B168" s="37">
        <v>1865</v>
      </c>
      <c r="C168" s="43" t="s">
        <v>86</v>
      </c>
      <c r="D168" s="30">
        <f t="shared" si="66"/>
        <v>0</v>
      </c>
      <c r="E168" s="30"/>
      <c r="F168" s="30"/>
      <c r="G168" s="30">
        <f t="shared" si="67"/>
        <v>0</v>
      </c>
      <c r="H168" s="31">
        <v>0</v>
      </c>
      <c r="I168" s="31">
        <v>0</v>
      </c>
      <c r="J168" s="32">
        <f t="shared" si="68"/>
        <v>0</v>
      </c>
      <c r="K168" s="32"/>
      <c r="M168" s="30">
        <f t="shared" si="69"/>
        <v>0</v>
      </c>
      <c r="N168" s="30">
        <v>0</v>
      </c>
      <c r="O168" s="30"/>
      <c r="P168" s="30">
        <f t="shared" si="70"/>
        <v>0</v>
      </c>
      <c r="Q168" s="31">
        <v>0</v>
      </c>
      <c r="R168" s="31">
        <v>0</v>
      </c>
      <c r="S168" s="32">
        <f t="shared" si="71"/>
        <v>0</v>
      </c>
      <c r="T168" s="33">
        <f t="shared" si="72"/>
        <v>0</v>
      </c>
    </row>
    <row r="169" spans="1:20" ht="15" x14ac:dyDescent="0.25">
      <c r="A169" s="37"/>
      <c r="B169" s="37">
        <v>1875</v>
      </c>
      <c r="C169" s="43" t="s">
        <v>87</v>
      </c>
      <c r="D169" s="30">
        <f t="shared" si="66"/>
        <v>-2118900.58</v>
      </c>
      <c r="E169" s="30"/>
      <c r="F169" s="30"/>
      <c r="G169" s="30">
        <f t="shared" si="67"/>
        <v>-2118900.58</v>
      </c>
      <c r="H169" s="31">
        <v>0</v>
      </c>
      <c r="I169" s="31">
        <v>0</v>
      </c>
      <c r="J169" s="32">
        <f t="shared" si="68"/>
        <v>-2118900.58</v>
      </c>
      <c r="K169" s="32"/>
      <c r="M169" s="30">
        <f t="shared" si="69"/>
        <v>577212.80000000005</v>
      </c>
      <c r="N169" s="30">
        <v>0</v>
      </c>
      <c r="O169" s="30"/>
      <c r="P169" s="30">
        <f t="shared" si="70"/>
        <v>577212.80000000005</v>
      </c>
      <c r="Q169" s="31">
        <v>90578.77</v>
      </c>
      <c r="R169" s="31">
        <v>0</v>
      </c>
      <c r="S169" s="32">
        <f t="shared" si="71"/>
        <v>667791.57000000007</v>
      </c>
      <c r="T169" s="33">
        <f t="shared" si="72"/>
        <v>-1451109.01</v>
      </c>
    </row>
    <row r="170" spans="1:20" ht="25.5" x14ac:dyDescent="0.25">
      <c r="A170" s="37"/>
      <c r="B170" s="37" t="s">
        <v>71</v>
      </c>
      <c r="C170" s="43" t="s">
        <v>72</v>
      </c>
      <c r="D170" s="30">
        <f t="shared" si="66"/>
        <v>1026989.5</v>
      </c>
      <c r="E170" s="30"/>
      <c r="F170" s="30"/>
      <c r="G170" s="30">
        <f t="shared" si="67"/>
        <v>1026989.5</v>
      </c>
      <c r="H170" s="31">
        <v>0</v>
      </c>
      <c r="I170" s="31">
        <v>0</v>
      </c>
      <c r="J170" s="32">
        <f t="shared" si="68"/>
        <v>1026989.5</v>
      </c>
      <c r="K170" s="32"/>
      <c r="M170" s="30">
        <f t="shared" si="69"/>
        <v>-269270</v>
      </c>
      <c r="N170" s="30">
        <v>0</v>
      </c>
      <c r="O170" s="30"/>
      <c r="P170" s="30">
        <f t="shared" si="70"/>
        <v>-269270</v>
      </c>
      <c r="Q170" s="31">
        <v>-41079</v>
      </c>
      <c r="R170" s="31">
        <v>0</v>
      </c>
      <c r="S170" s="32">
        <f t="shared" si="71"/>
        <v>-310349</v>
      </c>
      <c r="T170" s="33">
        <f t="shared" si="72"/>
        <v>716640.5</v>
      </c>
    </row>
    <row r="171" spans="1:20" ht="25.5" x14ac:dyDescent="0.25">
      <c r="A171" s="37"/>
      <c r="B171" s="37" t="s">
        <v>74</v>
      </c>
      <c r="C171" s="43" t="s">
        <v>88</v>
      </c>
      <c r="D171" s="30">
        <f t="shared" si="66"/>
        <v>1273198.73</v>
      </c>
      <c r="E171" s="30"/>
      <c r="F171" s="30"/>
      <c r="G171" s="30">
        <f t="shared" si="67"/>
        <v>1273198.73</v>
      </c>
      <c r="H171" s="31">
        <v>0</v>
      </c>
      <c r="I171" s="31">
        <v>0</v>
      </c>
      <c r="J171" s="32">
        <f t="shared" si="68"/>
        <v>1273198.73</v>
      </c>
      <c r="K171" s="32"/>
      <c r="M171" s="30">
        <f t="shared" si="69"/>
        <v>-279964.48</v>
      </c>
      <c r="N171" s="30">
        <v>0</v>
      </c>
      <c r="O171" s="30"/>
      <c r="P171" s="30">
        <f t="shared" si="70"/>
        <v>-279964.48</v>
      </c>
      <c r="Q171" s="31">
        <v>-41080</v>
      </c>
      <c r="R171" s="31">
        <v>0</v>
      </c>
      <c r="S171" s="32">
        <f t="shared" si="71"/>
        <v>-321044.47999999998</v>
      </c>
      <c r="T171" s="33">
        <f t="shared" si="72"/>
        <v>952154.25</v>
      </c>
    </row>
    <row r="172" spans="1:20" ht="15" x14ac:dyDescent="0.25">
      <c r="A172" s="37"/>
      <c r="B172" s="37">
        <v>2055</v>
      </c>
      <c r="C172" s="38" t="s">
        <v>80</v>
      </c>
      <c r="D172" s="30">
        <f t="shared" si="66"/>
        <v>-100663418.96999998</v>
      </c>
      <c r="E172" s="30"/>
      <c r="F172" s="30"/>
      <c r="G172" s="30">
        <f t="shared" si="67"/>
        <v>-100663418.96999998</v>
      </c>
      <c r="H172" s="31">
        <f>-H163</f>
        <v>-19346017.980000004</v>
      </c>
      <c r="I172" s="31">
        <v>0</v>
      </c>
      <c r="J172" s="32">
        <f t="shared" si="68"/>
        <v>-120009436.94999999</v>
      </c>
      <c r="K172" s="32"/>
      <c r="M172" s="30"/>
      <c r="N172" s="30"/>
      <c r="O172" s="30"/>
      <c r="P172" s="30">
        <f t="shared" si="70"/>
        <v>0</v>
      </c>
      <c r="Q172" s="31"/>
      <c r="R172" s="31"/>
      <c r="S172" s="32">
        <f t="shared" si="71"/>
        <v>0</v>
      </c>
      <c r="T172" s="33">
        <f t="shared" si="72"/>
        <v>-120009436.94999999</v>
      </c>
    </row>
    <row r="173" spans="1:20" ht="15" x14ac:dyDescent="0.25">
      <c r="A173" s="37"/>
      <c r="B173" s="37" t="s">
        <v>81</v>
      </c>
      <c r="C173" s="38" t="s">
        <v>82</v>
      </c>
      <c r="D173" s="30">
        <f t="shared" si="66"/>
        <v>1205625.42</v>
      </c>
      <c r="E173" s="30"/>
      <c r="F173" s="30"/>
      <c r="G173" s="30">
        <f t="shared" si="67"/>
        <v>1205625.42</v>
      </c>
      <c r="H173" s="31">
        <f>-H164</f>
        <v>3529539.94</v>
      </c>
      <c r="I173" s="31">
        <v>0</v>
      </c>
      <c r="J173" s="32">
        <f t="shared" si="68"/>
        <v>4735165.3599999994</v>
      </c>
      <c r="K173" s="32"/>
      <c r="M173" s="30"/>
      <c r="N173" s="30"/>
      <c r="O173" s="30"/>
      <c r="P173" s="30">
        <f t="shared" si="70"/>
        <v>0</v>
      </c>
      <c r="Q173" s="31"/>
      <c r="R173" s="31"/>
      <c r="S173" s="32">
        <f t="shared" si="71"/>
        <v>0</v>
      </c>
      <c r="T173" s="33">
        <f t="shared" si="72"/>
        <v>4735165.3599999994</v>
      </c>
    </row>
    <row r="174" spans="1:20" ht="15" x14ac:dyDescent="0.25">
      <c r="A174" s="37"/>
      <c r="B174" s="37"/>
      <c r="C174" s="39" t="s">
        <v>89</v>
      </c>
      <c r="D174" s="40">
        <f>SUM(D165:D173)</f>
        <v>3150927990.0489993</v>
      </c>
      <c r="E174" s="40">
        <f t="shared" ref="E174:J174" si="73">SUM(E165:E173)</f>
        <v>0</v>
      </c>
      <c r="F174" s="40">
        <f t="shared" si="73"/>
        <v>0</v>
      </c>
      <c r="G174" s="40">
        <f t="shared" si="73"/>
        <v>3150927990.0489993</v>
      </c>
      <c r="H174" s="40">
        <f t="shared" si="73"/>
        <v>256590158.60000026</v>
      </c>
      <c r="I174" s="40">
        <f t="shared" si="73"/>
        <v>-12106398.559999995</v>
      </c>
      <c r="J174" s="40">
        <f t="shared" si="73"/>
        <v>3395411750.0889997</v>
      </c>
      <c r="K174" s="32"/>
      <c r="L174" s="42"/>
      <c r="M174" s="40">
        <f t="shared" ref="M174:T174" si="74">SUM(M165:M173)</f>
        <v>-635039433.55907202</v>
      </c>
      <c r="N174" s="40">
        <f t="shared" si="74"/>
        <v>0</v>
      </c>
      <c r="O174" s="40">
        <f t="shared" si="74"/>
        <v>0</v>
      </c>
      <c r="P174" s="40">
        <f t="shared" si="74"/>
        <v>-635039433.55907202</v>
      </c>
      <c r="Q174" s="40">
        <f t="shared" si="74"/>
        <v>-122398525.10999988</v>
      </c>
      <c r="R174" s="40">
        <f t="shared" si="74"/>
        <v>4721758.4000000004</v>
      </c>
      <c r="S174" s="40">
        <f t="shared" si="74"/>
        <v>-752716200.26907146</v>
      </c>
      <c r="T174" s="40">
        <f t="shared" si="74"/>
        <v>2642695549.8199296</v>
      </c>
    </row>
    <row r="175" spans="1:20" ht="15" x14ac:dyDescent="0.25">
      <c r="A175" s="37"/>
      <c r="B175" s="37"/>
      <c r="C175" s="65" t="s">
        <v>90</v>
      </c>
      <c r="D175" s="66"/>
      <c r="E175" s="66"/>
      <c r="F175" s="66"/>
      <c r="G175" s="66"/>
      <c r="H175" s="66"/>
      <c r="I175" s="66"/>
      <c r="J175" s="66"/>
      <c r="K175" s="66"/>
      <c r="L175" s="66"/>
      <c r="M175" s="67"/>
      <c r="N175" s="44"/>
      <c r="O175" s="44"/>
      <c r="P175" s="44"/>
      <c r="Q175" s="45"/>
      <c r="S175" s="46"/>
      <c r="T175" s="34"/>
    </row>
    <row r="176" spans="1:20" ht="15" x14ac:dyDescent="0.25">
      <c r="A176" s="37"/>
      <c r="B176" s="37"/>
      <c r="C176" s="65" t="s">
        <v>91</v>
      </c>
      <c r="D176" s="66"/>
      <c r="E176" s="66"/>
      <c r="F176" s="66"/>
      <c r="G176" s="66"/>
      <c r="H176" s="66"/>
      <c r="I176" s="66"/>
      <c r="J176" s="66"/>
      <c r="K176" s="66"/>
      <c r="L176" s="66"/>
      <c r="M176" s="67"/>
      <c r="N176" s="44"/>
      <c r="O176" s="44"/>
      <c r="P176" s="44"/>
      <c r="Q176" s="40">
        <f>+Q174</f>
        <v>-122398525.10999988</v>
      </c>
      <c r="S176" s="46"/>
      <c r="T176" s="34"/>
    </row>
    <row r="177" spans="1:20" x14ac:dyDescent="0.2">
      <c r="D177" s="47"/>
      <c r="E177" s="47"/>
      <c r="F177" s="47"/>
      <c r="G177" s="47"/>
      <c r="H177" s="47"/>
      <c r="I177" s="47"/>
      <c r="J177" s="47"/>
      <c r="M177" s="47"/>
      <c r="N177" s="47"/>
      <c r="O177" s="47"/>
      <c r="P177" s="47"/>
      <c r="Q177" s="47"/>
      <c r="R177" s="47"/>
      <c r="S177" s="47"/>
      <c r="T177" s="47"/>
    </row>
    <row r="178" spans="1:20" x14ac:dyDescent="0.2">
      <c r="M178" s="2" t="s">
        <v>92</v>
      </c>
    </row>
    <row r="179" spans="1:20" ht="15" x14ac:dyDescent="0.25">
      <c r="A179" s="37">
        <v>10</v>
      </c>
      <c r="B179" s="37"/>
      <c r="C179" s="16" t="s">
        <v>93</v>
      </c>
      <c r="D179" s="17"/>
      <c r="E179" s="17"/>
      <c r="F179" s="17"/>
      <c r="G179" s="17"/>
      <c r="H179" s="17"/>
      <c r="I179" s="17"/>
      <c r="J179" s="17"/>
      <c r="K179" s="17"/>
      <c r="L179" s="17"/>
      <c r="M179" s="17" t="s">
        <v>93</v>
      </c>
      <c r="N179" s="17"/>
      <c r="O179" s="17"/>
      <c r="P179" s="17"/>
      <c r="Q179" s="17"/>
      <c r="R179" s="48">
        <f>N143+Q143</f>
        <v>-4537172.1100000031</v>
      </c>
    </row>
    <row r="180" spans="1:20" ht="15" x14ac:dyDescent="0.25">
      <c r="A180" s="37">
        <v>8</v>
      </c>
      <c r="B180" s="37"/>
      <c r="C180" s="16" t="s">
        <v>59</v>
      </c>
      <c r="D180" s="17"/>
      <c r="E180" s="17"/>
      <c r="F180" s="17"/>
      <c r="G180" s="17"/>
      <c r="H180" s="17"/>
      <c r="I180" s="17"/>
      <c r="J180" s="17"/>
      <c r="K180" s="17"/>
      <c r="L180" s="17"/>
      <c r="M180" s="17" t="s">
        <v>59</v>
      </c>
      <c r="N180" s="17"/>
      <c r="O180" s="17"/>
      <c r="P180" s="17"/>
      <c r="Q180" s="17"/>
      <c r="R180" s="48">
        <f>Q145</f>
        <v>-1099492.8700000003</v>
      </c>
    </row>
    <row r="181" spans="1:20" ht="15" x14ac:dyDescent="0.25">
      <c r="A181" s="37">
        <v>47</v>
      </c>
      <c r="B181" s="37"/>
      <c r="C181" s="16" t="s">
        <v>94</v>
      </c>
      <c r="D181" s="17"/>
      <c r="E181" s="17"/>
      <c r="F181" s="17"/>
      <c r="G181" s="17"/>
      <c r="H181" s="17"/>
      <c r="I181" s="17"/>
      <c r="J181" s="17"/>
      <c r="K181" s="17"/>
      <c r="L181" s="17"/>
      <c r="M181" s="17" t="s">
        <v>94</v>
      </c>
      <c r="N181" s="17"/>
      <c r="O181" s="17"/>
      <c r="P181" s="17"/>
      <c r="Q181" s="17"/>
      <c r="R181" s="48"/>
    </row>
    <row r="182" spans="1:20" x14ac:dyDescent="0.2">
      <c r="M182" s="60" t="s">
        <v>95</v>
      </c>
      <c r="N182" s="61"/>
      <c r="O182" s="61"/>
      <c r="P182" s="61"/>
      <c r="Q182" s="61"/>
      <c r="R182" s="49">
        <f>Q176-R179-R180-R181</f>
        <v>-116761860.12999988</v>
      </c>
    </row>
    <row r="186" spans="1:20" ht="13.5" thickBot="1" x14ac:dyDescent="0.25">
      <c r="H186" s="11" t="s">
        <v>18</v>
      </c>
      <c r="I186" s="12" t="s">
        <v>19</v>
      </c>
    </row>
    <row r="187" spans="1:20" ht="15.75" thickBot="1" x14ac:dyDescent="0.3">
      <c r="H187" s="11" t="s">
        <v>20</v>
      </c>
      <c r="I187" s="13">
        <v>2019</v>
      </c>
      <c r="J187" s="14"/>
      <c r="K187" s="15">
        <f>IF(I187=2014,4,IF(I187=2015,5,IF(I187=2016,6,IF(I187=2017,7,IF(I187=2018,8,IF(I187=2019,9,IF(I187=2020,10)))))))</f>
        <v>9</v>
      </c>
    </row>
    <row r="189" spans="1:20" x14ac:dyDescent="0.2">
      <c r="D189" s="62" t="s">
        <v>21</v>
      </c>
      <c r="E189" s="63"/>
      <c r="F189" s="63"/>
      <c r="G189" s="63"/>
      <c r="H189" s="63"/>
      <c r="I189" s="63"/>
      <c r="J189" s="63"/>
      <c r="K189" s="64"/>
      <c r="M189" s="16"/>
      <c r="N189" s="17"/>
      <c r="O189" s="17"/>
      <c r="P189" s="17"/>
      <c r="Q189" s="18" t="s">
        <v>22</v>
      </c>
      <c r="R189" s="18"/>
      <c r="S189" s="19"/>
    </row>
    <row r="190" spans="1:20" ht="30" customHeight="1" x14ac:dyDescent="0.2">
      <c r="A190" s="20" t="s">
        <v>23</v>
      </c>
      <c r="B190" s="20" t="s">
        <v>24</v>
      </c>
      <c r="C190" s="21" t="s">
        <v>25</v>
      </c>
      <c r="D190" s="22" t="s">
        <v>26</v>
      </c>
      <c r="E190" s="50" t="s">
        <v>97</v>
      </c>
      <c r="F190" s="50" t="s">
        <v>98</v>
      </c>
      <c r="G190" s="50" t="s">
        <v>27</v>
      </c>
      <c r="H190" s="23" t="s">
        <v>28</v>
      </c>
      <c r="I190" s="23" t="s">
        <v>29</v>
      </c>
      <c r="J190" s="20" t="s">
        <v>30</v>
      </c>
      <c r="K190" s="20" t="s">
        <v>31</v>
      </c>
      <c r="L190" s="24"/>
      <c r="M190" s="22" t="s">
        <v>26</v>
      </c>
      <c r="N190" s="50" t="s">
        <v>97</v>
      </c>
      <c r="O190" s="50" t="s">
        <v>98</v>
      </c>
      <c r="P190" s="50" t="s">
        <v>27</v>
      </c>
      <c r="Q190" s="26" t="s">
        <v>32</v>
      </c>
      <c r="R190" s="26" t="s">
        <v>29</v>
      </c>
      <c r="S190" s="27" t="s">
        <v>30</v>
      </c>
      <c r="T190" s="20" t="s">
        <v>33</v>
      </c>
    </row>
    <row r="191" spans="1:20" ht="30" customHeight="1" x14ac:dyDescent="0.25">
      <c r="A191" s="20"/>
      <c r="B191" s="28">
        <v>1531</v>
      </c>
      <c r="C191" s="29" t="s">
        <v>34</v>
      </c>
      <c r="D191" s="30">
        <f t="shared" ref="D191:D227" si="75">J119</f>
        <v>1347208.5200000003</v>
      </c>
      <c r="E191" s="30">
        <v>0</v>
      </c>
      <c r="F191" s="30">
        <v>0</v>
      </c>
      <c r="G191" s="30">
        <f>SUM(D191:F191)</f>
        <v>1347208.5200000003</v>
      </c>
      <c r="H191" s="31">
        <v>6180.54</v>
      </c>
      <c r="I191" s="31">
        <v>0</v>
      </c>
      <c r="J191" s="32">
        <f>G191+H191+I191</f>
        <v>1353389.0600000003</v>
      </c>
      <c r="K191" s="20"/>
      <c r="L191" s="24"/>
      <c r="M191" s="30">
        <f t="shared" ref="M191:M207" si="76">S119</f>
        <v>-982809.94</v>
      </c>
      <c r="N191" s="30">
        <v>0</v>
      </c>
      <c r="O191" s="30">
        <v>653637.35999999987</v>
      </c>
      <c r="P191" s="30">
        <f>SUM(M191:O191)</f>
        <v>-329172.58000000007</v>
      </c>
      <c r="Q191" s="31">
        <v>-90616.99</v>
      </c>
      <c r="R191" s="31">
        <v>0</v>
      </c>
      <c r="S191" s="32">
        <f>P191+Q191+R191</f>
        <v>-419789.57000000007</v>
      </c>
      <c r="T191" s="33">
        <f>J191+S191</f>
        <v>933599.49000000022</v>
      </c>
    </row>
    <row r="192" spans="1:20" ht="25.5" customHeight="1" x14ac:dyDescent="0.25">
      <c r="A192" s="20"/>
      <c r="B192" s="28">
        <v>1609</v>
      </c>
      <c r="C192" s="29" t="s">
        <v>35</v>
      </c>
      <c r="D192" s="30">
        <f t="shared" si="75"/>
        <v>104736131.45999999</v>
      </c>
      <c r="E192" s="30">
        <v>0</v>
      </c>
      <c r="F192" s="30">
        <v>-3177966.1899999827</v>
      </c>
      <c r="G192" s="30">
        <f t="shared" ref="G192:G236" si="77">SUM(D192:F192)</f>
        <v>101558165.27000001</v>
      </c>
      <c r="H192" s="31">
        <v>-569523.68000000005</v>
      </c>
      <c r="I192" s="31">
        <v>0</v>
      </c>
      <c r="J192" s="32">
        <f t="shared" ref="J192:J236" si="78">G192+H192+I192</f>
        <v>100988641.59</v>
      </c>
      <c r="K192" s="32">
        <v>0</v>
      </c>
      <c r="L192" s="24"/>
      <c r="M192" s="30">
        <f t="shared" si="76"/>
        <v>-19164112.590000004</v>
      </c>
      <c r="N192" s="30">
        <v>0</v>
      </c>
      <c r="O192" s="30">
        <v>2565168.7800000031</v>
      </c>
      <c r="P192" s="30">
        <f t="shared" ref="P192:P234" si="79">SUM(M192:O192)</f>
        <v>-16598943.810000001</v>
      </c>
      <c r="Q192" s="31">
        <v>-3505654.17</v>
      </c>
      <c r="R192" s="31">
        <v>0</v>
      </c>
      <c r="S192" s="32">
        <f t="shared" ref="S192:S234" si="80">P192+Q192+R192</f>
        <v>-20104597.98</v>
      </c>
      <c r="T192" s="33">
        <f t="shared" ref="T192:T236" si="81">J192+S192</f>
        <v>80884043.609999999</v>
      </c>
    </row>
    <row r="193" spans="1:20" ht="25.5" x14ac:dyDescent="0.25">
      <c r="A193" s="28">
        <v>12</v>
      </c>
      <c r="B193" s="28">
        <v>1611</v>
      </c>
      <c r="C193" s="29" t="s">
        <v>36</v>
      </c>
      <c r="D193" s="30">
        <f t="shared" si="75"/>
        <v>151973862.45999998</v>
      </c>
      <c r="E193" s="30">
        <v>1433300.4521074381</v>
      </c>
      <c r="F193" s="30">
        <v>3177966.1899999976</v>
      </c>
      <c r="G193" s="30">
        <f t="shared" si="77"/>
        <v>156585129.10210741</v>
      </c>
      <c r="H193" s="31">
        <v>42061323.150000013</v>
      </c>
      <c r="I193" s="31">
        <v>-26093693.420000002</v>
      </c>
      <c r="J193" s="32">
        <f t="shared" si="78"/>
        <v>172552758.83210742</v>
      </c>
      <c r="K193" s="32">
        <v>0</v>
      </c>
      <c r="L193" s="35"/>
      <c r="M193" s="30">
        <f t="shared" si="76"/>
        <v>-75866432.879999995</v>
      </c>
      <c r="N193" s="30">
        <v>-1081608.452975207</v>
      </c>
      <c r="O193" s="30">
        <v>-2579194.7400000067</v>
      </c>
      <c r="P193" s="30">
        <f t="shared" si="79"/>
        <v>-79527236.072975218</v>
      </c>
      <c r="Q193" s="31">
        <v>-15668189.959000003</v>
      </c>
      <c r="R193" s="31">
        <v>26093693.420000002</v>
      </c>
      <c r="S193" s="32">
        <f t="shared" si="80"/>
        <v>-69101732.611975223</v>
      </c>
      <c r="T193" s="33">
        <f t="shared" si="81"/>
        <v>103451026.2201322</v>
      </c>
    </row>
    <row r="194" spans="1:20" ht="25.5" x14ac:dyDescent="0.25">
      <c r="A194" s="28" t="s">
        <v>37</v>
      </c>
      <c r="B194" s="28">
        <v>1612</v>
      </c>
      <c r="C194" s="29" t="s">
        <v>38</v>
      </c>
      <c r="D194" s="30">
        <f t="shared" si="75"/>
        <v>3379733.67</v>
      </c>
      <c r="E194" s="30">
        <v>0</v>
      </c>
      <c r="F194" s="30">
        <v>0</v>
      </c>
      <c r="G194" s="30">
        <f t="shared" si="77"/>
        <v>3379733.67</v>
      </c>
      <c r="H194" s="31">
        <v>43928.57</v>
      </c>
      <c r="I194" s="31">
        <v>0</v>
      </c>
      <c r="J194" s="32">
        <f t="shared" si="78"/>
        <v>3423662.2399999998</v>
      </c>
      <c r="K194" s="32">
        <v>0</v>
      </c>
      <c r="L194" s="35"/>
      <c r="M194" s="30">
        <f t="shared" si="76"/>
        <v>0</v>
      </c>
      <c r="N194" s="30">
        <v>0</v>
      </c>
      <c r="O194" s="30">
        <v>0</v>
      </c>
      <c r="P194" s="30">
        <f t="shared" si="79"/>
        <v>0</v>
      </c>
      <c r="Q194" s="31">
        <v>0</v>
      </c>
      <c r="R194" s="31">
        <v>0</v>
      </c>
      <c r="S194" s="32">
        <f t="shared" si="80"/>
        <v>0</v>
      </c>
      <c r="T194" s="33">
        <f t="shared" si="81"/>
        <v>3423662.2399999998</v>
      </c>
    </row>
    <row r="195" spans="1:20" ht="15" x14ac:dyDescent="0.25">
      <c r="A195" s="28" t="s">
        <v>39</v>
      </c>
      <c r="B195" s="28">
        <v>1805</v>
      </c>
      <c r="C195" s="29" t="s">
        <v>40</v>
      </c>
      <c r="D195" s="30">
        <f t="shared" si="75"/>
        <v>43504379.410000004</v>
      </c>
      <c r="E195" s="30">
        <v>4379382.8</v>
      </c>
      <c r="F195" s="30">
        <v>0</v>
      </c>
      <c r="G195" s="30">
        <f t="shared" si="77"/>
        <v>47883762.210000001</v>
      </c>
      <c r="H195" s="31">
        <v>303850.65999999997</v>
      </c>
      <c r="I195" s="31">
        <v>-7705362.7599999998</v>
      </c>
      <c r="J195" s="32">
        <f t="shared" si="78"/>
        <v>40482250.109999999</v>
      </c>
      <c r="K195" s="32">
        <v>0</v>
      </c>
      <c r="L195" s="35"/>
      <c r="M195" s="30">
        <f t="shared" si="76"/>
        <v>0</v>
      </c>
      <c r="N195" s="30">
        <v>0</v>
      </c>
      <c r="O195" s="30">
        <v>0</v>
      </c>
      <c r="P195" s="30">
        <f t="shared" si="79"/>
        <v>0</v>
      </c>
      <c r="Q195" s="31">
        <v>0</v>
      </c>
      <c r="R195" s="31">
        <v>0</v>
      </c>
      <c r="S195" s="32">
        <f t="shared" si="80"/>
        <v>0</v>
      </c>
      <c r="T195" s="33">
        <f t="shared" si="81"/>
        <v>40482250.109999999</v>
      </c>
    </row>
    <row r="196" spans="1:20" ht="15" x14ac:dyDescent="0.25">
      <c r="A196" s="28">
        <v>47</v>
      </c>
      <c r="B196" s="28">
        <v>1808</v>
      </c>
      <c r="C196" s="29" t="s">
        <v>41</v>
      </c>
      <c r="D196" s="30">
        <f t="shared" si="75"/>
        <v>79778775.25999999</v>
      </c>
      <c r="E196" s="30">
        <v>17602444.445</v>
      </c>
      <c r="F196" s="30">
        <v>-51291696.569999985</v>
      </c>
      <c r="G196" s="30">
        <f t="shared" si="77"/>
        <v>46089523.134999998</v>
      </c>
      <c r="H196" s="31">
        <v>2401388.7600000002</v>
      </c>
      <c r="I196" s="31">
        <v>0</v>
      </c>
      <c r="J196" s="32">
        <f t="shared" si="78"/>
        <v>48490911.894999996</v>
      </c>
      <c r="K196" s="32">
        <v>0</v>
      </c>
      <c r="L196" s="35"/>
      <c r="M196" s="30">
        <f t="shared" si="76"/>
        <v>-15751823.110000001</v>
      </c>
      <c r="N196" s="30">
        <v>-5618903.3357915832</v>
      </c>
      <c r="O196" s="30">
        <v>10308494.710000001</v>
      </c>
      <c r="P196" s="30">
        <f t="shared" si="79"/>
        <v>-11062231.735791583</v>
      </c>
      <c r="Q196" s="31">
        <v>-1694863.6713270629</v>
      </c>
      <c r="R196" s="31">
        <v>0</v>
      </c>
      <c r="S196" s="32">
        <f t="shared" si="80"/>
        <v>-12757095.407118645</v>
      </c>
      <c r="T196" s="33">
        <f t="shared" si="81"/>
        <v>35733816.487881348</v>
      </c>
    </row>
    <row r="197" spans="1:20" ht="15" x14ac:dyDescent="0.25">
      <c r="A197" s="28">
        <v>13</v>
      </c>
      <c r="B197" s="28">
        <v>1810</v>
      </c>
      <c r="C197" s="29" t="s">
        <v>42</v>
      </c>
      <c r="D197" s="30">
        <f t="shared" si="75"/>
        <v>10620682.01</v>
      </c>
      <c r="E197" s="30">
        <v>0</v>
      </c>
      <c r="F197" s="30">
        <v>-10620682.01</v>
      </c>
      <c r="G197" s="30">
        <f t="shared" si="77"/>
        <v>0</v>
      </c>
      <c r="H197" s="31">
        <v>0</v>
      </c>
      <c r="I197" s="31">
        <v>0</v>
      </c>
      <c r="J197" s="32">
        <f t="shared" si="78"/>
        <v>0</v>
      </c>
      <c r="K197" s="32">
        <v>0</v>
      </c>
      <c r="L197" s="35"/>
      <c r="M197" s="30">
        <f t="shared" si="76"/>
        <v>-0.01</v>
      </c>
      <c r="N197" s="30">
        <v>0</v>
      </c>
      <c r="O197" s="30">
        <v>0.01</v>
      </c>
      <c r="P197" s="30">
        <f t="shared" si="79"/>
        <v>0</v>
      </c>
      <c r="Q197" s="31">
        <v>0</v>
      </c>
      <c r="R197" s="31">
        <v>0</v>
      </c>
      <c r="S197" s="32">
        <f t="shared" si="80"/>
        <v>0</v>
      </c>
      <c r="T197" s="33">
        <f t="shared" si="81"/>
        <v>0</v>
      </c>
    </row>
    <row r="198" spans="1:20" ht="15" x14ac:dyDescent="0.25">
      <c r="A198" s="28">
        <v>47</v>
      </c>
      <c r="B198" s="28">
        <v>1815</v>
      </c>
      <c r="C198" s="29" t="s">
        <v>43</v>
      </c>
      <c r="D198" s="30">
        <f t="shared" si="75"/>
        <v>148788943.91000003</v>
      </c>
      <c r="E198" s="30">
        <v>19368887.969999995</v>
      </c>
      <c r="F198" s="30">
        <v>-32442834.110000014</v>
      </c>
      <c r="G198" s="30">
        <f t="shared" si="77"/>
        <v>135714997.77000001</v>
      </c>
      <c r="H198" s="31">
        <v>1152334.4499999851</v>
      </c>
      <c r="I198" s="31">
        <v>0</v>
      </c>
      <c r="J198" s="32">
        <f t="shared" si="78"/>
        <v>136867332.22</v>
      </c>
      <c r="K198" s="32">
        <v>0</v>
      </c>
      <c r="L198" s="35"/>
      <c r="M198" s="30">
        <f t="shared" si="76"/>
        <v>-38240397.319999993</v>
      </c>
      <c r="N198" s="30">
        <v>-4826718.759628864</v>
      </c>
      <c r="O198" s="30">
        <v>8228941.650000006</v>
      </c>
      <c r="P198" s="30">
        <f t="shared" si="79"/>
        <v>-34838174.429628849</v>
      </c>
      <c r="Q198" s="31">
        <v>-5113473.5055202972</v>
      </c>
      <c r="R198" s="31">
        <v>0</v>
      </c>
      <c r="S198" s="32">
        <f t="shared" si="80"/>
        <v>-39951647.935149148</v>
      </c>
      <c r="T198" s="33">
        <f t="shared" si="81"/>
        <v>96915684.284850851</v>
      </c>
    </row>
    <row r="199" spans="1:20" ht="15" x14ac:dyDescent="0.25">
      <c r="A199" s="28">
        <v>47</v>
      </c>
      <c r="B199" s="28">
        <v>1820</v>
      </c>
      <c r="C199" s="29" t="s">
        <v>44</v>
      </c>
      <c r="D199" s="30">
        <f t="shared" si="75"/>
        <v>148070679.25000003</v>
      </c>
      <c r="E199" s="30">
        <v>4324393.99</v>
      </c>
      <c r="F199" s="30">
        <v>2180997.9499999583</v>
      </c>
      <c r="G199" s="30">
        <f t="shared" si="77"/>
        <v>154576071.19</v>
      </c>
      <c r="H199" s="31">
        <v>4777476.41</v>
      </c>
      <c r="I199" s="31">
        <v>0</v>
      </c>
      <c r="J199" s="32">
        <f t="shared" si="78"/>
        <v>159353547.59999999</v>
      </c>
      <c r="K199" s="32">
        <v>0</v>
      </c>
      <c r="L199" s="35"/>
      <c r="M199" s="30">
        <f t="shared" si="76"/>
        <v>-30356194.470000003</v>
      </c>
      <c r="N199" s="30">
        <v>-647543.73816800001</v>
      </c>
      <c r="O199" s="30">
        <v>-740825.3200000003</v>
      </c>
      <c r="P199" s="30">
        <f t="shared" si="79"/>
        <v>-31744563.528168004</v>
      </c>
      <c r="Q199" s="31">
        <v>-4821094.533272556</v>
      </c>
      <c r="R199" s="31">
        <v>0</v>
      </c>
      <c r="S199" s="32">
        <f t="shared" si="80"/>
        <v>-36565658.061440557</v>
      </c>
      <c r="T199" s="33">
        <f t="shared" si="81"/>
        <v>122787889.53855944</v>
      </c>
    </row>
    <row r="200" spans="1:20" ht="15" x14ac:dyDescent="0.25">
      <c r="A200" s="28">
        <v>47</v>
      </c>
      <c r="B200" s="28">
        <v>1825</v>
      </c>
      <c r="C200" s="29" t="s">
        <v>45</v>
      </c>
      <c r="D200" s="30">
        <f t="shared" si="75"/>
        <v>0</v>
      </c>
      <c r="E200" s="30">
        <v>0</v>
      </c>
      <c r="F200" s="30">
        <v>0</v>
      </c>
      <c r="G200" s="30">
        <f t="shared" si="77"/>
        <v>0</v>
      </c>
      <c r="H200" s="31">
        <v>0</v>
      </c>
      <c r="I200" s="31">
        <v>0</v>
      </c>
      <c r="J200" s="32">
        <f t="shared" si="78"/>
        <v>0</v>
      </c>
      <c r="K200" s="32">
        <v>0</v>
      </c>
      <c r="L200" s="35"/>
      <c r="M200" s="30">
        <f t="shared" si="76"/>
        <v>0</v>
      </c>
      <c r="N200" s="30">
        <v>0</v>
      </c>
      <c r="O200" s="30">
        <v>0</v>
      </c>
      <c r="P200" s="30">
        <f t="shared" si="79"/>
        <v>0</v>
      </c>
      <c r="Q200" s="31">
        <v>0</v>
      </c>
      <c r="R200" s="31">
        <v>0</v>
      </c>
      <c r="S200" s="32">
        <f t="shared" si="80"/>
        <v>0</v>
      </c>
      <c r="T200" s="33">
        <f t="shared" si="81"/>
        <v>0</v>
      </c>
    </row>
    <row r="201" spans="1:20" ht="15" x14ac:dyDescent="0.25">
      <c r="A201" s="28">
        <v>47</v>
      </c>
      <c r="B201" s="28">
        <v>1830</v>
      </c>
      <c r="C201" s="29" t="s">
        <v>46</v>
      </c>
      <c r="D201" s="30">
        <f t="shared" si="75"/>
        <v>512751277.41999781</v>
      </c>
      <c r="E201" s="30">
        <v>28274255.869999997</v>
      </c>
      <c r="F201" s="30">
        <v>-129080174.41999507</v>
      </c>
      <c r="G201" s="30">
        <f t="shared" si="77"/>
        <v>411945358.87000275</v>
      </c>
      <c r="H201" s="31">
        <v>73969637</v>
      </c>
      <c r="I201" s="31">
        <v>-1008161.88</v>
      </c>
      <c r="J201" s="32">
        <f t="shared" si="78"/>
        <v>484906833.99000275</v>
      </c>
      <c r="K201" s="32">
        <v>0</v>
      </c>
      <c r="L201" s="35"/>
      <c r="M201" s="30">
        <f t="shared" si="76"/>
        <v>-65411401.099999733</v>
      </c>
      <c r="N201" s="30">
        <v>-4612677.193221583</v>
      </c>
      <c r="O201" s="30">
        <v>18941762.199999735</v>
      </c>
      <c r="P201" s="30">
        <f t="shared" si="79"/>
        <v>-51082316.093221575</v>
      </c>
      <c r="Q201" s="31">
        <v>-10297124.530229142</v>
      </c>
      <c r="R201" s="31">
        <v>162294.86000000002</v>
      </c>
      <c r="S201" s="32">
        <f t="shared" si="80"/>
        <v>-61217145.763450719</v>
      </c>
      <c r="T201" s="33">
        <f t="shared" si="81"/>
        <v>423689688.22655201</v>
      </c>
    </row>
    <row r="202" spans="1:20" ht="15" x14ac:dyDescent="0.25">
      <c r="A202" s="28">
        <v>47</v>
      </c>
      <c r="B202" s="28">
        <v>1835</v>
      </c>
      <c r="C202" s="29" t="s">
        <v>47</v>
      </c>
      <c r="D202" s="30">
        <f t="shared" si="75"/>
        <v>335951487.21000034</v>
      </c>
      <c r="E202" s="30">
        <v>18840096.969999999</v>
      </c>
      <c r="F202" s="30">
        <v>25985243.57858777</v>
      </c>
      <c r="G202" s="30">
        <f t="shared" si="77"/>
        <v>380776827.75858808</v>
      </c>
      <c r="H202" s="31">
        <v>34587137.691412017</v>
      </c>
      <c r="I202" s="31">
        <v>-1031998.68</v>
      </c>
      <c r="J202" s="32">
        <f t="shared" si="78"/>
        <v>414331966.7700001</v>
      </c>
      <c r="K202" s="32">
        <v>0</v>
      </c>
      <c r="L202" s="35"/>
      <c r="M202" s="30">
        <f t="shared" si="76"/>
        <v>-41200369.350000024</v>
      </c>
      <c r="N202" s="30">
        <v>-2906329.8104388211</v>
      </c>
      <c r="O202" s="30">
        <v>-908214.60999997705</v>
      </c>
      <c r="P202" s="30">
        <f t="shared" si="79"/>
        <v>-45014913.77043882</v>
      </c>
      <c r="Q202" s="31">
        <v>-9994072.0148122087</v>
      </c>
      <c r="R202" s="31">
        <v>224393.47999999701</v>
      </c>
      <c r="S202" s="32">
        <f t="shared" si="80"/>
        <v>-54784592.305251032</v>
      </c>
      <c r="T202" s="33">
        <f t="shared" si="81"/>
        <v>359547374.4647491</v>
      </c>
    </row>
    <row r="203" spans="1:20" ht="15" x14ac:dyDescent="0.25">
      <c r="A203" s="28">
        <v>47</v>
      </c>
      <c r="B203" s="28">
        <v>1840</v>
      </c>
      <c r="C203" s="29" t="s">
        <v>48</v>
      </c>
      <c r="D203" s="30">
        <f t="shared" si="75"/>
        <v>391156883.75</v>
      </c>
      <c r="E203" s="30">
        <v>50521989.039999999</v>
      </c>
      <c r="F203" s="30">
        <v>-33638921.495111465</v>
      </c>
      <c r="G203" s="30">
        <f t="shared" si="77"/>
        <v>408039951.29488856</v>
      </c>
      <c r="H203" s="31">
        <v>32302664.415111721</v>
      </c>
      <c r="I203" s="31">
        <v>24915.59</v>
      </c>
      <c r="J203" s="32">
        <f t="shared" si="78"/>
        <v>440367531.30000025</v>
      </c>
      <c r="K203" s="32">
        <v>0</v>
      </c>
      <c r="L203" s="35"/>
      <c r="M203" s="30">
        <f t="shared" si="76"/>
        <v>-51811280.310000025</v>
      </c>
      <c r="N203" s="30">
        <v>-8467736.43095861</v>
      </c>
      <c r="O203" s="30">
        <v>9938306.330000028</v>
      </c>
      <c r="P203" s="30">
        <f t="shared" si="79"/>
        <v>-50340710.410958603</v>
      </c>
      <c r="Q203" s="31">
        <v>-8823740.9702994935</v>
      </c>
      <c r="R203" s="31">
        <v>-2056.63</v>
      </c>
      <c r="S203" s="32">
        <f t="shared" si="80"/>
        <v>-59166508.011258103</v>
      </c>
      <c r="T203" s="33">
        <f t="shared" si="81"/>
        <v>381201023.28874213</v>
      </c>
    </row>
    <row r="204" spans="1:20" ht="15" x14ac:dyDescent="0.25">
      <c r="A204" s="28">
        <v>47</v>
      </c>
      <c r="B204" s="28">
        <v>1845</v>
      </c>
      <c r="C204" s="29" t="s">
        <v>49</v>
      </c>
      <c r="D204" s="30">
        <f t="shared" si="75"/>
        <v>990303627.91000009</v>
      </c>
      <c r="E204" s="30">
        <v>42359714.449999996</v>
      </c>
      <c r="F204" s="30">
        <v>-2800848.9900661707</v>
      </c>
      <c r="G204" s="30">
        <f t="shared" si="77"/>
        <v>1029862493.369934</v>
      </c>
      <c r="H204" s="31">
        <v>98420441.59006606</v>
      </c>
      <c r="I204" s="31">
        <v>-1353812.9</v>
      </c>
      <c r="J204" s="32">
        <f t="shared" si="78"/>
        <v>1126929122.0599999</v>
      </c>
      <c r="K204" s="32">
        <v>0</v>
      </c>
      <c r="L204" s="35"/>
      <c r="M204" s="30">
        <f t="shared" si="76"/>
        <v>-159470504.6790714</v>
      </c>
      <c r="N204" s="30">
        <v>-10137515.58810075</v>
      </c>
      <c r="O204" s="30">
        <v>-7861881.9009286463</v>
      </c>
      <c r="P204" s="30">
        <f t="shared" si="79"/>
        <v>-177469902.1681008</v>
      </c>
      <c r="Q204" s="31">
        <v>-32511326.447011814</v>
      </c>
      <c r="R204" s="31">
        <v>312532.69000000006</v>
      </c>
      <c r="S204" s="32">
        <f t="shared" si="80"/>
        <v>-209668695.92511261</v>
      </c>
      <c r="T204" s="33">
        <f t="shared" si="81"/>
        <v>917260426.13488734</v>
      </c>
    </row>
    <row r="205" spans="1:20" ht="15" x14ac:dyDescent="0.25">
      <c r="A205" s="28">
        <v>47</v>
      </c>
      <c r="B205" s="28">
        <v>1850</v>
      </c>
      <c r="C205" s="29" t="s">
        <v>50</v>
      </c>
      <c r="D205" s="30">
        <f t="shared" si="75"/>
        <v>469889534.11000174</v>
      </c>
      <c r="E205" s="30">
        <v>20146920.039999999</v>
      </c>
      <c r="F205" s="30">
        <v>-46717949.49000001</v>
      </c>
      <c r="G205" s="30">
        <f t="shared" si="77"/>
        <v>443318504.66000175</v>
      </c>
      <c r="H205" s="31">
        <v>52970990.28999804</v>
      </c>
      <c r="I205" s="31">
        <v>-4128892.0700000003</v>
      </c>
      <c r="J205" s="32">
        <f t="shared" si="78"/>
        <v>492160602.87999982</v>
      </c>
      <c r="K205" s="32">
        <v>0</v>
      </c>
      <c r="L205" s="35"/>
      <c r="M205" s="30">
        <f t="shared" si="76"/>
        <v>-95671165.490000039</v>
      </c>
      <c r="N205" s="30">
        <v>-4536393.0999999996</v>
      </c>
      <c r="O205" s="30">
        <v>16750500.839999989</v>
      </c>
      <c r="P205" s="30">
        <f t="shared" si="79"/>
        <v>-83457057.750000045</v>
      </c>
      <c r="Q205" s="31">
        <v>-14980935.795143137</v>
      </c>
      <c r="R205" s="31">
        <v>1137404.0199999989</v>
      </c>
      <c r="S205" s="32">
        <f t="shared" si="80"/>
        <v>-97300589.525143191</v>
      </c>
      <c r="T205" s="33">
        <f t="shared" si="81"/>
        <v>394860013.35485661</v>
      </c>
    </row>
    <row r="206" spans="1:20" ht="15" x14ac:dyDescent="0.25">
      <c r="A206" s="28">
        <v>47</v>
      </c>
      <c r="B206" s="28">
        <v>1855</v>
      </c>
      <c r="C206" s="29" t="s">
        <v>51</v>
      </c>
      <c r="D206" s="30">
        <f t="shared" si="75"/>
        <v>108115266.40000001</v>
      </c>
      <c r="E206" s="30">
        <v>9596351.3499999996</v>
      </c>
      <c r="F206" s="30">
        <v>-19152345.850000009</v>
      </c>
      <c r="G206" s="30">
        <f t="shared" si="77"/>
        <v>98559271.899999991</v>
      </c>
      <c r="H206" s="31">
        <v>10089391.120000001</v>
      </c>
      <c r="I206" s="31">
        <v>-171205.5</v>
      </c>
      <c r="J206" s="32">
        <f t="shared" si="78"/>
        <v>108477457.52</v>
      </c>
      <c r="K206" s="32">
        <v>0</v>
      </c>
      <c r="L206" s="35"/>
      <c r="M206" s="30">
        <f t="shared" si="76"/>
        <v>-30940792.57</v>
      </c>
      <c r="N206" s="30">
        <v>-2593902.9083617893</v>
      </c>
      <c r="O206" s="30">
        <v>20434074.429999992</v>
      </c>
      <c r="P206" s="30">
        <f t="shared" si="79"/>
        <v>-13100621.048361797</v>
      </c>
      <c r="Q206" s="31">
        <v>-2541169.989189384</v>
      </c>
      <c r="R206" s="31">
        <v>23500.95</v>
      </c>
      <c r="S206" s="32">
        <f t="shared" si="80"/>
        <v>-15618290.087551182</v>
      </c>
      <c r="T206" s="33">
        <f t="shared" si="81"/>
        <v>92859167.432448819</v>
      </c>
    </row>
    <row r="207" spans="1:20" ht="15" x14ac:dyDescent="0.25">
      <c r="A207" s="28">
        <v>47</v>
      </c>
      <c r="B207" s="28">
        <v>1860</v>
      </c>
      <c r="C207" s="29" t="s">
        <v>52</v>
      </c>
      <c r="D207" s="30">
        <f t="shared" si="75"/>
        <v>242665389.44000003</v>
      </c>
      <c r="E207" s="30">
        <v>18417277.84</v>
      </c>
      <c r="F207" s="30">
        <v>-2387752.869999975</v>
      </c>
      <c r="G207" s="30">
        <f t="shared" si="77"/>
        <v>258694914.41000006</v>
      </c>
      <c r="H207" s="31">
        <v>17875759.030000001</v>
      </c>
      <c r="I207" s="31">
        <v>-131091.95000000001</v>
      </c>
      <c r="J207" s="32">
        <f t="shared" si="78"/>
        <v>276439581.49000007</v>
      </c>
      <c r="K207" s="32">
        <v>0</v>
      </c>
      <c r="L207" s="35"/>
      <c r="M207" s="30">
        <f t="shared" si="76"/>
        <v>-104148075.90000042</v>
      </c>
      <c r="N207" s="30">
        <v>-8383797.8190390822</v>
      </c>
      <c r="O207" s="30">
        <v>698726.29000044242</v>
      </c>
      <c r="P207" s="30">
        <f t="shared" si="79"/>
        <v>-111833147.42903906</v>
      </c>
      <c r="Q207" s="31">
        <v>-17417780.817368511</v>
      </c>
      <c r="R207" s="31">
        <v>45346.87</v>
      </c>
      <c r="S207" s="32">
        <f t="shared" si="80"/>
        <v>-129205581.37640756</v>
      </c>
      <c r="T207" s="33">
        <f t="shared" si="81"/>
        <v>147234000.11359251</v>
      </c>
    </row>
    <row r="208" spans="1:20" ht="15" x14ac:dyDescent="0.25">
      <c r="A208" s="57">
        <v>47</v>
      </c>
      <c r="B208" s="57">
        <v>1865</v>
      </c>
      <c r="C208" s="58" t="s">
        <v>53</v>
      </c>
      <c r="D208" s="30">
        <f t="shared" si="75"/>
        <v>0</v>
      </c>
      <c r="E208" s="30"/>
      <c r="F208" s="30"/>
      <c r="G208" s="30"/>
      <c r="H208" s="31">
        <v>0</v>
      </c>
      <c r="I208" s="31">
        <v>0</v>
      </c>
      <c r="J208" s="32">
        <f t="shared" ref="J208" si="82">D208+H208+I208</f>
        <v>0</v>
      </c>
      <c r="K208" s="32"/>
      <c r="L208" s="35"/>
      <c r="M208" s="51">
        <v>0</v>
      </c>
      <c r="N208" s="51"/>
      <c r="O208" s="51"/>
      <c r="P208" s="51">
        <f t="shared" ref="P208" si="83">SUM(M208:O208)</f>
        <v>0</v>
      </c>
      <c r="Q208" s="31"/>
      <c r="R208" s="31">
        <v>0</v>
      </c>
      <c r="S208" s="32">
        <f t="shared" ref="S208" si="84">M208+Q208+R208</f>
        <v>0</v>
      </c>
      <c r="T208" s="33">
        <f t="shared" si="81"/>
        <v>0</v>
      </c>
    </row>
    <row r="209" spans="1:20" ht="15" x14ac:dyDescent="0.25">
      <c r="A209" s="28">
        <v>47</v>
      </c>
      <c r="B209" s="28">
        <v>1875</v>
      </c>
      <c r="C209" s="29" t="s">
        <v>54</v>
      </c>
      <c r="D209" s="30">
        <f t="shared" si="75"/>
        <v>2118900.58</v>
      </c>
      <c r="E209" s="30">
        <v>0</v>
      </c>
      <c r="F209" s="30">
        <v>-1026989.5</v>
      </c>
      <c r="G209" s="30">
        <f t="shared" si="77"/>
        <v>1091911.08</v>
      </c>
      <c r="H209" s="31">
        <v>0</v>
      </c>
      <c r="I209" s="31">
        <v>0</v>
      </c>
      <c r="J209" s="32">
        <f t="shared" si="78"/>
        <v>1091911.08</v>
      </c>
      <c r="K209" s="32"/>
      <c r="L209" s="35"/>
      <c r="M209" s="30">
        <f t="shared" ref="M209:M227" si="85">S137</f>
        <v>-667791.57000000007</v>
      </c>
      <c r="N209" s="30">
        <v>0</v>
      </c>
      <c r="O209" s="30">
        <v>310348.92000000004</v>
      </c>
      <c r="P209" s="30">
        <f t="shared" si="79"/>
        <v>-357442.65</v>
      </c>
      <c r="Q209" s="31">
        <v>-38432.89</v>
      </c>
      <c r="R209" s="31">
        <v>0</v>
      </c>
      <c r="S209" s="32">
        <f t="shared" si="80"/>
        <v>-395875.54000000004</v>
      </c>
      <c r="T209" s="33">
        <f t="shared" si="81"/>
        <v>696035.54</v>
      </c>
    </row>
    <row r="210" spans="1:20" ht="15" x14ac:dyDescent="0.25">
      <c r="A210" s="28" t="s">
        <v>39</v>
      </c>
      <c r="B210" s="28">
        <v>1905</v>
      </c>
      <c r="C210" s="29" t="s">
        <v>40</v>
      </c>
      <c r="D210" s="30">
        <f t="shared" si="75"/>
        <v>0</v>
      </c>
      <c r="E210" s="30">
        <v>0</v>
      </c>
      <c r="F210" s="30">
        <v>0</v>
      </c>
      <c r="G210" s="30">
        <f t="shared" si="77"/>
        <v>0</v>
      </c>
      <c r="H210" s="31">
        <v>0</v>
      </c>
      <c r="I210" s="31">
        <v>0</v>
      </c>
      <c r="J210" s="32">
        <f t="shared" si="78"/>
        <v>0</v>
      </c>
      <c r="K210" s="32">
        <v>0</v>
      </c>
      <c r="L210" s="35"/>
      <c r="M210" s="30">
        <f t="shared" si="85"/>
        <v>0</v>
      </c>
      <c r="N210" s="30">
        <v>0</v>
      </c>
      <c r="O210" s="30">
        <v>0</v>
      </c>
      <c r="P210" s="30">
        <f t="shared" si="79"/>
        <v>0</v>
      </c>
      <c r="Q210" s="31">
        <v>0</v>
      </c>
      <c r="R210" s="31">
        <v>0</v>
      </c>
      <c r="S210" s="32">
        <f t="shared" si="80"/>
        <v>0</v>
      </c>
      <c r="T210" s="33">
        <f t="shared" si="81"/>
        <v>0</v>
      </c>
    </row>
    <row r="211" spans="1:20" ht="15" x14ac:dyDescent="0.25">
      <c r="A211" s="28">
        <v>47</v>
      </c>
      <c r="B211" s="28">
        <v>1908</v>
      </c>
      <c r="C211" s="29" t="s">
        <v>55</v>
      </c>
      <c r="D211" s="30">
        <f t="shared" si="75"/>
        <v>85176350.180000007</v>
      </c>
      <c r="E211" s="30">
        <v>0</v>
      </c>
      <c r="F211" s="30">
        <v>59226939.589999974</v>
      </c>
      <c r="G211" s="30">
        <f t="shared" si="77"/>
        <v>144403289.76999998</v>
      </c>
      <c r="H211" s="31">
        <v>7184182.310000049</v>
      </c>
      <c r="I211" s="31">
        <v>-6051554.6500000004</v>
      </c>
      <c r="J211" s="32">
        <f t="shared" si="78"/>
        <v>145535917.43000004</v>
      </c>
      <c r="K211" s="32">
        <v>0</v>
      </c>
      <c r="L211" s="35"/>
      <c r="M211" s="30">
        <f t="shared" si="85"/>
        <v>-16645078.450000003</v>
      </c>
      <c r="N211" s="30">
        <v>0</v>
      </c>
      <c r="O211" s="30">
        <v>-11700577.170000002</v>
      </c>
      <c r="P211" s="30">
        <f t="shared" si="79"/>
        <v>-28345655.620000005</v>
      </c>
      <c r="Q211" s="31">
        <v>-4257900.66</v>
      </c>
      <c r="R211" s="31">
        <v>4270073.9000000004</v>
      </c>
      <c r="S211" s="32">
        <f t="shared" si="80"/>
        <v>-28333482.380000003</v>
      </c>
      <c r="T211" s="33">
        <f t="shared" si="81"/>
        <v>117202435.05000004</v>
      </c>
    </row>
    <row r="212" spans="1:20" ht="15" x14ac:dyDescent="0.25">
      <c r="A212" s="28">
        <v>13</v>
      </c>
      <c r="B212" s="28">
        <v>1910</v>
      </c>
      <c r="C212" s="29" t="s">
        <v>42</v>
      </c>
      <c r="D212" s="30">
        <f t="shared" si="75"/>
        <v>0</v>
      </c>
      <c r="E212" s="30">
        <v>0</v>
      </c>
      <c r="F212" s="30">
        <v>0</v>
      </c>
      <c r="G212" s="30">
        <f t="shared" si="77"/>
        <v>0</v>
      </c>
      <c r="H212" s="31">
        <v>0</v>
      </c>
      <c r="I212" s="31">
        <v>0</v>
      </c>
      <c r="J212" s="32">
        <f t="shared" si="78"/>
        <v>0</v>
      </c>
      <c r="K212" s="32">
        <v>0</v>
      </c>
      <c r="L212" s="35"/>
      <c r="M212" s="30">
        <f t="shared" si="85"/>
        <v>0</v>
      </c>
      <c r="N212" s="30">
        <v>0</v>
      </c>
      <c r="O212" s="30">
        <v>0</v>
      </c>
      <c r="P212" s="30">
        <f t="shared" si="79"/>
        <v>0</v>
      </c>
      <c r="Q212" s="31">
        <v>0</v>
      </c>
      <c r="R212" s="31">
        <v>0</v>
      </c>
      <c r="S212" s="32">
        <f t="shared" si="80"/>
        <v>0</v>
      </c>
      <c r="T212" s="33">
        <f t="shared" si="81"/>
        <v>0</v>
      </c>
    </row>
    <row r="213" spans="1:20" ht="15" x14ac:dyDescent="0.25">
      <c r="A213" s="28">
        <v>8</v>
      </c>
      <c r="B213" s="28">
        <v>1915</v>
      </c>
      <c r="C213" s="29" t="s">
        <v>56</v>
      </c>
      <c r="D213" s="30">
        <f t="shared" si="75"/>
        <v>15720065.060000001</v>
      </c>
      <c r="E213" s="30">
        <v>881089.27</v>
      </c>
      <c r="F213" s="30">
        <v>0</v>
      </c>
      <c r="G213" s="30">
        <f t="shared" si="77"/>
        <v>16601154.33</v>
      </c>
      <c r="H213" s="31">
        <v>-325367.05999999942</v>
      </c>
      <c r="I213" s="31">
        <v>-5834267.5899999999</v>
      </c>
      <c r="J213" s="32">
        <f t="shared" si="78"/>
        <v>10441519.680000002</v>
      </c>
      <c r="K213" s="32">
        <v>0</v>
      </c>
      <c r="L213" s="35"/>
      <c r="M213" s="30">
        <f t="shared" si="85"/>
        <v>-10897152.780000003</v>
      </c>
      <c r="N213" s="30">
        <v>-708404.50282380939</v>
      </c>
      <c r="O213" s="30">
        <v>381912.08000000007</v>
      </c>
      <c r="P213" s="30">
        <f t="shared" si="79"/>
        <v>-11223645.202823812</v>
      </c>
      <c r="Q213" s="31">
        <v>-1246493.1339642857</v>
      </c>
      <c r="R213" s="31">
        <v>5834267.5899999999</v>
      </c>
      <c r="S213" s="32">
        <f t="shared" si="80"/>
        <v>-6635870.7467880975</v>
      </c>
      <c r="T213" s="33">
        <f t="shared" si="81"/>
        <v>3805648.933211904</v>
      </c>
    </row>
    <row r="214" spans="1:20" ht="15" x14ac:dyDescent="0.25">
      <c r="A214" s="28">
        <v>10</v>
      </c>
      <c r="B214" s="28">
        <v>1920</v>
      </c>
      <c r="C214" s="29" t="s">
        <v>57</v>
      </c>
      <c r="D214" s="30">
        <f t="shared" si="75"/>
        <v>27534478.110000014</v>
      </c>
      <c r="E214" s="30">
        <v>3760624.790000001</v>
      </c>
      <c r="F214" s="30">
        <v>0</v>
      </c>
      <c r="G214" s="30">
        <f t="shared" si="77"/>
        <v>31295102.900000013</v>
      </c>
      <c r="H214" s="31">
        <v>6277174.2999999896</v>
      </c>
      <c r="I214" s="31">
        <v>-5869459.8600000003</v>
      </c>
      <c r="J214" s="32">
        <f t="shared" si="78"/>
        <v>31702817.340000004</v>
      </c>
      <c r="K214" s="32">
        <v>0</v>
      </c>
      <c r="L214" s="35"/>
      <c r="M214" s="30">
        <f t="shared" si="85"/>
        <v>-21669057.870000005</v>
      </c>
      <c r="N214" s="30">
        <v>-2984336.58566667</v>
      </c>
      <c r="O214" s="30">
        <v>75750.210000004619</v>
      </c>
      <c r="P214" s="30">
        <f t="shared" si="79"/>
        <v>-24577644.245666672</v>
      </c>
      <c r="Q214" s="31">
        <v>-3053333.7590000001</v>
      </c>
      <c r="R214" s="31">
        <v>5867712.9900000002</v>
      </c>
      <c r="S214" s="32">
        <f t="shared" si="80"/>
        <v>-21763265.014666669</v>
      </c>
      <c r="T214" s="33">
        <f t="shared" si="81"/>
        <v>9939552.3253333345</v>
      </c>
    </row>
    <row r="215" spans="1:20" ht="15" x14ac:dyDescent="0.25">
      <c r="A215" s="28">
        <v>10</v>
      </c>
      <c r="B215" s="28">
        <v>1930</v>
      </c>
      <c r="C215" s="29" t="s">
        <v>58</v>
      </c>
      <c r="D215" s="30">
        <f t="shared" si="75"/>
        <v>60479828.29999999</v>
      </c>
      <c r="E215" s="30">
        <v>4590407.6399999997</v>
      </c>
      <c r="F215" s="30">
        <v>-0.11999997496604919</v>
      </c>
      <c r="G215" s="30">
        <f t="shared" si="77"/>
        <v>65070235.820000015</v>
      </c>
      <c r="H215" s="31">
        <v>3131428.16</v>
      </c>
      <c r="I215" s="31">
        <v>-1191286.8999999999</v>
      </c>
      <c r="J215" s="32">
        <f t="shared" si="78"/>
        <v>67010377.080000021</v>
      </c>
      <c r="K215" s="32">
        <v>0</v>
      </c>
      <c r="L215" s="35"/>
      <c r="M215" s="30">
        <f t="shared" si="85"/>
        <v>-34713162.129999995</v>
      </c>
      <c r="N215" s="30">
        <v>-2735492.0075000031</v>
      </c>
      <c r="O215" s="30">
        <v>87846.269999995828</v>
      </c>
      <c r="P215" s="30">
        <f t="shared" si="79"/>
        <v>-37360807.8675</v>
      </c>
      <c r="Q215" s="31">
        <v>-5533628.264750001</v>
      </c>
      <c r="R215" s="31">
        <v>1132474.9500000002</v>
      </c>
      <c r="S215" s="32">
        <f t="shared" si="80"/>
        <v>-41761961.182250001</v>
      </c>
      <c r="T215" s="33">
        <f t="shared" si="81"/>
        <v>25248415.89775002</v>
      </c>
    </row>
    <row r="216" spans="1:20" ht="15" x14ac:dyDescent="0.25">
      <c r="A216" s="28">
        <v>8</v>
      </c>
      <c r="B216" s="28">
        <v>1935</v>
      </c>
      <c r="C216" s="29" t="s">
        <v>59</v>
      </c>
      <c r="D216" s="30">
        <f t="shared" si="75"/>
        <v>967710.40000000014</v>
      </c>
      <c r="E216" s="30">
        <v>53.99</v>
      </c>
      <c r="F216" s="30">
        <v>0</v>
      </c>
      <c r="G216" s="30">
        <f t="shared" si="77"/>
        <v>967764.39000000013</v>
      </c>
      <c r="H216" s="31">
        <v>-254598.06</v>
      </c>
      <c r="I216" s="31">
        <v>-308274.42</v>
      </c>
      <c r="J216" s="32">
        <f t="shared" si="78"/>
        <v>404891.91000000009</v>
      </c>
      <c r="K216" s="32">
        <v>0</v>
      </c>
      <c r="L216" s="35"/>
      <c r="M216" s="30">
        <f t="shared" si="85"/>
        <v>-644423.97000000009</v>
      </c>
      <c r="N216" s="30">
        <v>-53.51</v>
      </c>
      <c r="O216" s="30">
        <v>1.999999990221113E-2</v>
      </c>
      <c r="P216" s="30">
        <f t="shared" si="79"/>
        <v>-644477.4600000002</v>
      </c>
      <c r="Q216" s="31">
        <v>-66603.19</v>
      </c>
      <c r="R216" s="31">
        <v>308274.42</v>
      </c>
      <c r="S216" s="32">
        <f t="shared" si="80"/>
        <v>-402806.23000000016</v>
      </c>
      <c r="T216" s="33">
        <f t="shared" si="81"/>
        <v>2085.6799999999348</v>
      </c>
    </row>
    <row r="217" spans="1:20" ht="15" x14ac:dyDescent="0.25">
      <c r="A217" s="28">
        <v>8</v>
      </c>
      <c r="B217" s="28">
        <v>1940</v>
      </c>
      <c r="C217" s="29" t="s">
        <v>60</v>
      </c>
      <c r="D217" s="30">
        <f t="shared" si="75"/>
        <v>13865973.000000004</v>
      </c>
      <c r="E217" s="30">
        <v>1052534.6299999999</v>
      </c>
      <c r="F217" s="30">
        <v>0</v>
      </c>
      <c r="G217" s="30">
        <f t="shared" si="77"/>
        <v>14918507.630000003</v>
      </c>
      <c r="H217" s="31">
        <v>224609.1599999966</v>
      </c>
      <c r="I217" s="31">
        <v>-2910189.39</v>
      </c>
      <c r="J217" s="32">
        <f t="shared" si="78"/>
        <v>12232927.399999999</v>
      </c>
      <c r="K217" s="32">
        <v>0</v>
      </c>
      <c r="L217" s="35"/>
      <c r="M217" s="30">
        <f t="shared" si="85"/>
        <v>-8115772.0600000005</v>
      </c>
      <c r="N217" s="30">
        <v>-701641.24236507947</v>
      </c>
      <c r="O217" s="30">
        <v>191946.76999999862</v>
      </c>
      <c r="P217" s="30">
        <f t="shared" si="79"/>
        <v>-8625466.53236508</v>
      </c>
      <c r="Q217" s="31">
        <v>-1253154.2903412697</v>
      </c>
      <c r="R217" s="31">
        <v>2910189.39</v>
      </c>
      <c r="S217" s="32">
        <f t="shared" si="80"/>
        <v>-6968431.4327063486</v>
      </c>
      <c r="T217" s="33">
        <f t="shared" si="81"/>
        <v>5264495.9672936499</v>
      </c>
    </row>
    <row r="218" spans="1:20" ht="15" x14ac:dyDescent="0.25">
      <c r="A218" s="28">
        <v>8</v>
      </c>
      <c r="B218" s="28">
        <v>1945</v>
      </c>
      <c r="C218" s="29" t="s">
        <v>61</v>
      </c>
      <c r="D218" s="30">
        <f t="shared" si="75"/>
        <v>1363812.1790000002</v>
      </c>
      <c r="E218" s="30">
        <v>2974.39</v>
      </c>
      <c r="F218" s="30">
        <v>1.0000001639127731E-3</v>
      </c>
      <c r="G218" s="30">
        <f t="shared" si="77"/>
        <v>1366786.5700000003</v>
      </c>
      <c r="H218" s="31">
        <v>278691.25</v>
      </c>
      <c r="I218" s="31">
        <v>0</v>
      </c>
      <c r="J218" s="32">
        <f t="shared" si="78"/>
        <v>1645477.8200000003</v>
      </c>
      <c r="K218" s="32">
        <v>0</v>
      </c>
      <c r="L218" s="35"/>
      <c r="M218" s="30">
        <f t="shared" si="85"/>
        <v>-722165.29999999981</v>
      </c>
      <c r="N218" s="30">
        <v>-2974.2</v>
      </c>
      <c r="O218" s="30">
        <v>0</v>
      </c>
      <c r="P218" s="30">
        <f t="shared" si="79"/>
        <v>-725139.49999999977</v>
      </c>
      <c r="Q218" s="31">
        <v>-122166.82</v>
      </c>
      <c r="R218" s="31">
        <v>0</v>
      </c>
      <c r="S218" s="32">
        <f t="shared" si="80"/>
        <v>-847306.31999999983</v>
      </c>
      <c r="T218" s="33">
        <f t="shared" si="81"/>
        <v>798171.50000000047</v>
      </c>
    </row>
    <row r="219" spans="1:20" ht="15" x14ac:dyDescent="0.25">
      <c r="A219" s="28">
        <v>8</v>
      </c>
      <c r="B219" s="28">
        <v>1950</v>
      </c>
      <c r="C219" s="29" t="s">
        <v>62</v>
      </c>
      <c r="D219" s="30">
        <f t="shared" si="75"/>
        <v>0</v>
      </c>
      <c r="E219" s="30">
        <v>0</v>
      </c>
      <c r="F219" s="30">
        <v>0</v>
      </c>
      <c r="G219" s="30">
        <f t="shared" si="77"/>
        <v>0</v>
      </c>
      <c r="H219" s="31">
        <v>0</v>
      </c>
      <c r="I219" s="31">
        <v>0</v>
      </c>
      <c r="J219" s="32">
        <f t="shared" si="78"/>
        <v>0</v>
      </c>
      <c r="K219" s="32">
        <v>0</v>
      </c>
      <c r="L219" s="35"/>
      <c r="M219" s="30">
        <f t="shared" si="85"/>
        <v>0</v>
      </c>
      <c r="N219" s="30">
        <v>0</v>
      </c>
      <c r="O219" s="30">
        <v>0</v>
      </c>
      <c r="P219" s="30">
        <f t="shared" si="79"/>
        <v>0</v>
      </c>
      <c r="Q219" s="31">
        <v>0</v>
      </c>
      <c r="R219" s="31">
        <v>0</v>
      </c>
      <c r="S219" s="32">
        <f t="shared" si="80"/>
        <v>0</v>
      </c>
      <c r="T219" s="33">
        <f t="shared" si="81"/>
        <v>0</v>
      </c>
    </row>
    <row r="220" spans="1:20" ht="15" x14ac:dyDescent="0.25">
      <c r="A220" s="28">
        <v>8</v>
      </c>
      <c r="B220" s="28">
        <v>1955</v>
      </c>
      <c r="C220" s="29" t="s">
        <v>63</v>
      </c>
      <c r="D220" s="30">
        <f t="shared" si="75"/>
        <v>6242574.6099999994</v>
      </c>
      <c r="E220" s="30">
        <v>0</v>
      </c>
      <c r="F220" s="30">
        <v>6.0000000521540642E-2</v>
      </c>
      <c r="G220" s="30">
        <f t="shared" si="77"/>
        <v>6242574.6699999999</v>
      </c>
      <c r="H220" s="31">
        <v>343826.74</v>
      </c>
      <c r="I220" s="31">
        <v>0</v>
      </c>
      <c r="J220" s="32">
        <f t="shared" si="78"/>
        <v>6586401.4100000001</v>
      </c>
      <c r="K220" s="32">
        <v>0</v>
      </c>
      <c r="L220" s="35"/>
      <c r="M220" s="30">
        <f t="shared" si="85"/>
        <v>-4697607.0600000015</v>
      </c>
      <c r="N220" s="30">
        <v>0</v>
      </c>
      <c r="O220" s="30">
        <v>-0.15999999828636646</v>
      </c>
      <c r="P220" s="30">
        <f t="shared" si="79"/>
        <v>-4697607.22</v>
      </c>
      <c r="Q220" s="31">
        <v>-699966.42</v>
      </c>
      <c r="R220" s="31">
        <v>0</v>
      </c>
      <c r="S220" s="32">
        <f t="shared" si="80"/>
        <v>-5397573.6399999997</v>
      </c>
      <c r="T220" s="33">
        <f t="shared" si="81"/>
        <v>1188827.7700000005</v>
      </c>
    </row>
    <row r="221" spans="1:20" ht="15" x14ac:dyDescent="0.25">
      <c r="A221" s="28">
        <v>8</v>
      </c>
      <c r="B221" s="28">
        <v>1960</v>
      </c>
      <c r="C221" s="29" t="s">
        <v>64</v>
      </c>
      <c r="D221" s="30">
        <f t="shared" si="75"/>
        <v>3811380.54</v>
      </c>
      <c r="E221" s="30">
        <v>977198.70000000019</v>
      </c>
      <c r="F221" s="30">
        <v>-246757.6099999994</v>
      </c>
      <c r="G221" s="30">
        <f t="shared" si="77"/>
        <v>4541821.6300000008</v>
      </c>
      <c r="H221" s="31">
        <v>2303135.7599999998</v>
      </c>
      <c r="I221" s="31">
        <v>0</v>
      </c>
      <c r="J221" s="32">
        <f t="shared" si="78"/>
        <v>6844957.3900000006</v>
      </c>
      <c r="K221" s="32">
        <v>0</v>
      </c>
      <c r="L221" s="35"/>
      <c r="M221" s="30">
        <f t="shared" si="85"/>
        <v>-319089.60000000003</v>
      </c>
      <c r="N221" s="30">
        <v>-501810.633658682</v>
      </c>
      <c r="O221" s="30">
        <v>9714.039999999979</v>
      </c>
      <c r="P221" s="30">
        <f t="shared" si="79"/>
        <v>-811186.19365868205</v>
      </c>
      <c r="Q221" s="31">
        <v>-365061.10815103818</v>
      </c>
      <c r="R221" s="31">
        <v>0</v>
      </c>
      <c r="S221" s="32">
        <f t="shared" si="80"/>
        <v>-1176247.3018097202</v>
      </c>
      <c r="T221" s="33">
        <f t="shared" si="81"/>
        <v>5668710.0881902799</v>
      </c>
    </row>
    <row r="222" spans="1:20" ht="25.5" x14ac:dyDescent="0.25">
      <c r="A222" s="1">
        <v>47</v>
      </c>
      <c r="B222" s="28">
        <v>1970</v>
      </c>
      <c r="C222" s="29" t="s">
        <v>65</v>
      </c>
      <c r="D222" s="30">
        <f t="shared" si="75"/>
        <v>0</v>
      </c>
      <c r="E222" s="30">
        <v>136371.49</v>
      </c>
      <c r="F222" s="30">
        <v>0</v>
      </c>
      <c r="G222" s="30">
        <f t="shared" si="77"/>
        <v>136371.49</v>
      </c>
      <c r="H222" s="31">
        <v>0</v>
      </c>
      <c r="I222" s="31">
        <v>0</v>
      </c>
      <c r="J222" s="32">
        <f t="shared" si="78"/>
        <v>136371.49</v>
      </c>
      <c r="K222" s="32">
        <v>0</v>
      </c>
      <c r="L222" s="35"/>
      <c r="M222" s="30">
        <f t="shared" si="85"/>
        <v>0</v>
      </c>
      <c r="N222" s="30">
        <v>-95341.42802510169</v>
      </c>
      <c r="O222" s="30">
        <v>0</v>
      </c>
      <c r="P222" s="30">
        <f t="shared" si="79"/>
        <v>-95341.42802510169</v>
      </c>
      <c r="Q222" s="31">
        <v>-9052.2387062754224</v>
      </c>
      <c r="R222" s="31">
        <v>0</v>
      </c>
      <c r="S222" s="32">
        <f t="shared" si="80"/>
        <v>-104393.66673137712</v>
      </c>
      <c r="T222" s="33">
        <f t="shared" si="81"/>
        <v>31977.823268622873</v>
      </c>
    </row>
    <row r="223" spans="1:20" ht="25.5" x14ac:dyDescent="0.25">
      <c r="A223" s="28">
        <v>47</v>
      </c>
      <c r="B223" s="28">
        <v>1975</v>
      </c>
      <c r="C223" s="29" t="s">
        <v>66</v>
      </c>
      <c r="D223" s="30">
        <f t="shared" si="75"/>
        <v>0</v>
      </c>
      <c r="E223" s="30">
        <v>0</v>
      </c>
      <c r="F223" s="30">
        <v>0</v>
      </c>
      <c r="G223" s="30">
        <f t="shared" si="77"/>
        <v>0</v>
      </c>
      <c r="H223" s="31">
        <v>0</v>
      </c>
      <c r="I223" s="31">
        <v>0</v>
      </c>
      <c r="J223" s="32">
        <f t="shared" si="78"/>
        <v>0</v>
      </c>
      <c r="K223" s="32">
        <v>0</v>
      </c>
      <c r="L223" s="35"/>
      <c r="M223" s="30">
        <f t="shared" si="85"/>
        <v>0</v>
      </c>
      <c r="N223" s="30">
        <v>0</v>
      </c>
      <c r="O223" s="30">
        <v>0</v>
      </c>
      <c r="P223" s="30">
        <f t="shared" si="79"/>
        <v>0</v>
      </c>
      <c r="Q223" s="31">
        <v>0</v>
      </c>
      <c r="R223" s="31">
        <v>0</v>
      </c>
      <c r="S223" s="32">
        <f t="shared" si="80"/>
        <v>0</v>
      </c>
      <c r="T223" s="33">
        <f t="shared" si="81"/>
        <v>0</v>
      </c>
    </row>
    <row r="224" spans="1:20" ht="15" x14ac:dyDescent="0.25">
      <c r="A224" s="28">
        <v>47</v>
      </c>
      <c r="B224" s="28">
        <v>1980</v>
      </c>
      <c r="C224" s="29" t="s">
        <v>67</v>
      </c>
      <c r="D224" s="30">
        <f t="shared" si="75"/>
        <v>32270378.289999995</v>
      </c>
      <c r="E224" s="30">
        <v>3321991.96</v>
      </c>
      <c r="F224" s="30">
        <v>0</v>
      </c>
      <c r="G224" s="30">
        <f t="shared" si="77"/>
        <v>35592370.249999993</v>
      </c>
      <c r="H224" s="31">
        <v>1954730.8699999989</v>
      </c>
      <c r="I224" s="31">
        <v>-48926.76</v>
      </c>
      <c r="J224" s="32">
        <f t="shared" si="78"/>
        <v>37498174.359999992</v>
      </c>
      <c r="K224" s="32">
        <v>0</v>
      </c>
      <c r="L224" s="35"/>
      <c r="M224" s="30">
        <f t="shared" si="85"/>
        <v>-15857682.520000003</v>
      </c>
      <c r="N224" s="30">
        <v>-1658633.3443333372</v>
      </c>
      <c r="O224" s="30">
        <v>-82365.129999997094</v>
      </c>
      <c r="P224" s="30">
        <f t="shared" si="79"/>
        <v>-17598680.994333334</v>
      </c>
      <c r="Q224" s="31">
        <v>-2321827.4436666663</v>
      </c>
      <c r="R224" s="31">
        <v>31403.53</v>
      </c>
      <c r="S224" s="32">
        <f t="shared" si="80"/>
        <v>-19889104.908</v>
      </c>
      <c r="T224" s="33">
        <f t="shared" si="81"/>
        <v>17609069.451999992</v>
      </c>
    </row>
    <row r="225" spans="1:20" ht="15" x14ac:dyDescent="0.25">
      <c r="A225" s="28">
        <v>47</v>
      </c>
      <c r="B225" s="28">
        <v>1985</v>
      </c>
      <c r="C225" s="29" t="s">
        <v>68</v>
      </c>
      <c r="D225" s="30">
        <f t="shared" si="75"/>
        <v>0</v>
      </c>
      <c r="E225" s="30">
        <v>6555.22</v>
      </c>
      <c r="F225" s="30">
        <v>0</v>
      </c>
      <c r="G225" s="30">
        <f t="shared" si="77"/>
        <v>6555.22</v>
      </c>
      <c r="H225" s="31">
        <v>0</v>
      </c>
      <c r="I225" s="31">
        <v>0</v>
      </c>
      <c r="J225" s="32">
        <f t="shared" si="78"/>
        <v>6555.22</v>
      </c>
      <c r="K225" s="32">
        <v>0</v>
      </c>
      <c r="L225" s="35"/>
      <c r="M225" s="30">
        <f t="shared" si="85"/>
        <v>0</v>
      </c>
      <c r="N225" s="30">
        <v>-6554.98</v>
      </c>
      <c r="O225" s="30">
        <v>0</v>
      </c>
      <c r="P225" s="30">
        <f t="shared" si="79"/>
        <v>-6554.98</v>
      </c>
      <c r="Q225" s="31">
        <v>0</v>
      </c>
      <c r="R225" s="31">
        <v>0</v>
      </c>
      <c r="S225" s="32">
        <f t="shared" si="80"/>
        <v>-6554.98</v>
      </c>
      <c r="T225" s="33">
        <f t="shared" si="81"/>
        <v>0.24000000000069122</v>
      </c>
    </row>
    <row r="226" spans="1:20" ht="15" x14ac:dyDescent="0.25">
      <c r="A226" s="1">
        <v>47</v>
      </c>
      <c r="B226" s="28">
        <v>1990</v>
      </c>
      <c r="C226" s="36" t="s">
        <v>69</v>
      </c>
      <c r="D226" s="30">
        <f t="shared" si="75"/>
        <v>0</v>
      </c>
      <c r="E226" s="30">
        <v>0</v>
      </c>
      <c r="F226" s="30">
        <v>0</v>
      </c>
      <c r="G226" s="30">
        <f t="shared" si="77"/>
        <v>0</v>
      </c>
      <c r="H226" s="31">
        <v>0</v>
      </c>
      <c r="I226" s="31">
        <v>0</v>
      </c>
      <c r="J226" s="32">
        <f t="shared" si="78"/>
        <v>0</v>
      </c>
      <c r="K226" s="32">
        <v>0</v>
      </c>
      <c r="L226" s="35"/>
      <c r="M226" s="30">
        <f t="shared" si="85"/>
        <v>0</v>
      </c>
      <c r="N226" s="30">
        <v>0</v>
      </c>
      <c r="O226" s="30">
        <v>0</v>
      </c>
      <c r="P226" s="30">
        <f t="shared" si="79"/>
        <v>0</v>
      </c>
      <c r="Q226" s="31">
        <v>0</v>
      </c>
      <c r="R226" s="31">
        <v>0</v>
      </c>
      <c r="S226" s="32">
        <f t="shared" si="80"/>
        <v>0</v>
      </c>
      <c r="T226" s="33">
        <f t="shared" si="81"/>
        <v>0</v>
      </c>
    </row>
    <row r="227" spans="1:20" ht="15" x14ac:dyDescent="0.25">
      <c r="A227" s="28">
        <v>47</v>
      </c>
      <c r="B227" s="28">
        <v>1995</v>
      </c>
      <c r="C227" s="29" t="s">
        <v>70</v>
      </c>
      <c r="D227" s="30">
        <f t="shared" si="75"/>
        <v>-240986781.16999999</v>
      </c>
      <c r="E227" s="30">
        <v>-25539471.899999999</v>
      </c>
      <c r="F227" s="30">
        <v>240986782.64999998</v>
      </c>
      <c r="G227" s="30">
        <f t="shared" si="77"/>
        <v>-25539470.420000017</v>
      </c>
      <c r="H227" s="31">
        <v>0</v>
      </c>
      <c r="I227" s="31">
        <v>0</v>
      </c>
      <c r="J227" s="32">
        <f t="shared" si="78"/>
        <v>-25539470.420000017</v>
      </c>
      <c r="K227" s="32">
        <v>0</v>
      </c>
      <c r="L227" s="35"/>
      <c r="M227" s="30">
        <f t="shared" si="85"/>
        <v>65393892.600000009</v>
      </c>
      <c r="N227" s="30">
        <v>5861158.5467927298</v>
      </c>
      <c r="O227" s="30">
        <v>-65393892.600000001</v>
      </c>
      <c r="P227" s="30">
        <f t="shared" si="79"/>
        <v>5861158.5467927381</v>
      </c>
      <c r="Q227" s="31">
        <v>661296</v>
      </c>
      <c r="R227" s="31">
        <v>0</v>
      </c>
      <c r="S227" s="32">
        <f t="shared" si="80"/>
        <v>6522454.5467927381</v>
      </c>
      <c r="T227" s="33">
        <f t="shared" si="81"/>
        <v>-19017015.873207279</v>
      </c>
    </row>
    <row r="228" spans="1:20" ht="25.5" x14ac:dyDescent="0.25">
      <c r="A228" s="37"/>
      <c r="B228" s="37" t="s">
        <v>71</v>
      </c>
      <c r="C228" s="59" t="s">
        <v>72</v>
      </c>
      <c r="D228" s="30">
        <f t="shared" ref="D228:D230" si="86">J156</f>
        <v>-1026989.5</v>
      </c>
      <c r="E228" s="30">
        <v>0</v>
      </c>
      <c r="F228" s="30">
        <v>1026989.5</v>
      </c>
      <c r="G228" s="30">
        <f t="shared" ref="G228" si="87">SUM(D228:F228)</f>
        <v>0</v>
      </c>
      <c r="H228" s="31">
        <v>0</v>
      </c>
      <c r="I228" s="31">
        <v>0</v>
      </c>
      <c r="J228" s="32">
        <f t="shared" si="78"/>
        <v>0</v>
      </c>
      <c r="K228" s="32"/>
      <c r="M228" s="30">
        <f t="shared" ref="M228:M230" si="88">S156</f>
        <v>310349</v>
      </c>
      <c r="N228" s="30">
        <v>0</v>
      </c>
      <c r="O228" s="30">
        <v>-310349</v>
      </c>
      <c r="P228" s="30">
        <f t="shared" si="79"/>
        <v>0</v>
      </c>
      <c r="Q228" s="31">
        <v>0</v>
      </c>
      <c r="R228" s="31">
        <v>0</v>
      </c>
      <c r="S228" s="32">
        <f t="shared" si="80"/>
        <v>0</v>
      </c>
      <c r="T228" s="33">
        <f t="shared" si="81"/>
        <v>0</v>
      </c>
    </row>
    <row r="229" spans="1:20" ht="15" x14ac:dyDescent="0.25">
      <c r="A229" s="28">
        <v>47</v>
      </c>
      <c r="B229" s="28">
        <v>2440</v>
      </c>
      <c r="C229" s="29" t="s">
        <v>73</v>
      </c>
      <c r="D229" s="30">
        <f t="shared" si="86"/>
        <v>-387612323.00999999</v>
      </c>
      <c r="E229" s="30">
        <v>-31280336.210000001</v>
      </c>
      <c r="F229" s="30">
        <v>0.27999997138977051</v>
      </c>
      <c r="G229" s="30">
        <f t="shared" si="77"/>
        <v>-418892658.94</v>
      </c>
      <c r="H229" s="31">
        <v>-45476459.659999996</v>
      </c>
      <c r="I229" s="31">
        <v>725150.19000000006</v>
      </c>
      <c r="J229" s="32">
        <f t="shared" si="78"/>
        <v>-463643968.41000003</v>
      </c>
      <c r="K229" s="32">
        <v>0</v>
      </c>
      <c r="M229" s="30">
        <f t="shared" si="88"/>
        <v>31291116.430000003</v>
      </c>
      <c r="N229" s="30">
        <v>4007769.2500000005</v>
      </c>
      <c r="O229" s="30">
        <v>169.84999999403954</v>
      </c>
      <c r="P229" s="30">
        <f t="shared" si="79"/>
        <v>35299055.530000001</v>
      </c>
      <c r="Q229" s="31">
        <v>11057051.170839839</v>
      </c>
      <c r="R229" s="31">
        <v>-68056.23</v>
      </c>
      <c r="S229" s="32">
        <f t="shared" si="80"/>
        <v>46288050.470839843</v>
      </c>
      <c r="T229" s="33">
        <f t="shared" si="81"/>
        <v>-417355917.93916017</v>
      </c>
    </row>
    <row r="230" spans="1:20" ht="25.5" x14ac:dyDescent="0.25">
      <c r="A230" s="37"/>
      <c r="B230" s="37" t="s">
        <v>74</v>
      </c>
      <c r="C230" s="43" t="s">
        <v>88</v>
      </c>
      <c r="D230" s="30">
        <f t="shared" si="86"/>
        <v>-1273198.73</v>
      </c>
      <c r="E230" s="30">
        <v>0</v>
      </c>
      <c r="F230" s="30">
        <v>0</v>
      </c>
      <c r="G230" s="30">
        <f t="shared" ref="G230" si="89">SUM(D230:F230)</f>
        <v>-1273198.73</v>
      </c>
      <c r="H230" s="31">
        <v>0</v>
      </c>
      <c r="I230" s="31">
        <v>0</v>
      </c>
      <c r="J230" s="32">
        <f t="shared" si="78"/>
        <v>-1273198.73</v>
      </c>
      <c r="K230" s="32"/>
      <c r="M230" s="30">
        <f t="shared" si="88"/>
        <v>321044.47999999998</v>
      </c>
      <c r="N230" s="30">
        <v>0</v>
      </c>
      <c r="O230" s="30">
        <v>0</v>
      </c>
      <c r="P230" s="30">
        <f t="shared" si="79"/>
        <v>321044.47999999998</v>
      </c>
      <c r="Q230" s="31">
        <v>50945.96</v>
      </c>
      <c r="R230" s="31">
        <v>0</v>
      </c>
      <c r="S230" s="32">
        <f>P230+Q230+R230</f>
        <v>371990.44</v>
      </c>
      <c r="T230" s="33">
        <f t="shared" si="81"/>
        <v>-901208.29</v>
      </c>
    </row>
    <row r="231" spans="1:20" ht="15" x14ac:dyDescent="0.25">
      <c r="A231" s="37"/>
      <c r="B231" s="37">
        <v>2005</v>
      </c>
      <c r="C231" s="38" t="s">
        <v>76</v>
      </c>
      <c r="D231" s="30">
        <f t="shared" ref="D231:D236" si="90">J159</f>
        <v>18832445.66</v>
      </c>
      <c r="E231" s="30">
        <v>0</v>
      </c>
      <c r="F231" s="30">
        <v>0</v>
      </c>
      <c r="G231" s="30">
        <f t="shared" si="77"/>
        <v>18832445.66</v>
      </c>
      <c r="H231" s="31">
        <v>2283957.58</v>
      </c>
      <c r="I231" s="31">
        <v>-5850010.2999999998</v>
      </c>
      <c r="J231" s="32">
        <f t="shared" si="78"/>
        <v>15266392.940000001</v>
      </c>
      <c r="K231" s="32">
        <v>0</v>
      </c>
      <c r="M231" s="30">
        <f>S159</f>
        <v>-7087467.7800000003</v>
      </c>
      <c r="N231" s="30">
        <v>0</v>
      </c>
      <c r="O231" s="30">
        <v>0</v>
      </c>
      <c r="P231" s="30">
        <f t="shared" si="79"/>
        <v>-7087467.7800000003</v>
      </c>
      <c r="Q231" s="31">
        <v>-1368522.04</v>
      </c>
      <c r="R231" s="31">
        <v>5850010.2999999998</v>
      </c>
      <c r="S231" s="32">
        <f t="shared" si="80"/>
        <v>-2605979.5200000005</v>
      </c>
      <c r="T231" s="33">
        <f t="shared" si="81"/>
        <v>12660413.420000002</v>
      </c>
    </row>
    <row r="232" spans="1:20" ht="15" x14ac:dyDescent="0.25">
      <c r="A232" s="37"/>
      <c r="B232" s="37">
        <v>2040</v>
      </c>
      <c r="C232" s="38" t="s">
        <v>77</v>
      </c>
      <c r="D232" s="30">
        <f t="shared" si="90"/>
        <v>5089270.2699999996</v>
      </c>
      <c r="E232" s="30">
        <v>0</v>
      </c>
      <c r="F232" s="30">
        <v>-0.26999999955296516</v>
      </c>
      <c r="G232" s="30">
        <f t="shared" si="77"/>
        <v>5089270</v>
      </c>
      <c r="H232" s="31">
        <v>-5089270</v>
      </c>
      <c r="I232" s="31">
        <v>0</v>
      </c>
      <c r="J232" s="32">
        <f t="shared" si="78"/>
        <v>0</v>
      </c>
      <c r="K232" s="32"/>
      <c r="M232" s="30">
        <f>S160</f>
        <v>0</v>
      </c>
      <c r="N232" s="30">
        <v>0</v>
      </c>
      <c r="O232" s="30">
        <v>0</v>
      </c>
      <c r="P232" s="30">
        <f t="shared" si="79"/>
        <v>0</v>
      </c>
      <c r="Q232" s="31">
        <v>0</v>
      </c>
      <c r="R232" s="31">
        <v>0</v>
      </c>
      <c r="S232" s="32">
        <f t="shared" si="80"/>
        <v>0</v>
      </c>
      <c r="T232" s="33">
        <f t="shared" si="81"/>
        <v>0</v>
      </c>
    </row>
    <row r="233" spans="1:20" ht="15" x14ac:dyDescent="0.25">
      <c r="A233" s="37"/>
      <c r="B233" s="37">
        <v>2050</v>
      </c>
      <c r="C233" s="38" t="s">
        <v>78</v>
      </c>
      <c r="D233" s="30">
        <f t="shared" si="90"/>
        <v>10969934</v>
      </c>
      <c r="E233" s="30">
        <v>0</v>
      </c>
      <c r="F233" s="30">
        <v>0</v>
      </c>
      <c r="G233" s="30">
        <f t="shared" si="77"/>
        <v>10969934</v>
      </c>
      <c r="H233" s="31">
        <v>-10969934</v>
      </c>
      <c r="I233" s="31">
        <v>0</v>
      </c>
      <c r="J233" s="32">
        <f t="shared" si="78"/>
        <v>0</v>
      </c>
      <c r="K233" s="32">
        <v>0</v>
      </c>
      <c r="M233" s="30">
        <f>S161</f>
        <v>0</v>
      </c>
      <c r="N233" s="30">
        <v>0</v>
      </c>
      <c r="O233" s="30">
        <v>0</v>
      </c>
      <c r="P233" s="30">
        <f t="shared" si="79"/>
        <v>0</v>
      </c>
      <c r="Q233" s="31">
        <v>0</v>
      </c>
      <c r="R233" s="31">
        <v>0</v>
      </c>
      <c r="S233" s="32">
        <f t="shared" si="80"/>
        <v>0</v>
      </c>
      <c r="T233" s="33">
        <f t="shared" si="81"/>
        <v>0</v>
      </c>
    </row>
    <row r="234" spans="1:20" ht="15" x14ac:dyDescent="0.25">
      <c r="A234" s="37"/>
      <c r="B234" s="37">
        <v>2075</v>
      </c>
      <c r="C234" s="38" t="s">
        <v>79</v>
      </c>
      <c r="D234" s="30">
        <f t="shared" si="90"/>
        <v>0</v>
      </c>
      <c r="E234" s="30">
        <v>1541997.72</v>
      </c>
      <c r="F234" s="30">
        <v>0</v>
      </c>
      <c r="G234" s="30">
        <f t="shared" si="77"/>
        <v>1541997.72</v>
      </c>
      <c r="H234" s="31">
        <v>0</v>
      </c>
      <c r="I234" s="31">
        <v>0</v>
      </c>
      <c r="J234" s="32">
        <f t="shared" si="78"/>
        <v>1541997.72</v>
      </c>
      <c r="K234" s="32"/>
      <c r="M234" s="30">
        <f>S162</f>
        <v>0</v>
      </c>
      <c r="N234" s="30">
        <v>-1350958.0437499997</v>
      </c>
      <c r="O234" s="30">
        <v>0</v>
      </c>
      <c r="P234" s="30">
        <f t="shared" si="79"/>
        <v>-1350958.0437499997</v>
      </c>
      <c r="Q234" s="31">
        <v>-26118.690178571425</v>
      </c>
      <c r="R234" s="31">
        <v>0</v>
      </c>
      <c r="S234" s="32">
        <f t="shared" si="80"/>
        <v>-1377076.7339285712</v>
      </c>
      <c r="T234" s="33">
        <f t="shared" si="81"/>
        <v>164920.98607142875</v>
      </c>
    </row>
    <row r="235" spans="1:20" ht="15" x14ac:dyDescent="0.25">
      <c r="A235" s="37"/>
      <c r="B235" s="37">
        <v>2055</v>
      </c>
      <c r="C235" s="38" t="s">
        <v>80</v>
      </c>
      <c r="D235" s="30">
        <f t="shared" si="90"/>
        <v>120009436.94999999</v>
      </c>
      <c r="E235" s="30">
        <v>4903822.1120850043</v>
      </c>
      <c r="F235" s="30">
        <v>-1.0000064969062805E-2</v>
      </c>
      <c r="G235" s="30">
        <f t="shared" si="77"/>
        <v>124913259.05208492</v>
      </c>
      <c r="H235" s="31">
        <v>-1230856.7199999797</v>
      </c>
      <c r="I235" s="31">
        <v>0</v>
      </c>
      <c r="J235" s="32">
        <f t="shared" si="78"/>
        <v>123682402.33208494</v>
      </c>
      <c r="K235" s="32"/>
      <c r="M235" s="30"/>
      <c r="N235" s="30"/>
      <c r="O235" s="30"/>
      <c r="P235" s="30"/>
      <c r="Q235" s="31"/>
      <c r="R235" s="31"/>
      <c r="S235" s="32"/>
      <c r="T235" s="33">
        <f t="shared" si="81"/>
        <v>123682402.33208494</v>
      </c>
    </row>
    <row r="236" spans="1:20" ht="15" x14ac:dyDescent="0.25">
      <c r="A236" s="37"/>
      <c r="B236" s="37" t="s">
        <v>81</v>
      </c>
      <c r="C236" s="38" t="s">
        <v>82</v>
      </c>
      <c r="D236" s="30">
        <f t="shared" si="90"/>
        <v>-4735165.3599999994</v>
      </c>
      <c r="E236" s="30">
        <v>0</v>
      </c>
      <c r="F236" s="30">
        <v>0</v>
      </c>
      <c r="G236" s="30">
        <f t="shared" si="77"/>
        <v>-4735165.3599999994</v>
      </c>
      <c r="H236" s="31">
        <v>-966354.86000000057</v>
      </c>
      <c r="I236" s="31">
        <v>0</v>
      </c>
      <c r="J236" s="32">
        <f t="shared" si="78"/>
        <v>-5701520.2199999997</v>
      </c>
      <c r="K236" s="32"/>
      <c r="M236" s="30"/>
      <c r="N236" s="30"/>
      <c r="O236" s="30"/>
      <c r="P236" s="30"/>
      <c r="Q236" s="31"/>
      <c r="R236" s="31"/>
      <c r="S236" s="32"/>
      <c r="T236" s="33">
        <f t="shared" si="81"/>
        <v>-5701520.2199999997</v>
      </c>
    </row>
    <row r="237" spans="1:20" x14ac:dyDescent="0.2">
      <c r="A237" s="37"/>
      <c r="B237" s="37"/>
      <c r="C237" s="39" t="s">
        <v>83</v>
      </c>
      <c r="D237" s="40">
        <f t="shared" ref="D237:J237" si="91">SUM(D191:D236)</f>
        <v>3511851942.5489993</v>
      </c>
      <c r="E237" s="40">
        <f t="shared" si="91"/>
        <v>199620829.0191924</v>
      </c>
      <c r="F237" s="40">
        <f t="shared" si="91"/>
        <v>0.29441490396857262</v>
      </c>
      <c r="G237" s="40">
        <f t="shared" si="91"/>
        <v>3711472771.8626065</v>
      </c>
      <c r="H237" s="40">
        <f t="shared" si="91"/>
        <v>330061875.76658797</v>
      </c>
      <c r="I237" s="40">
        <f t="shared" si="91"/>
        <v>-68938123.25</v>
      </c>
      <c r="J237" s="40">
        <f t="shared" si="91"/>
        <v>3972596524.3791947</v>
      </c>
      <c r="K237" s="40">
        <f>SUM(K192:K231)</f>
        <v>0</v>
      </c>
      <c r="L237" s="42"/>
      <c r="M237" s="40">
        <f t="shared" ref="M237:T237" si="92">SUM(M191:M236)</f>
        <v>-753735408.29907155</v>
      </c>
      <c r="N237" s="40">
        <f t="shared" si="92"/>
        <v>-54690399.818014249</v>
      </c>
      <c r="O237" s="40">
        <f t="shared" si="92"/>
        <v>0.12907157093286514</v>
      </c>
      <c r="P237" s="40">
        <f t="shared" si="92"/>
        <v>-808425807.98801422</v>
      </c>
      <c r="Q237" s="40">
        <f t="shared" si="92"/>
        <v>-136053011.21109182</v>
      </c>
      <c r="R237" s="40">
        <f t="shared" si="92"/>
        <v>54133460.500000015</v>
      </c>
      <c r="S237" s="40">
        <f t="shared" si="92"/>
        <v>-890345358.69910622</v>
      </c>
      <c r="T237" s="40">
        <f t="shared" si="92"/>
        <v>3082251165.680089</v>
      </c>
    </row>
    <row r="238" spans="1:20" ht="25.5" x14ac:dyDescent="0.25">
      <c r="A238" s="37"/>
      <c r="B238" s="37" t="s">
        <v>99</v>
      </c>
      <c r="C238" s="29" t="s">
        <v>84</v>
      </c>
      <c r="D238" s="30">
        <f t="shared" ref="D238:D245" si="93">J166</f>
        <v>-1347208.5200000003</v>
      </c>
      <c r="E238" s="30">
        <v>0</v>
      </c>
      <c r="F238" s="30">
        <v>0</v>
      </c>
      <c r="G238" s="30">
        <f t="shared" ref="G238:G245" si="94">SUM(D238:F238)</f>
        <v>-1347208.5200000003</v>
      </c>
      <c r="H238" s="31">
        <v>-6180.54</v>
      </c>
      <c r="I238" s="31">
        <v>0</v>
      </c>
      <c r="J238" s="32">
        <f t="shared" ref="J238:J245" si="95">G238+H238+I238</f>
        <v>-1353389.0600000003</v>
      </c>
      <c r="K238" s="32"/>
      <c r="M238" s="30">
        <f t="shared" ref="M238:M243" si="96">S166</f>
        <v>982809.94</v>
      </c>
      <c r="N238" s="30">
        <v>0</v>
      </c>
      <c r="O238" s="30">
        <v>0</v>
      </c>
      <c r="P238" s="30">
        <f t="shared" ref="P238:P243" si="97">SUM(M238:O238)</f>
        <v>982809.94</v>
      </c>
      <c r="Q238" s="31">
        <v>90616.99</v>
      </c>
      <c r="R238" s="31">
        <v>-653637.35999999987</v>
      </c>
      <c r="S238" s="32">
        <f t="shared" ref="S238:S243" si="98">P238+Q238+R238</f>
        <v>419789.57000000007</v>
      </c>
      <c r="T238" s="33">
        <f t="shared" ref="T238:T245" si="99">J238+S238</f>
        <v>-933599.49000000022</v>
      </c>
    </row>
    <row r="239" spans="1:20" ht="25.5" x14ac:dyDescent="0.25">
      <c r="A239" s="37"/>
      <c r="B239" s="37">
        <v>2075</v>
      </c>
      <c r="C239" s="43" t="s">
        <v>85</v>
      </c>
      <c r="D239" s="30">
        <f t="shared" si="93"/>
        <v>0</v>
      </c>
      <c r="E239" s="30">
        <v>-1541997.72</v>
      </c>
      <c r="F239" s="30">
        <v>0</v>
      </c>
      <c r="G239" s="30">
        <f t="shared" si="94"/>
        <v>-1541997.72</v>
      </c>
      <c r="H239" s="31">
        <v>0</v>
      </c>
      <c r="I239" s="31">
        <v>0</v>
      </c>
      <c r="J239" s="32">
        <f t="shared" si="95"/>
        <v>-1541997.72</v>
      </c>
      <c r="K239" s="32"/>
      <c r="M239" s="30">
        <f t="shared" si="96"/>
        <v>0</v>
      </c>
      <c r="N239" s="30">
        <v>1350958.0437499997</v>
      </c>
      <c r="O239" s="30">
        <v>0</v>
      </c>
      <c r="P239" s="30">
        <f t="shared" si="97"/>
        <v>1350958.0437499997</v>
      </c>
      <c r="Q239" s="31">
        <v>26118.690178571425</v>
      </c>
      <c r="R239" s="31">
        <v>0</v>
      </c>
      <c r="S239" s="32">
        <f t="shared" si="98"/>
        <v>1377076.7339285712</v>
      </c>
      <c r="T239" s="33">
        <f t="shared" si="99"/>
        <v>-164920.98607142875</v>
      </c>
    </row>
    <row r="240" spans="1:20" ht="25.5" x14ac:dyDescent="0.25">
      <c r="A240" s="37"/>
      <c r="B240" s="37">
        <v>1865</v>
      </c>
      <c r="C240" s="43" t="s">
        <v>86</v>
      </c>
      <c r="D240" s="30">
        <f t="shared" si="93"/>
        <v>0</v>
      </c>
      <c r="E240" s="30">
        <v>0</v>
      </c>
      <c r="F240" s="30">
        <v>0</v>
      </c>
      <c r="G240" s="30">
        <f t="shared" si="94"/>
        <v>0</v>
      </c>
      <c r="H240" s="31">
        <v>0</v>
      </c>
      <c r="I240" s="31">
        <v>0</v>
      </c>
      <c r="J240" s="32">
        <f t="shared" si="95"/>
        <v>0</v>
      </c>
      <c r="K240" s="32"/>
      <c r="M240" s="30">
        <f t="shared" si="96"/>
        <v>0</v>
      </c>
      <c r="N240" s="30">
        <v>0</v>
      </c>
      <c r="O240" s="30">
        <v>0</v>
      </c>
      <c r="P240" s="30">
        <f t="shared" si="97"/>
        <v>0</v>
      </c>
      <c r="Q240" s="31">
        <v>0</v>
      </c>
      <c r="R240" s="31">
        <v>0</v>
      </c>
      <c r="S240" s="32">
        <f t="shared" si="98"/>
        <v>0</v>
      </c>
      <c r="T240" s="33">
        <f t="shared" si="99"/>
        <v>0</v>
      </c>
    </row>
    <row r="241" spans="1:20" ht="15" x14ac:dyDescent="0.25">
      <c r="A241" s="37"/>
      <c r="B241" s="37">
        <v>1875</v>
      </c>
      <c r="C241" s="43" t="s">
        <v>87</v>
      </c>
      <c r="D241" s="30">
        <f t="shared" si="93"/>
        <v>-2118900.58</v>
      </c>
      <c r="E241" s="30">
        <v>0</v>
      </c>
      <c r="F241" s="30">
        <v>1026989.5</v>
      </c>
      <c r="G241" s="30">
        <f t="shared" si="94"/>
        <v>-1091911.08</v>
      </c>
      <c r="H241" s="31">
        <v>0</v>
      </c>
      <c r="I241" s="31">
        <v>0</v>
      </c>
      <c r="J241" s="32">
        <f t="shared" si="95"/>
        <v>-1091911.08</v>
      </c>
      <c r="K241" s="32"/>
      <c r="M241" s="30">
        <f t="shared" si="96"/>
        <v>667791.57000000007</v>
      </c>
      <c r="N241" s="30">
        <v>0</v>
      </c>
      <c r="O241" s="30">
        <v>-310348.92000000004</v>
      </c>
      <c r="P241" s="30">
        <f t="shared" si="97"/>
        <v>357442.65</v>
      </c>
      <c r="Q241" s="31">
        <v>38432.89</v>
      </c>
      <c r="R241" s="31">
        <v>0</v>
      </c>
      <c r="S241" s="32">
        <f t="shared" si="98"/>
        <v>395875.54000000004</v>
      </c>
      <c r="T241" s="33">
        <f t="shared" si="99"/>
        <v>-696035.54</v>
      </c>
    </row>
    <row r="242" spans="1:20" ht="25.5" x14ac:dyDescent="0.25">
      <c r="A242" s="37"/>
      <c r="B242" s="37" t="s">
        <v>71</v>
      </c>
      <c r="C242" s="43" t="s">
        <v>72</v>
      </c>
      <c r="D242" s="30">
        <f t="shared" si="93"/>
        <v>1026989.5</v>
      </c>
      <c r="E242" s="30">
        <v>0</v>
      </c>
      <c r="F242" s="30">
        <v>-1026989.5</v>
      </c>
      <c r="G242" s="30">
        <f t="shared" si="94"/>
        <v>0</v>
      </c>
      <c r="H242" s="31">
        <v>0</v>
      </c>
      <c r="I242" s="31">
        <v>0</v>
      </c>
      <c r="J242" s="32">
        <f t="shared" si="95"/>
        <v>0</v>
      </c>
      <c r="K242" s="32"/>
      <c r="M242" s="30">
        <f t="shared" si="96"/>
        <v>-310349</v>
      </c>
      <c r="N242" s="30">
        <v>0</v>
      </c>
      <c r="O242" s="30">
        <v>310349</v>
      </c>
      <c r="P242" s="30">
        <f t="shared" si="97"/>
        <v>0</v>
      </c>
      <c r="Q242" s="31">
        <v>0</v>
      </c>
      <c r="R242" s="31">
        <v>0</v>
      </c>
      <c r="S242" s="32">
        <f t="shared" si="98"/>
        <v>0</v>
      </c>
      <c r="T242" s="33">
        <f t="shared" si="99"/>
        <v>0</v>
      </c>
    </row>
    <row r="243" spans="1:20" ht="25.5" x14ac:dyDescent="0.25">
      <c r="A243" s="37"/>
      <c r="B243" s="37" t="s">
        <v>74</v>
      </c>
      <c r="C243" s="43" t="s">
        <v>88</v>
      </c>
      <c r="D243" s="30">
        <f t="shared" si="93"/>
        <v>1273198.73</v>
      </c>
      <c r="E243" s="30">
        <v>0</v>
      </c>
      <c r="F243" s="30">
        <v>0</v>
      </c>
      <c r="G243" s="30">
        <f t="shared" si="94"/>
        <v>1273198.73</v>
      </c>
      <c r="H243" s="31">
        <v>0</v>
      </c>
      <c r="I243" s="31">
        <v>0</v>
      </c>
      <c r="J243" s="32">
        <f t="shared" si="95"/>
        <v>1273198.73</v>
      </c>
      <c r="K243" s="32"/>
      <c r="M243" s="30">
        <f t="shared" si="96"/>
        <v>-321044.47999999998</v>
      </c>
      <c r="N243" s="30">
        <v>0</v>
      </c>
      <c r="O243" s="30">
        <v>0</v>
      </c>
      <c r="P243" s="30">
        <f t="shared" si="97"/>
        <v>-321044.47999999998</v>
      </c>
      <c r="Q243" s="31">
        <v>-50945.96</v>
      </c>
      <c r="R243" s="31">
        <v>0</v>
      </c>
      <c r="S243" s="32">
        <f t="shared" si="98"/>
        <v>-371990.44</v>
      </c>
      <c r="T243" s="33">
        <f t="shared" si="99"/>
        <v>901208.29</v>
      </c>
    </row>
    <row r="244" spans="1:20" ht="15" x14ac:dyDescent="0.25">
      <c r="A244" s="37"/>
      <c r="B244" s="37">
        <v>2055</v>
      </c>
      <c r="C244" s="38" t="s">
        <v>80</v>
      </c>
      <c r="D244" s="30">
        <f t="shared" si="93"/>
        <v>-120009436.94999999</v>
      </c>
      <c r="E244" s="30">
        <v>-4903822.1120850043</v>
      </c>
      <c r="F244" s="30">
        <v>1.0000064969062805E-2</v>
      </c>
      <c r="G244" s="30">
        <f t="shared" si="94"/>
        <v>-124913259.05208492</v>
      </c>
      <c r="H244" s="31">
        <v>1230856.7199999797</v>
      </c>
      <c r="I244" s="31">
        <v>0</v>
      </c>
      <c r="J244" s="32">
        <f t="shared" si="95"/>
        <v>-123682402.33208494</v>
      </c>
      <c r="K244" s="32"/>
      <c r="M244" s="30"/>
      <c r="N244" s="30"/>
      <c r="O244" s="30"/>
      <c r="P244" s="30"/>
      <c r="Q244" s="31"/>
      <c r="R244" s="31"/>
      <c r="S244" s="32"/>
      <c r="T244" s="33">
        <f t="shared" si="99"/>
        <v>-123682402.33208494</v>
      </c>
    </row>
    <row r="245" spans="1:20" ht="15" x14ac:dyDescent="0.25">
      <c r="A245" s="37"/>
      <c r="B245" s="37" t="s">
        <v>81</v>
      </c>
      <c r="C245" s="38" t="s">
        <v>82</v>
      </c>
      <c r="D245" s="30">
        <f t="shared" si="93"/>
        <v>4735165.3599999994</v>
      </c>
      <c r="E245" s="30">
        <v>0</v>
      </c>
      <c r="F245" s="30">
        <v>0</v>
      </c>
      <c r="G245" s="30">
        <f t="shared" si="94"/>
        <v>4735165.3599999994</v>
      </c>
      <c r="H245" s="31">
        <v>966354.86000000057</v>
      </c>
      <c r="I245" s="31">
        <v>0</v>
      </c>
      <c r="J245" s="32">
        <f t="shared" si="95"/>
        <v>5701520.2199999997</v>
      </c>
      <c r="K245" s="32"/>
      <c r="M245" s="30"/>
      <c r="N245" s="30"/>
      <c r="O245" s="30"/>
      <c r="P245" s="30"/>
      <c r="Q245" s="31"/>
      <c r="R245" s="31"/>
      <c r="S245" s="32"/>
      <c r="T245" s="33">
        <f t="shared" si="99"/>
        <v>5701520.2199999997</v>
      </c>
    </row>
    <row r="246" spans="1:20" ht="15" x14ac:dyDescent="0.25">
      <c r="A246" s="37"/>
      <c r="B246" s="37"/>
      <c r="C246" s="39" t="s">
        <v>89</v>
      </c>
      <c r="D246" s="40">
        <f>SUM(D237:D245)</f>
        <v>3395411750.0889997</v>
      </c>
      <c r="E246" s="40">
        <f t="shared" ref="E246:J246" si="100">SUM(E237:E245)</f>
        <v>193175009.18710738</v>
      </c>
      <c r="F246" s="40">
        <f t="shared" si="100"/>
        <v>0.30441496893763542</v>
      </c>
      <c r="G246" s="40">
        <f t="shared" si="100"/>
        <v>3588586759.5805221</v>
      </c>
      <c r="H246" s="40">
        <f t="shared" si="100"/>
        <v>332252906.80658793</v>
      </c>
      <c r="I246" s="40">
        <f t="shared" si="100"/>
        <v>-68938123.25</v>
      </c>
      <c r="J246" s="40">
        <f t="shared" si="100"/>
        <v>3851901543.1371098</v>
      </c>
      <c r="K246" s="32"/>
      <c r="L246" s="42"/>
      <c r="M246" s="40">
        <f t="shared" ref="M246:T246" si="101">SUM(M237:M245)</f>
        <v>-752716200.26907146</v>
      </c>
      <c r="N246" s="40">
        <f t="shared" si="101"/>
        <v>-53339441.774264246</v>
      </c>
      <c r="O246" s="40">
        <f t="shared" si="101"/>
        <v>0.20907157089095563</v>
      </c>
      <c r="P246" s="40">
        <f t="shared" si="101"/>
        <v>-806055641.83426416</v>
      </c>
      <c r="Q246" s="40">
        <f t="shared" si="101"/>
        <v>-135948788.60091326</v>
      </c>
      <c r="R246" s="40">
        <f t="shared" si="101"/>
        <v>53479823.140000015</v>
      </c>
      <c r="S246" s="40">
        <f t="shared" si="101"/>
        <v>-888524607.2951777</v>
      </c>
      <c r="T246" s="40">
        <f t="shared" si="101"/>
        <v>2963376935.8419323</v>
      </c>
    </row>
    <row r="247" spans="1:20" ht="15" x14ac:dyDescent="0.25">
      <c r="A247" s="37"/>
      <c r="B247" s="37"/>
      <c r="C247" s="65" t="s">
        <v>90</v>
      </c>
      <c r="D247" s="66"/>
      <c r="E247" s="66"/>
      <c r="F247" s="66"/>
      <c r="G247" s="66"/>
      <c r="H247" s="66"/>
      <c r="I247" s="66"/>
      <c r="J247" s="66"/>
      <c r="K247" s="66"/>
      <c r="L247" s="66"/>
      <c r="M247" s="67"/>
      <c r="N247" s="44"/>
      <c r="O247" s="44"/>
      <c r="P247" s="44"/>
      <c r="Q247" s="45"/>
      <c r="S247" s="46"/>
      <c r="T247" s="34"/>
    </row>
    <row r="248" spans="1:20" ht="15" x14ac:dyDescent="0.25">
      <c r="A248" s="37"/>
      <c r="B248" s="37"/>
      <c r="C248" s="65" t="s">
        <v>91</v>
      </c>
      <c r="D248" s="66"/>
      <c r="E248" s="66"/>
      <c r="F248" s="66"/>
      <c r="G248" s="66"/>
      <c r="H248" s="66"/>
      <c r="I248" s="66"/>
      <c r="J248" s="66"/>
      <c r="K248" s="66"/>
      <c r="L248" s="66"/>
      <c r="M248" s="67"/>
      <c r="N248" s="44"/>
      <c r="O248" s="44"/>
      <c r="P248" s="44"/>
      <c r="Q248" s="40">
        <f>+Q246</f>
        <v>-135948788.60091326</v>
      </c>
      <c r="S248" s="46"/>
      <c r="T248" s="34"/>
    </row>
    <row r="249" spans="1:20" x14ac:dyDescent="0.2">
      <c r="D249" s="47"/>
      <c r="E249" s="47"/>
      <c r="F249" s="47"/>
      <c r="G249" s="47"/>
      <c r="H249" s="47"/>
      <c r="I249" s="47"/>
      <c r="J249" s="47"/>
      <c r="M249" s="47"/>
      <c r="N249" s="47"/>
      <c r="O249" s="47"/>
      <c r="P249" s="47"/>
      <c r="Q249" s="47"/>
      <c r="R249" s="47"/>
      <c r="S249" s="47"/>
      <c r="T249" s="47"/>
    </row>
    <row r="250" spans="1:20" x14ac:dyDescent="0.2">
      <c r="M250" s="2" t="s">
        <v>92</v>
      </c>
    </row>
    <row r="251" spans="1:20" ht="15" x14ac:dyDescent="0.25">
      <c r="A251" s="37">
        <v>10</v>
      </c>
      <c r="B251" s="37"/>
      <c r="C251" s="16" t="s">
        <v>93</v>
      </c>
      <c r="D251" s="17"/>
      <c r="E251" s="17"/>
      <c r="F251" s="17"/>
      <c r="G251" s="17"/>
      <c r="H251" s="17"/>
      <c r="I251" s="17"/>
      <c r="J251" s="17"/>
      <c r="K251" s="17"/>
      <c r="L251" s="17"/>
      <c r="M251" s="17" t="s">
        <v>93</v>
      </c>
      <c r="N251" s="17"/>
      <c r="O251" s="17"/>
      <c r="P251" s="17"/>
      <c r="Q251" s="17"/>
      <c r="R251" s="48">
        <f>Q215</f>
        <v>-5533628.264750001</v>
      </c>
    </row>
    <row r="252" spans="1:20" ht="15" x14ac:dyDescent="0.25">
      <c r="A252" s="37">
        <v>8</v>
      </c>
      <c r="B252" s="37"/>
      <c r="C252" s="16" t="s">
        <v>59</v>
      </c>
      <c r="D252" s="17"/>
      <c r="E252" s="17"/>
      <c r="F252" s="17"/>
      <c r="G252" s="17"/>
      <c r="H252" s="17"/>
      <c r="I252" s="17"/>
      <c r="J252" s="17"/>
      <c r="K252" s="17"/>
      <c r="L252" s="17"/>
      <c r="M252" s="17" t="s">
        <v>59</v>
      </c>
      <c r="N252" s="17"/>
      <c r="O252" s="17"/>
      <c r="P252" s="17"/>
      <c r="Q252" s="17"/>
      <c r="R252" s="48">
        <f>Q217</f>
        <v>-1253154.2903412697</v>
      </c>
    </row>
    <row r="253" spans="1:20" ht="15" x14ac:dyDescent="0.25">
      <c r="A253" s="37">
        <v>47</v>
      </c>
      <c r="B253" s="37"/>
      <c r="C253" s="16" t="s">
        <v>94</v>
      </c>
      <c r="D253" s="17"/>
      <c r="E253" s="17"/>
      <c r="F253" s="17"/>
      <c r="G253" s="17"/>
      <c r="H253" s="17"/>
      <c r="I253" s="17"/>
      <c r="J253" s="17"/>
      <c r="K253" s="17"/>
      <c r="L253" s="17"/>
      <c r="M253" s="17" t="s">
        <v>94</v>
      </c>
      <c r="N253" s="17"/>
      <c r="O253" s="17"/>
      <c r="P253" s="17"/>
      <c r="Q253" s="17"/>
      <c r="R253" s="48"/>
    </row>
    <row r="254" spans="1:20" x14ac:dyDescent="0.2">
      <c r="M254" s="60" t="s">
        <v>95</v>
      </c>
      <c r="N254" s="61"/>
      <c r="O254" s="61"/>
      <c r="P254" s="61"/>
      <c r="Q254" s="61"/>
      <c r="R254" s="49">
        <f>Q248-R251-R252-R253</f>
        <v>-129162006.04582198</v>
      </c>
    </row>
    <row r="258" spans="1:20" ht="13.5" thickBot="1" x14ac:dyDescent="0.25">
      <c r="H258" s="11" t="s">
        <v>18</v>
      </c>
      <c r="I258" s="12" t="s">
        <v>19</v>
      </c>
    </row>
    <row r="259" spans="1:20" ht="15.75" thickBot="1" x14ac:dyDescent="0.3">
      <c r="H259" s="11" t="s">
        <v>20</v>
      </c>
      <c r="I259" s="13">
        <v>2020</v>
      </c>
      <c r="J259" s="14"/>
      <c r="K259" s="15">
        <f>IF(I259=2014,4,IF(I259=2015,5,IF(I259=2016,6,IF(I259=2017,7,IF(I259=2018,8,IF(I259=2019,9,IF(I259=2020,10)))))))</f>
        <v>10</v>
      </c>
    </row>
    <row r="261" spans="1:20" x14ac:dyDescent="0.2">
      <c r="D261" s="62" t="s">
        <v>21</v>
      </c>
      <c r="E261" s="63"/>
      <c r="F261" s="63"/>
      <c r="G261" s="63"/>
      <c r="H261" s="63"/>
      <c r="I261" s="63"/>
      <c r="J261" s="63"/>
      <c r="K261" s="64"/>
      <c r="M261" s="16"/>
      <c r="N261" s="17"/>
      <c r="O261" s="17"/>
      <c r="P261" s="17"/>
      <c r="Q261" s="18" t="s">
        <v>22</v>
      </c>
      <c r="R261" s="18"/>
      <c r="S261" s="19"/>
    </row>
    <row r="262" spans="1:20" ht="30" customHeight="1" x14ac:dyDescent="0.2">
      <c r="A262" s="20" t="s">
        <v>23</v>
      </c>
      <c r="B262" s="20" t="s">
        <v>24</v>
      </c>
      <c r="C262" s="21" t="s">
        <v>25</v>
      </c>
      <c r="D262" s="22" t="s">
        <v>26</v>
      </c>
      <c r="E262" s="22" t="s">
        <v>100</v>
      </c>
      <c r="F262" s="22"/>
      <c r="G262" s="22" t="s">
        <v>27</v>
      </c>
      <c r="H262" s="23" t="s">
        <v>28</v>
      </c>
      <c r="I262" s="23" t="s">
        <v>29</v>
      </c>
      <c r="J262" s="20" t="s">
        <v>30</v>
      </c>
      <c r="K262" s="20" t="s">
        <v>31</v>
      </c>
      <c r="L262" s="24"/>
      <c r="M262" s="22" t="s">
        <v>26</v>
      </c>
      <c r="N262" s="22" t="s">
        <v>96</v>
      </c>
      <c r="O262" s="22"/>
      <c r="P262" s="22" t="s">
        <v>27</v>
      </c>
      <c r="Q262" s="26" t="s">
        <v>32</v>
      </c>
      <c r="R262" s="26" t="s">
        <v>29</v>
      </c>
      <c r="S262" s="27" t="s">
        <v>30</v>
      </c>
      <c r="T262" s="20" t="s">
        <v>33</v>
      </c>
    </row>
    <row r="263" spans="1:20" ht="30" customHeight="1" x14ac:dyDescent="0.25">
      <c r="A263" s="20"/>
      <c r="B263" s="28">
        <v>1531</v>
      </c>
      <c r="C263" s="29" t="s">
        <v>34</v>
      </c>
      <c r="D263" s="30">
        <f t="shared" ref="D263:D279" si="102">J191</f>
        <v>1353389.0600000003</v>
      </c>
      <c r="E263" s="30">
        <v>0</v>
      </c>
      <c r="F263" s="30"/>
      <c r="G263" s="30">
        <f>SUM(D263:F263)</f>
        <v>1353389.0600000003</v>
      </c>
      <c r="H263" s="31">
        <v>0</v>
      </c>
      <c r="I263" s="31">
        <v>0</v>
      </c>
      <c r="J263" s="32">
        <f>G263+H263+I263</f>
        <v>1353389.0600000003</v>
      </c>
      <c r="K263" s="20"/>
      <c r="L263" s="24"/>
      <c r="M263" s="51">
        <f t="shared" ref="M263:M279" si="103">S191</f>
        <v>-419789.57000000007</v>
      </c>
      <c r="N263" s="30">
        <v>0</v>
      </c>
      <c r="O263" s="30"/>
      <c r="P263" s="30">
        <f>SUM(M263:O263)</f>
        <v>-419789.57000000007</v>
      </c>
      <c r="Q263" s="31">
        <v>-90719.72</v>
      </c>
      <c r="R263" s="31">
        <v>0</v>
      </c>
      <c r="S263" s="32">
        <f>P263+Q263+R263</f>
        <v>-510509.29000000004</v>
      </c>
      <c r="T263" s="33">
        <f>J263+S263</f>
        <v>842879.77000000025</v>
      </c>
    </row>
    <row r="264" spans="1:20" ht="25.5" customHeight="1" x14ac:dyDescent="0.25">
      <c r="A264" s="20"/>
      <c r="B264" s="28">
        <v>1609</v>
      </c>
      <c r="C264" s="29" t="s">
        <v>35</v>
      </c>
      <c r="D264" s="30">
        <f t="shared" si="102"/>
        <v>100988641.59</v>
      </c>
      <c r="E264" s="30">
        <v>0</v>
      </c>
      <c r="F264" s="30"/>
      <c r="G264" s="30">
        <f t="shared" ref="G264:G307" si="104">SUM(D264:F264)</f>
        <v>100988641.59</v>
      </c>
      <c r="H264" s="31">
        <v>451100</v>
      </c>
      <c r="I264" s="31">
        <v>0</v>
      </c>
      <c r="J264" s="32">
        <f t="shared" ref="J264:J307" si="105">G264+H264+I264</f>
        <v>101439741.59</v>
      </c>
      <c r="K264" s="32">
        <v>0</v>
      </c>
      <c r="L264" s="24"/>
      <c r="M264" s="51">
        <f t="shared" si="103"/>
        <v>-20104597.98</v>
      </c>
      <c r="N264" s="30">
        <v>0</v>
      </c>
      <c r="O264" s="30"/>
      <c r="P264" s="30">
        <f t="shared" ref="P264:P305" si="106">SUM(M264:O264)</f>
        <v>-20104597.98</v>
      </c>
      <c r="Q264" s="31">
        <v>-3536410.99</v>
      </c>
      <c r="R264" s="31">
        <v>0</v>
      </c>
      <c r="S264" s="32">
        <f t="shared" ref="S264:S305" si="107">P264+Q264+R264</f>
        <v>-23641008.969999999</v>
      </c>
      <c r="T264" s="33">
        <f t="shared" ref="T264:T307" si="108">J264+S264</f>
        <v>77798732.620000005</v>
      </c>
    </row>
    <row r="265" spans="1:20" ht="25.5" x14ac:dyDescent="0.25">
      <c r="A265" s="28">
        <v>12</v>
      </c>
      <c r="B265" s="28">
        <v>1611</v>
      </c>
      <c r="C265" s="29" t="s">
        <v>36</v>
      </c>
      <c r="D265" s="30">
        <f t="shared" si="102"/>
        <v>172552758.83210742</v>
      </c>
      <c r="E265" s="30">
        <v>-2.9802322387695313E-8</v>
      </c>
      <c r="F265" s="30"/>
      <c r="G265" s="30">
        <f t="shared" si="104"/>
        <v>172552758.83210739</v>
      </c>
      <c r="H265" s="31">
        <v>24088463.510000005</v>
      </c>
      <c r="I265" s="31">
        <v>-29084826.280000001</v>
      </c>
      <c r="J265" s="32">
        <f t="shared" si="105"/>
        <v>167556396.06210741</v>
      </c>
      <c r="K265" s="32">
        <v>0</v>
      </c>
      <c r="L265" s="35"/>
      <c r="M265" s="51">
        <f t="shared" si="103"/>
        <v>-69101732.611975223</v>
      </c>
      <c r="N265" s="30">
        <v>1.4901161193847656E-8</v>
      </c>
      <c r="O265" s="30"/>
      <c r="P265" s="30">
        <f t="shared" si="106"/>
        <v>-69101732.611975208</v>
      </c>
      <c r="Q265" s="31">
        <v>-17053610.860000003</v>
      </c>
      <c r="R265" s="31">
        <v>29084826.280000001</v>
      </c>
      <c r="S265" s="32">
        <f t="shared" si="107"/>
        <v>-57070517.191975206</v>
      </c>
      <c r="T265" s="33">
        <f t="shared" si="108"/>
        <v>110485878.87013221</v>
      </c>
    </row>
    <row r="266" spans="1:20" ht="25.5" x14ac:dyDescent="0.25">
      <c r="A266" s="28" t="s">
        <v>37</v>
      </c>
      <c r="B266" s="28">
        <v>1612</v>
      </c>
      <c r="C266" s="29" t="s">
        <v>38</v>
      </c>
      <c r="D266" s="30">
        <f t="shared" si="102"/>
        <v>3423662.2399999998</v>
      </c>
      <c r="E266" s="30">
        <v>0</v>
      </c>
      <c r="F266" s="30"/>
      <c r="G266" s="30">
        <f t="shared" si="104"/>
        <v>3423662.2399999998</v>
      </c>
      <c r="H266" s="31">
        <v>213898.92</v>
      </c>
      <c r="I266" s="31">
        <v>0</v>
      </c>
      <c r="J266" s="32">
        <f t="shared" si="105"/>
        <v>3637561.1599999997</v>
      </c>
      <c r="K266" s="32">
        <v>0</v>
      </c>
      <c r="L266" s="35"/>
      <c r="M266" s="51">
        <f t="shared" si="103"/>
        <v>0</v>
      </c>
      <c r="N266" s="30">
        <v>0</v>
      </c>
      <c r="O266" s="30"/>
      <c r="P266" s="30">
        <f t="shared" si="106"/>
        <v>0</v>
      </c>
      <c r="Q266" s="31">
        <v>0</v>
      </c>
      <c r="R266" s="31">
        <v>0</v>
      </c>
      <c r="S266" s="32">
        <f t="shared" si="107"/>
        <v>0</v>
      </c>
      <c r="T266" s="33">
        <f t="shared" si="108"/>
        <v>3637561.1599999997</v>
      </c>
    </row>
    <row r="267" spans="1:20" ht="15" x14ac:dyDescent="0.25">
      <c r="A267" s="28" t="s">
        <v>39</v>
      </c>
      <c r="B267" s="28">
        <v>1805</v>
      </c>
      <c r="C267" s="29" t="s">
        <v>40</v>
      </c>
      <c r="D267" s="30">
        <f t="shared" si="102"/>
        <v>40482250.109999999</v>
      </c>
      <c r="E267" s="30">
        <v>0</v>
      </c>
      <c r="F267" s="30"/>
      <c r="G267" s="30">
        <f t="shared" si="104"/>
        <v>40482250.109999999</v>
      </c>
      <c r="H267" s="31">
        <v>0</v>
      </c>
      <c r="I267" s="31">
        <v>-8146891.6400000006</v>
      </c>
      <c r="J267" s="32">
        <f t="shared" si="105"/>
        <v>32335358.469999999</v>
      </c>
      <c r="K267" s="32">
        <v>0</v>
      </c>
      <c r="L267" s="35"/>
      <c r="M267" s="51">
        <f t="shared" si="103"/>
        <v>0</v>
      </c>
      <c r="N267" s="30">
        <v>0</v>
      </c>
      <c r="O267" s="30"/>
      <c r="P267" s="30">
        <f t="shared" si="106"/>
        <v>0</v>
      </c>
      <c r="Q267" s="31">
        <v>0</v>
      </c>
      <c r="R267" s="31">
        <v>0</v>
      </c>
      <c r="S267" s="32">
        <f t="shared" si="107"/>
        <v>0</v>
      </c>
      <c r="T267" s="33">
        <f t="shared" si="108"/>
        <v>32335358.469999999</v>
      </c>
    </row>
    <row r="268" spans="1:20" ht="15" x14ac:dyDescent="0.25">
      <c r="A268" s="28">
        <v>47</v>
      </c>
      <c r="B268" s="28">
        <v>1808</v>
      </c>
      <c r="C268" s="29" t="s">
        <v>41</v>
      </c>
      <c r="D268" s="30">
        <f t="shared" si="102"/>
        <v>48490911.894999996</v>
      </c>
      <c r="E268" s="30">
        <v>0</v>
      </c>
      <c r="F268" s="30"/>
      <c r="G268" s="30">
        <f t="shared" si="104"/>
        <v>48490911.894999996</v>
      </c>
      <c r="H268" s="31">
        <v>3327272.2199999997</v>
      </c>
      <c r="I268" s="31">
        <v>0</v>
      </c>
      <c r="J268" s="32">
        <f t="shared" si="105"/>
        <v>51818184.114999995</v>
      </c>
      <c r="K268" s="32">
        <v>0</v>
      </c>
      <c r="L268" s="35"/>
      <c r="M268" s="51">
        <f t="shared" si="103"/>
        <v>-12757095.407118645</v>
      </c>
      <c r="N268" s="30">
        <v>0</v>
      </c>
      <c r="O268" s="30"/>
      <c r="P268" s="30">
        <f t="shared" si="106"/>
        <v>-12757095.407118645</v>
      </c>
      <c r="Q268" s="31">
        <v>-1503192.3499999999</v>
      </c>
      <c r="R268" s="31">
        <v>0</v>
      </c>
      <c r="S268" s="32">
        <f t="shared" si="107"/>
        <v>-14260287.757118644</v>
      </c>
      <c r="T268" s="33">
        <f t="shared" si="108"/>
        <v>37557896.357881352</v>
      </c>
    </row>
    <row r="269" spans="1:20" ht="15" x14ac:dyDescent="0.25">
      <c r="A269" s="28">
        <v>13</v>
      </c>
      <c r="B269" s="28">
        <v>1810</v>
      </c>
      <c r="C269" s="29" t="s">
        <v>42</v>
      </c>
      <c r="D269" s="30">
        <f t="shared" si="102"/>
        <v>0</v>
      </c>
      <c r="E269" s="30">
        <v>0</v>
      </c>
      <c r="F269" s="30"/>
      <c r="G269" s="30">
        <f t="shared" si="104"/>
        <v>0</v>
      </c>
      <c r="H269" s="31">
        <v>0</v>
      </c>
      <c r="I269" s="31">
        <v>0</v>
      </c>
      <c r="J269" s="32">
        <f t="shared" si="105"/>
        <v>0</v>
      </c>
      <c r="K269" s="32">
        <v>0</v>
      </c>
      <c r="L269" s="35"/>
      <c r="M269" s="51">
        <f t="shared" si="103"/>
        <v>0</v>
      </c>
      <c r="N269" s="30">
        <v>0</v>
      </c>
      <c r="O269" s="30"/>
      <c r="P269" s="30">
        <f t="shared" si="106"/>
        <v>0</v>
      </c>
      <c r="Q269" s="31">
        <v>0</v>
      </c>
      <c r="R269" s="31">
        <v>0</v>
      </c>
      <c r="S269" s="32">
        <f t="shared" si="107"/>
        <v>0</v>
      </c>
      <c r="T269" s="33">
        <f t="shared" si="108"/>
        <v>0</v>
      </c>
    </row>
    <row r="270" spans="1:20" ht="15" x14ac:dyDescent="0.25">
      <c r="A270" s="28">
        <v>47</v>
      </c>
      <c r="B270" s="28">
        <v>1815</v>
      </c>
      <c r="C270" s="29" t="s">
        <v>43</v>
      </c>
      <c r="D270" s="30">
        <f t="shared" si="102"/>
        <v>136867332.22</v>
      </c>
      <c r="E270" s="30">
        <v>0</v>
      </c>
      <c r="F270" s="30"/>
      <c r="G270" s="30">
        <f t="shared" si="104"/>
        <v>136867332.22</v>
      </c>
      <c r="H270" s="31">
        <v>1483554.3499999999</v>
      </c>
      <c r="I270" s="31">
        <v>-266448.69</v>
      </c>
      <c r="J270" s="32">
        <f t="shared" si="105"/>
        <v>138084437.88</v>
      </c>
      <c r="K270" s="32">
        <v>0</v>
      </c>
      <c r="L270" s="35"/>
      <c r="M270" s="51">
        <f t="shared" si="103"/>
        <v>-39951647.935149148</v>
      </c>
      <c r="N270" s="30">
        <v>0</v>
      </c>
      <c r="O270" s="30"/>
      <c r="P270" s="30">
        <f t="shared" si="106"/>
        <v>-39951647.935149148</v>
      </c>
      <c r="Q270" s="31">
        <v>-4317663.929999996</v>
      </c>
      <c r="R270" s="31">
        <v>37206.160000000003</v>
      </c>
      <c r="S270" s="32">
        <f t="shared" si="107"/>
        <v>-44232105.705149144</v>
      </c>
      <c r="T270" s="33">
        <f t="shared" si="108"/>
        <v>93852332.174850851</v>
      </c>
    </row>
    <row r="271" spans="1:20" ht="15" x14ac:dyDescent="0.25">
      <c r="A271" s="28">
        <v>47</v>
      </c>
      <c r="B271" s="28">
        <v>1820</v>
      </c>
      <c r="C271" s="29" t="s">
        <v>44</v>
      </c>
      <c r="D271" s="30">
        <f t="shared" si="102"/>
        <v>159353547.59999999</v>
      </c>
      <c r="E271" s="30">
        <v>0</v>
      </c>
      <c r="F271" s="30"/>
      <c r="G271" s="30">
        <f t="shared" si="104"/>
        <v>159353547.59999999</v>
      </c>
      <c r="H271" s="31">
        <v>5037028.55</v>
      </c>
      <c r="I271" s="31">
        <v>0</v>
      </c>
      <c r="J271" s="32">
        <f t="shared" si="105"/>
        <v>164390576.15000001</v>
      </c>
      <c r="K271" s="32">
        <v>0</v>
      </c>
      <c r="L271" s="35"/>
      <c r="M271" s="51">
        <f t="shared" si="103"/>
        <v>-36565658.061440557</v>
      </c>
      <c r="N271" s="30">
        <v>0</v>
      </c>
      <c r="O271" s="30"/>
      <c r="P271" s="30">
        <f t="shared" si="106"/>
        <v>-36565658.061440557</v>
      </c>
      <c r="Q271" s="31">
        <v>-4878558.2400000049</v>
      </c>
      <c r="R271" s="31">
        <v>0</v>
      </c>
      <c r="S271" s="32">
        <f t="shared" si="107"/>
        <v>-41444216.301440559</v>
      </c>
      <c r="T271" s="33">
        <f t="shared" si="108"/>
        <v>122946359.84855944</v>
      </c>
    </row>
    <row r="272" spans="1:20" ht="15" x14ac:dyDescent="0.25">
      <c r="A272" s="28">
        <v>47</v>
      </c>
      <c r="B272" s="28">
        <v>1825</v>
      </c>
      <c r="C272" s="29" t="s">
        <v>45</v>
      </c>
      <c r="D272" s="30">
        <f t="shared" si="102"/>
        <v>0</v>
      </c>
      <c r="E272" s="30">
        <v>0</v>
      </c>
      <c r="F272" s="30"/>
      <c r="G272" s="30">
        <f t="shared" si="104"/>
        <v>0</v>
      </c>
      <c r="H272" s="31">
        <v>0</v>
      </c>
      <c r="I272" s="31">
        <v>0</v>
      </c>
      <c r="J272" s="32">
        <f t="shared" si="105"/>
        <v>0</v>
      </c>
      <c r="K272" s="32">
        <v>0</v>
      </c>
      <c r="L272" s="35"/>
      <c r="M272" s="51">
        <f t="shared" si="103"/>
        <v>0</v>
      </c>
      <c r="N272" s="30">
        <v>0</v>
      </c>
      <c r="O272" s="30"/>
      <c r="P272" s="30">
        <f t="shared" si="106"/>
        <v>0</v>
      </c>
      <c r="Q272" s="31">
        <v>0</v>
      </c>
      <c r="R272" s="31">
        <v>0</v>
      </c>
      <c r="S272" s="32">
        <f t="shared" si="107"/>
        <v>0</v>
      </c>
      <c r="T272" s="33">
        <f t="shared" si="108"/>
        <v>0</v>
      </c>
    </row>
    <row r="273" spans="1:20" ht="15" x14ac:dyDescent="0.25">
      <c r="A273" s="28">
        <v>47</v>
      </c>
      <c r="B273" s="28">
        <v>1830</v>
      </c>
      <c r="C273" s="29" t="s">
        <v>46</v>
      </c>
      <c r="D273" s="30">
        <f t="shared" si="102"/>
        <v>484906833.99000275</v>
      </c>
      <c r="E273" s="30">
        <v>0</v>
      </c>
      <c r="F273" s="30"/>
      <c r="G273" s="30">
        <f t="shared" si="104"/>
        <v>484906833.99000275</v>
      </c>
      <c r="H273" s="31">
        <v>48662696.579999998</v>
      </c>
      <c r="I273" s="31">
        <v>-1182883.6500000001</v>
      </c>
      <c r="J273" s="32">
        <f t="shared" si="105"/>
        <v>532386646.92000276</v>
      </c>
      <c r="K273" s="32">
        <v>0</v>
      </c>
      <c r="L273" s="35"/>
      <c r="M273" s="51">
        <f t="shared" si="103"/>
        <v>-61217145.763450719</v>
      </c>
      <c r="N273" s="30">
        <v>0</v>
      </c>
      <c r="O273" s="30"/>
      <c r="P273" s="30">
        <f t="shared" si="106"/>
        <v>-61217145.763450719</v>
      </c>
      <c r="Q273" s="31">
        <v>-11647735.349999998</v>
      </c>
      <c r="R273" s="31">
        <v>203381.88999999998</v>
      </c>
      <c r="S273" s="32">
        <f t="shared" si="107"/>
        <v>-72661499.22345072</v>
      </c>
      <c r="T273" s="33">
        <f t="shared" si="108"/>
        <v>459725147.69655204</v>
      </c>
    </row>
    <row r="274" spans="1:20" ht="15" x14ac:dyDescent="0.25">
      <c r="A274" s="28">
        <v>47</v>
      </c>
      <c r="B274" s="28">
        <v>1835</v>
      </c>
      <c r="C274" s="29" t="s">
        <v>47</v>
      </c>
      <c r="D274" s="30">
        <f t="shared" si="102"/>
        <v>414331966.7700001</v>
      </c>
      <c r="E274" s="30">
        <v>0</v>
      </c>
      <c r="F274" s="30"/>
      <c r="G274" s="30">
        <f t="shared" si="104"/>
        <v>414331966.7700001</v>
      </c>
      <c r="H274" s="31">
        <v>30989232.350000005</v>
      </c>
      <c r="I274" s="31">
        <v>-2365396.94</v>
      </c>
      <c r="J274" s="32">
        <f t="shared" si="105"/>
        <v>442955802.18000013</v>
      </c>
      <c r="K274" s="32">
        <v>0</v>
      </c>
      <c r="L274" s="35"/>
      <c r="M274" s="51">
        <f t="shared" si="103"/>
        <v>-54784592.305251032</v>
      </c>
      <c r="N274" s="30">
        <v>0</v>
      </c>
      <c r="O274" s="30"/>
      <c r="P274" s="30">
        <f t="shared" si="106"/>
        <v>-54784592.305251032</v>
      </c>
      <c r="Q274" s="31">
        <v>-10693957.630000001</v>
      </c>
      <c r="R274" s="31">
        <v>592672.56999999995</v>
      </c>
      <c r="S274" s="32">
        <f t="shared" si="107"/>
        <v>-64885877.365251034</v>
      </c>
      <c r="T274" s="33">
        <f t="shared" si="108"/>
        <v>378069924.81474912</v>
      </c>
    </row>
    <row r="275" spans="1:20" ht="15" x14ac:dyDescent="0.25">
      <c r="A275" s="28">
        <v>47</v>
      </c>
      <c r="B275" s="28">
        <v>1840</v>
      </c>
      <c r="C275" s="29" t="s">
        <v>48</v>
      </c>
      <c r="D275" s="30">
        <f t="shared" si="102"/>
        <v>440367531.30000025</v>
      </c>
      <c r="E275" s="30">
        <v>0</v>
      </c>
      <c r="F275" s="30"/>
      <c r="G275" s="30">
        <f t="shared" si="104"/>
        <v>440367531.30000025</v>
      </c>
      <c r="H275" s="31">
        <v>18856023.91</v>
      </c>
      <c r="I275" s="31">
        <v>-130994.05</v>
      </c>
      <c r="J275" s="32">
        <f t="shared" si="105"/>
        <v>459092561.16000026</v>
      </c>
      <c r="K275" s="32">
        <v>0</v>
      </c>
      <c r="L275" s="35"/>
      <c r="M275" s="51">
        <f t="shared" si="103"/>
        <v>-59166508.011258103</v>
      </c>
      <c r="N275" s="30">
        <v>0</v>
      </c>
      <c r="O275" s="30"/>
      <c r="P275" s="30">
        <f t="shared" si="106"/>
        <v>-59166508.011258103</v>
      </c>
      <c r="Q275" s="31">
        <v>-9229954.3900000006</v>
      </c>
      <c r="R275" s="31">
        <v>15411.880000000001</v>
      </c>
      <c r="S275" s="32">
        <f t="shared" si="107"/>
        <v>-68381050.521258116</v>
      </c>
      <c r="T275" s="33">
        <f t="shared" si="108"/>
        <v>390711510.63874215</v>
      </c>
    </row>
    <row r="276" spans="1:20" ht="15" x14ac:dyDescent="0.25">
      <c r="A276" s="28">
        <v>47</v>
      </c>
      <c r="B276" s="28">
        <v>1845</v>
      </c>
      <c r="C276" s="29" t="s">
        <v>49</v>
      </c>
      <c r="D276" s="30">
        <f t="shared" si="102"/>
        <v>1126929122.0599999</v>
      </c>
      <c r="E276" s="30">
        <v>0</v>
      </c>
      <c r="F276" s="30"/>
      <c r="G276" s="30">
        <f t="shared" si="104"/>
        <v>1126929122.0599999</v>
      </c>
      <c r="H276" s="31">
        <v>85818082.650000006</v>
      </c>
      <c r="I276" s="31">
        <v>-1338986.75</v>
      </c>
      <c r="J276" s="32">
        <f t="shared" si="105"/>
        <v>1211408217.96</v>
      </c>
      <c r="K276" s="32">
        <v>0</v>
      </c>
      <c r="L276" s="35"/>
      <c r="M276" s="51">
        <f t="shared" si="103"/>
        <v>-209668695.92511261</v>
      </c>
      <c r="N276" s="30">
        <v>0</v>
      </c>
      <c r="O276" s="30"/>
      <c r="P276" s="30">
        <f t="shared" si="106"/>
        <v>-209668695.92511261</v>
      </c>
      <c r="Q276" s="31">
        <v>-34191630.900000006</v>
      </c>
      <c r="R276" s="31">
        <v>332122.91000000003</v>
      </c>
      <c r="S276" s="32">
        <f t="shared" si="107"/>
        <v>-243528203.91511261</v>
      </c>
      <c r="T276" s="33">
        <f t="shared" si="108"/>
        <v>967880014.04488742</v>
      </c>
    </row>
    <row r="277" spans="1:20" ht="15" x14ac:dyDescent="0.25">
      <c r="A277" s="28">
        <v>47</v>
      </c>
      <c r="B277" s="28">
        <v>1850</v>
      </c>
      <c r="C277" s="29" t="s">
        <v>50</v>
      </c>
      <c r="D277" s="30">
        <f t="shared" si="102"/>
        <v>492160602.87999982</v>
      </c>
      <c r="E277" s="30">
        <v>0</v>
      </c>
      <c r="F277" s="30"/>
      <c r="G277" s="30">
        <f t="shared" si="104"/>
        <v>492160602.87999982</v>
      </c>
      <c r="H277" s="31">
        <v>48743377.879999995</v>
      </c>
      <c r="I277" s="31">
        <v>-2462078</v>
      </c>
      <c r="J277" s="32">
        <f t="shared" si="105"/>
        <v>538441902.75999975</v>
      </c>
      <c r="K277" s="32">
        <v>0</v>
      </c>
      <c r="L277" s="35"/>
      <c r="M277" s="51">
        <f t="shared" si="103"/>
        <v>-97300589.525143191</v>
      </c>
      <c r="N277" s="30">
        <v>0</v>
      </c>
      <c r="O277" s="30"/>
      <c r="P277" s="30">
        <f t="shared" si="106"/>
        <v>-97300589.525143191</v>
      </c>
      <c r="Q277" s="31">
        <v>-16076464.610000001</v>
      </c>
      <c r="R277" s="31">
        <v>862184.34000000008</v>
      </c>
      <c r="S277" s="32">
        <f t="shared" si="107"/>
        <v>-112514869.79514319</v>
      </c>
      <c r="T277" s="33">
        <f t="shared" si="108"/>
        <v>425927032.96485656</v>
      </c>
    </row>
    <row r="278" spans="1:20" ht="15" x14ac:dyDescent="0.25">
      <c r="A278" s="28">
        <v>47</v>
      </c>
      <c r="B278" s="28">
        <v>1855</v>
      </c>
      <c r="C278" s="29" t="s">
        <v>51</v>
      </c>
      <c r="D278" s="30">
        <f t="shared" si="102"/>
        <v>108477457.52</v>
      </c>
      <c r="E278" s="30">
        <v>0</v>
      </c>
      <c r="F278" s="30"/>
      <c r="G278" s="30">
        <f t="shared" si="104"/>
        <v>108477457.52</v>
      </c>
      <c r="H278" s="31">
        <v>5193740.87</v>
      </c>
      <c r="I278" s="31">
        <v>-283224.83</v>
      </c>
      <c r="J278" s="32">
        <f t="shared" si="105"/>
        <v>113387973.56</v>
      </c>
      <c r="K278" s="32">
        <v>0</v>
      </c>
      <c r="L278" s="35"/>
      <c r="M278" s="51">
        <f t="shared" si="103"/>
        <v>-15618290.087551182</v>
      </c>
      <c r="N278" s="30">
        <v>0</v>
      </c>
      <c r="O278" s="30"/>
      <c r="P278" s="30">
        <f t="shared" si="106"/>
        <v>-15618290.087551182</v>
      </c>
      <c r="Q278" s="31">
        <v>-2694875.67</v>
      </c>
      <c r="R278" s="31">
        <v>38494.959999999999</v>
      </c>
      <c r="S278" s="32">
        <f t="shared" si="107"/>
        <v>-18274670.797551181</v>
      </c>
      <c r="T278" s="33">
        <f t="shared" si="108"/>
        <v>95113302.762448817</v>
      </c>
    </row>
    <row r="279" spans="1:20" ht="15" x14ac:dyDescent="0.25">
      <c r="A279" s="28">
        <v>47</v>
      </c>
      <c r="B279" s="28">
        <v>1860</v>
      </c>
      <c r="C279" s="29" t="s">
        <v>52</v>
      </c>
      <c r="D279" s="30">
        <f t="shared" si="102"/>
        <v>276439581.49000007</v>
      </c>
      <c r="E279" s="30">
        <v>0</v>
      </c>
      <c r="F279" s="30"/>
      <c r="G279" s="30">
        <f t="shared" si="104"/>
        <v>276439581.49000007</v>
      </c>
      <c r="H279" s="31">
        <v>14536209.010000002</v>
      </c>
      <c r="I279" s="31">
        <v>-5302.3</v>
      </c>
      <c r="J279" s="32">
        <f t="shared" si="105"/>
        <v>290970488.20000005</v>
      </c>
      <c r="K279" s="32">
        <v>0</v>
      </c>
      <c r="L279" s="35"/>
      <c r="M279" s="51">
        <f t="shared" si="103"/>
        <v>-129205581.37640756</v>
      </c>
      <c r="N279" s="30">
        <v>-3.7252902984619141E-8</v>
      </c>
      <c r="O279" s="30"/>
      <c r="P279" s="30">
        <f t="shared" si="106"/>
        <v>-129205581.37640759</v>
      </c>
      <c r="Q279" s="31">
        <v>-18725378.200000003</v>
      </c>
      <c r="R279" s="31">
        <v>1181.69</v>
      </c>
      <c r="S279" s="32">
        <f t="shared" si="107"/>
        <v>-147929777.88640761</v>
      </c>
      <c r="T279" s="33">
        <f t="shared" si="108"/>
        <v>143040710.31359243</v>
      </c>
    </row>
    <row r="280" spans="1:20" ht="15" x14ac:dyDescent="0.25">
      <c r="A280" s="57">
        <v>47</v>
      </c>
      <c r="B280" s="57">
        <v>1865</v>
      </c>
      <c r="C280" s="58" t="s">
        <v>53</v>
      </c>
      <c r="D280" s="30">
        <v>0</v>
      </c>
      <c r="E280" s="30"/>
      <c r="F280" s="30"/>
      <c r="G280" s="30"/>
      <c r="H280" s="31">
        <v>0</v>
      </c>
      <c r="I280" s="31">
        <v>0</v>
      </c>
      <c r="J280" s="32">
        <f t="shared" ref="J280" si="109">D280+H280+I280</f>
        <v>0</v>
      </c>
      <c r="K280" s="32"/>
      <c r="L280" s="35"/>
      <c r="M280" s="51">
        <v>0</v>
      </c>
      <c r="N280" s="51"/>
      <c r="O280" s="51"/>
      <c r="P280" s="51">
        <f t="shared" ref="P280" si="110">SUM(M280:O280)</f>
        <v>0</v>
      </c>
      <c r="Q280" s="31"/>
      <c r="R280" s="31">
        <v>0</v>
      </c>
      <c r="S280" s="32">
        <f t="shared" ref="S280" si="111">M280+Q280+R280</f>
        <v>0</v>
      </c>
      <c r="T280" s="33">
        <f t="shared" si="108"/>
        <v>0</v>
      </c>
    </row>
    <row r="281" spans="1:20" ht="15" x14ac:dyDescent="0.25">
      <c r="A281" s="28">
        <v>47</v>
      </c>
      <c r="B281" s="28">
        <v>1875</v>
      </c>
      <c r="C281" s="29" t="s">
        <v>54</v>
      </c>
      <c r="D281" s="30">
        <f t="shared" ref="D281:D299" si="112">J209</f>
        <v>1091911.08</v>
      </c>
      <c r="E281" s="30">
        <v>0</v>
      </c>
      <c r="F281" s="30"/>
      <c r="G281" s="30">
        <f t="shared" si="104"/>
        <v>1091911.08</v>
      </c>
      <c r="H281" s="31">
        <v>0</v>
      </c>
      <c r="I281" s="31">
        <v>0</v>
      </c>
      <c r="J281" s="32">
        <f t="shared" si="105"/>
        <v>1091911.08</v>
      </c>
      <c r="K281" s="32"/>
      <c r="L281" s="35"/>
      <c r="M281" s="51">
        <f t="shared" ref="M281:M297" si="113">S209</f>
        <v>-395875.54000000004</v>
      </c>
      <c r="N281" s="30">
        <v>0</v>
      </c>
      <c r="O281" s="30"/>
      <c r="P281" s="30">
        <f t="shared" si="106"/>
        <v>-395875.54000000004</v>
      </c>
      <c r="Q281" s="31">
        <v>-38432.980000000003</v>
      </c>
      <c r="R281" s="31">
        <v>0</v>
      </c>
      <c r="S281" s="32">
        <f t="shared" si="107"/>
        <v>-434308.52</v>
      </c>
      <c r="T281" s="33">
        <f t="shared" si="108"/>
        <v>657602.56000000006</v>
      </c>
    </row>
    <row r="282" spans="1:20" ht="15" x14ac:dyDescent="0.25">
      <c r="A282" s="28" t="s">
        <v>39</v>
      </c>
      <c r="B282" s="28">
        <v>1905</v>
      </c>
      <c r="C282" s="29" t="s">
        <v>40</v>
      </c>
      <c r="D282" s="30">
        <f t="shared" si="112"/>
        <v>0</v>
      </c>
      <c r="E282" s="30">
        <v>0</v>
      </c>
      <c r="F282" s="30"/>
      <c r="G282" s="30">
        <f t="shared" si="104"/>
        <v>0</v>
      </c>
      <c r="H282" s="31">
        <v>0</v>
      </c>
      <c r="I282" s="31">
        <v>0</v>
      </c>
      <c r="J282" s="32">
        <f t="shared" si="105"/>
        <v>0</v>
      </c>
      <c r="K282" s="32">
        <v>0</v>
      </c>
      <c r="L282" s="35"/>
      <c r="M282" s="51">
        <f t="shared" si="113"/>
        <v>0</v>
      </c>
      <c r="N282" s="30">
        <v>0</v>
      </c>
      <c r="O282" s="30"/>
      <c r="P282" s="30">
        <f t="shared" si="106"/>
        <v>0</v>
      </c>
      <c r="Q282" s="31">
        <v>0</v>
      </c>
      <c r="R282" s="31">
        <v>0</v>
      </c>
      <c r="S282" s="32">
        <f t="shared" si="107"/>
        <v>0</v>
      </c>
      <c r="T282" s="33">
        <f t="shared" si="108"/>
        <v>0</v>
      </c>
    </row>
    <row r="283" spans="1:20" ht="15" x14ac:dyDescent="0.25">
      <c r="A283" s="28">
        <v>47</v>
      </c>
      <c r="B283" s="28">
        <v>1908</v>
      </c>
      <c r="C283" s="29" t="s">
        <v>55</v>
      </c>
      <c r="D283" s="30">
        <f t="shared" si="112"/>
        <v>145535917.43000004</v>
      </c>
      <c r="E283" s="30">
        <v>0</v>
      </c>
      <c r="F283" s="30"/>
      <c r="G283" s="30">
        <f t="shared" si="104"/>
        <v>145535917.43000004</v>
      </c>
      <c r="H283" s="31">
        <v>6727485.4000000004</v>
      </c>
      <c r="I283" s="31">
        <v>-23079855.420000002</v>
      </c>
      <c r="J283" s="32">
        <f t="shared" si="105"/>
        <v>129183547.41000004</v>
      </c>
      <c r="K283" s="32">
        <v>0</v>
      </c>
      <c r="L283" s="35"/>
      <c r="M283" s="51">
        <f t="shared" si="113"/>
        <v>-28333482.380000003</v>
      </c>
      <c r="N283" s="30">
        <v>0</v>
      </c>
      <c r="O283" s="30"/>
      <c r="P283" s="30">
        <f t="shared" si="106"/>
        <v>-28333482.380000003</v>
      </c>
      <c r="Q283" s="31">
        <v>-4359089.9399999995</v>
      </c>
      <c r="R283" s="31">
        <v>5767549.1400000006</v>
      </c>
      <c r="S283" s="32">
        <f t="shared" si="107"/>
        <v>-26925023.18</v>
      </c>
      <c r="T283" s="33">
        <f t="shared" si="108"/>
        <v>102258524.23000005</v>
      </c>
    </row>
    <row r="284" spans="1:20" ht="15" x14ac:dyDescent="0.25">
      <c r="A284" s="28">
        <v>13</v>
      </c>
      <c r="B284" s="28">
        <v>1910</v>
      </c>
      <c r="C284" s="29" t="s">
        <v>42</v>
      </c>
      <c r="D284" s="30">
        <f t="shared" si="112"/>
        <v>0</v>
      </c>
      <c r="E284" s="30">
        <v>0</v>
      </c>
      <c r="F284" s="30"/>
      <c r="G284" s="30">
        <f t="shared" si="104"/>
        <v>0</v>
      </c>
      <c r="H284" s="31">
        <v>0</v>
      </c>
      <c r="I284" s="31">
        <v>0</v>
      </c>
      <c r="J284" s="32">
        <f t="shared" si="105"/>
        <v>0</v>
      </c>
      <c r="K284" s="32">
        <v>0</v>
      </c>
      <c r="L284" s="35"/>
      <c r="M284" s="51">
        <f t="shared" si="113"/>
        <v>0</v>
      </c>
      <c r="N284" s="30">
        <v>0</v>
      </c>
      <c r="O284" s="30"/>
      <c r="P284" s="30">
        <f t="shared" si="106"/>
        <v>0</v>
      </c>
      <c r="Q284" s="31">
        <v>0</v>
      </c>
      <c r="R284" s="31">
        <v>0</v>
      </c>
      <c r="S284" s="32">
        <f t="shared" si="107"/>
        <v>0</v>
      </c>
      <c r="T284" s="33">
        <f t="shared" si="108"/>
        <v>0</v>
      </c>
    </row>
    <row r="285" spans="1:20" ht="15" x14ac:dyDescent="0.25">
      <c r="A285" s="28">
        <v>8</v>
      </c>
      <c r="B285" s="28">
        <v>1915</v>
      </c>
      <c r="C285" s="29" t="s">
        <v>56</v>
      </c>
      <c r="D285" s="30">
        <f t="shared" si="112"/>
        <v>10441519.680000002</v>
      </c>
      <c r="E285" s="30">
        <v>0</v>
      </c>
      <c r="F285" s="30"/>
      <c r="G285" s="30">
        <f t="shared" si="104"/>
        <v>10441519.680000002</v>
      </c>
      <c r="H285" s="31">
        <v>197187.65000000002</v>
      </c>
      <c r="I285" s="31">
        <v>0</v>
      </c>
      <c r="J285" s="32">
        <f t="shared" si="105"/>
        <v>10638707.330000002</v>
      </c>
      <c r="K285" s="32">
        <v>0</v>
      </c>
      <c r="L285" s="35"/>
      <c r="M285" s="51">
        <f t="shared" si="113"/>
        <v>-6635870.7467880975</v>
      </c>
      <c r="N285" s="30">
        <v>0</v>
      </c>
      <c r="O285" s="30"/>
      <c r="P285" s="30">
        <f t="shared" si="106"/>
        <v>-6635870.7467880975</v>
      </c>
      <c r="Q285" s="31">
        <v>-953426.09</v>
      </c>
      <c r="R285" s="31">
        <v>0</v>
      </c>
      <c r="S285" s="32">
        <f t="shared" si="107"/>
        <v>-7589296.8367880974</v>
      </c>
      <c r="T285" s="33">
        <f t="shared" si="108"/>
        <v>3049410.4932119045</v>
      </c>
    </row>
    <row r="286" spans="1:20" ht="15" x14ac:dyDescent="0.25">
      <c r="A286" s="28">
        <v>10</v>
      </c>
      <c r="B286" s="28">
        <v>1920</v>
      </c>
      <c r="C286" s="29" t="s">
        <v>57</v>
      </c>
      <c r="D286" s="30">
        <f t="shared" si="112"/>
        <v>31702817.340000004</v>
      </c>
      <c r="E286" s="30">
        <v>-9.9999979138374329E-3</v>
      </c>
      <c r="F286" s="30"/>
      <c r="G286" s="30">
        <f t="shared" si="104"/>
        <v>31702817.330000006</v>
      </c>
      <c r="H286" s="31">
        <v>6631851.1499999985</v>
      </c>
      <c r="I286" s="31">
        <v>-14447519.600000001</v>
      </c>
      <c r="J286" s="32">
        <f t="shared" si="105"/>
        <v>23887148.880000003</v>
      </c>
      <c r="K286" s="32">
        <v>0</v>
      </c>
      <c r="L286" s="35"/>
      <c r="M286" s="51">
        <f t="shared" si="113"/>
        <v>-21763265.014666669</v>
      </c>
      <c r="N286" s="30">
        <v>0</v>
      </c>
      <c r="O286" s="30"/>
      <c r="P286" s="30">
        <f t="shared" si="106"/>
        <v>-21763265.014666669</v>
      </c>
      <c r="Q286" s="31">
        <v>-3975001.23</v>
      </c>
      <c r="R286" s="31">
        <v>14447519.600000001</v>
      </c>
      <c r="S286" s="32">
        <f t="shared" si="107"/>
        <v>-11290746.644666668</v>
      </c>
      <c r="T286" s="33">
        <f t="shared" si="108"/>
        <v>12596402.235333335</v>
      </c>
    </row>
    <row r="287" spans="1:20" ht="15" x14ac:dyDescent="0.25">
      <c r="A287" s="28">
        <v>10</v>
      </c>
      <c r="B287" s="28">
        <v>1930</v>
      </c>
      <c r="C287" s="29" t="s">
        <v>58</v>
      </c>
      <c r="D287" s="30">
        <f t="shared" si="112"/>
        <v>67010377.080000021</v>
      </c>
      <c r="E287" s="30">
        <v>0</v>
      </c>
      <c r="F287" s="30"/>
      <c r="G287" s="30">
        <f t="shared" si="104"/>
        <v>67010377.080000021</v>
      </c>
      <c r="H287" s="31">
        <v>12317771.600000001</v>
      </c>
      <c r="I287" s="31">
        <v>-641521.36</v>
      </c>
      <c r="J287" s="32">
        <f t="shared" si="105"/>
        <v>78686627.320000023</v>
      </c>
      <c r="K287" s="32">
        <v>0</v>
      </c>
      <c r="L287" s="35"/>
      <c r="M287" s="51">
        <f t="shared" si="113"/>
        <v>-41761961.182250001</v>
      </c>
      <c r="N287" s="30">
        <v>0</v>
      </c>
      <c r="O287" s="30"/>
      <c r="P287" s="30">
        <f t="shared" si="106"/>
        <v>-41761961.182250001</v>
      </c>
      <c r="Q287" s="31">
        <v>-5172730.4907500008</v>
      </c>
      <c r="R287" s="31">
        <v>612777.62250000006</v>
      </c>
      <c r="S287" s="32">
        <f t="shared" si="107"/>
        <v>-46321914.050499998</v>
      </c>
      <c r="T287" s="33">
        <f t="shared" si="108"/>
        <v>32364713.269500025</v>
      </c>
    </row>
    <row r="288" spans="1:20" ht="15" x14ac:dyDescent="0.25">
      <c r="A288" s="28">
        <v>8</v>
      </c>
      <c r="B288" s="28">
        <v>1935</v>
      </c>
      <c r="C288" s="29" t="s">
        <v>59</v>
      </c>
      <c r="D288" s="30">
        <f t="shared" si="112"/>
        <v>404891.91000000009</v>
      </c>
      <c r="E288" s="30">
        <v>0</v>
      </c>
      <c r="F288" s="30"/>
      <c r="G288" s="30">
        <f t="shared" si="104"/>
        <v>404891.91000000009</v>
      </c>
      <c r="H288" s="31">
        <v>-8210.01</v>
      </c>
      <c r="I288" s="31">
        <v>-158700.38</v>
      </c>
      <c r="J288" s="32">
        <f t="shared" si="105"/>
        <v>237981.52000000008</v>
      </c>
      <c r="K288" s="32">
        <v>0</v>
      </c>
      <c r="L288" s="35"/>
      <c r="M288" s="51">
        <f t="shared" si="113"/>
        <v>-402806.23000000016</v>
      </c>
      <c r="N288" s="30">
        <v>0</v>
      </c>
      <c r="O288" s="30"/>
      <c r="P288" s="30">
        <f t="shared" si="106"/>
        <v>-402806.23000000016</v>
      </c>
      <c r="Q288" s="31">
        <v>-60287.19</v>
      </c>
      <c r="R288" s="31">
        <v>158700.38</v>
      </c>
      <c r="S288" s="32">
        <f t="shared" si="107"/>
        <v>-304393.04000000015</v>
      </c>
      <c r="T288" s="33">
        <f t="shared" si="108"/>
        <v>-66411.520000000077</v>
      </c>
    </row>
    <row r="289" spans="1:20" ht="15" x14ac:dyDescent="0.25">
      <c r="A289" s="28">
        <v>8</v>
      </c>
      <c r="B289" s="28">
        <v>1940</v>
      </c>
      <c r="C289" s="29" t="s">
        <v>60</v>
      </c>
      <c r="D289" s="30">
        <f t="shared" si="112"/>
        <v>12232927.399999999</v>
      </c>
      <c r="E289" s="30">
        <v>0</v>
      </c>
      <c r="F289" s="30"/>
      <c r="G289" s="30">
        <f t="shared" si="104"/>
        <v>12232927.399999999</v>
      </c>
      <c r="H289" s="31">
        <v>11348.149999999998</v>
      </c>
      <c r="I289" s="31">
        <v>-1027749.9600000001</v>
      </c>
      <c r="J289" s="32">
        <f t="shared" si="105"/>
        <v>11216525.589999998</v>
      </c>
      <c r="K289" s="32">
        <v>0</v>
      </c>
      <c r="L289" s="35"/>
      <c r="M289" s="51">
        <f t="shared" si="113"/>
        <v>-6968431.4327063486</v>
      </c>
      <c r="N289" s="30">
        <v>0</v>
      </c>
      <c r="O289" s="30"/>
      <c r="P289" s="30">
        <f t="shared" si="106"/>
        <v>-6968431.4327063486</v>
      </c>
      <c r="Q289" s="31">
        <v>-1132379.1500000001</v>
      </c>
      <c r="R289" s="31">
        <v>1027749.96</v>
      </c>
      <c r="S289" s="32">
        <f t="shared" si="107"/>
        <v>-7073060.622706349</v>
      </c>
      <c r="T289" s="33">
        <f t="shared" si="108"/>
        <v>4143464.967293649</v>
      </c>
    </row>
    <row r="290" spans="1:20" ht="15" x14ac:dyDescent="0.25">
      <c r="A290" s="28">
        <v>8</v>
      </c>
      <c r="B290" s="28">
        <v>1945</v>
      </c>
      <c r="C290" s="29" t="s">
        <v>61</v>
      </c>
      <c r="D290" s="30">
        <f t="shared" si="112"/>
        <v>1645477.8200000003</v>
      </c>
      <c r="E290" s="30">
        <v>0</v>
      </c>
      <c r="F290" s="30"/>
      <c r="G290" s="30">
        <f t="shared" si="104"/>
        <v>1645477.8200000003</v>
      </c>
      <c r="H290" s="31">
        <v>426666.98</v>
      </c>
      <c r="I290" s="31">
        <v>-297554.7</v>
      </c>
      <c r="J290" s="32">
        <f t="shared" si="105"/>
        <v>1774590.1000000003</v>
      </c>
      <c r="K290" s="32">
        <v>0</v>
      </c>
      <c r="L290" s="35"/>
      <c r="M290" s="51">
        <f t="shared" si="113"/>
        <v>-847306.31999999983</v>
      </c>
      <c r="N290" s="30">
        <v>0</v>
      </c>
      <c r="O290" s="30"/>
      <c r="P290" s="30">
        <f t="shared" si="106"/>
        <v>-847306.31999999983</v>
      </c>
      <c r="Q290" s="31">
        <v>-155224.86000000002</v>
      </c>
      <c r="R290" s="31">
        <v>297554.7</v>
      </c>
      <c r="S290" s="32">
        <f t="shared" si="107"/>
        <v>-704976.47999999975</v>
      </c>
      <c r="T290" s="33">
        <f t="shared" si="108"/>
        <v>1069613.6200000006</v>
      </c>
    </row>
    <row r="291" spans="1:20" ht="15" x14ac:dyDescent="0.25">
      <c r="A291" s="28">
        <v>8</v>
      </c>
      <c r="B291" s="28">
        <v>1950</v>
      </c>
      <c r="C291" s="29" t="s">
        <v>62</v>
      </c>
      <c r="D291" s="30">
        <f t="shared" si="112"/>
        <v>0</v>
      </c>
      <c r="E291" s="30">
        <v>0</v>
      </c>
      <c r="F291" s="30"/>
      <c r="G291" s="30">
        <f t="shared" si="104"/>
        <v>0</v>
      </c>
      <c r="H291" s="31">
        <v>0</v>
      </c>
      <c r="I291" s="31">
        <v>0</v>
      </c>
      <c r="J291" s="32">
        <f t="shared" si="105"/>
        <v>0</v>
      </c>
      <c r="K291" s="32">
        <v>0</v>
      </c>
      <c r="L291" s="35"/>
      <c r="M291" s="51">
        <f t="shared" si="113"/>
        <v>0</v>
      </c>
      <c r="N291" s="30">
        <v>0</v>
      </c>
      <c r="O291" s="30"/>
      <c r="P291" s="30">
        <f t="shared" si="106"/>
        <v>0</v>
      </c>
      <c r="Q291" s="31">
        <v>0</v>
      </c>
      <c r="R291" s="31">
        <v>0</v>
      </c>
      <c r="S291" s="32">
        <f t="shared" si="107"/>
        <v>0</v>
      </c>
      <c r="T291" s="33">
        <f t="shared" si="108"/>
        <v>0</v>
      </c>
    </row>
    <row r="292" spans="1:20" ht="15" x14ac:dyDescent="0.25">
      <c r="A292" s="28">
        <v>8</v>
      </c>
      <c r="B292" s="28">
        <v>1955</v>
      </c>
      <c r="C292" s="29" t="s">
        <v>63</v>
      </c>
      <c r="D292" s="30">
        <f t="shared" si="112"/>
        <v>6586401.4100000001</v>
      </c>
      <c r="E292" s="30">
        <v>0</v>
      </c>
      <c r="F292" s="30"/>
      <c r="G292" s="30">
        <f t="shared" si="104"/>
        <v>6586401.4100000001</v>
      </c>
      <c r="H292" s="31">
        <v>2038658.1300000001</v>
      </c>
      <c r="I292" s="31">
        <v>-4208763.22</v>
      </c>
      <c r="J292" s="32">
        <f t="shared" si="105"/>
        <v>4416296.3200000012</v>
      </c>
      <c r="K292" s="32">
        <v>0</v>
      </c>
      <c r="L292" s="35"/>
      <c r="M292" s="51">
        <f t="shared" si="113"/>
        <v>-5397573.6399999997</v>
      </c>
      <c r="N292" s="30">
        <v>0</v>
      </c>
      <c r="O292" s="30"/>
      <c r="P292" s="30">
        <f t="shared" si="106"/>
        <v>-5397573.6399999997</v>
      </c>
      <c r="Q292" s="31">
        <v>-423013.86</v>
      </c>
      <c r="R292" s="31">
        <v>4208763.2200000007</v>
      </c>
      <c r="S292" s="32">
        <f t="shared" si="107"/>
        <v>-1611824.2799999993</v>
      </c>
      <c r="T292" s="33">
        <f t="shared" si="108"/>
        <v>2804472.0400000019</v>
      </c>
    </row>
    <row r="293" spans="1:20" ht="15" x14ac:dyDescent="0.25">
      <c r="A293" s="28">
        <v>8</v>
      </c>
      <c r="B293" s="28">
        <v>1960</v>
      </c>
      <c r="C293" s="29" t="s">
        <v>64</v>
      </c>
      <c r="D293" s="30">
        <f t="shared" si="112"/>
        <v>6844957.3900000006</v>
      </c>
      <c r="E293" s="30">
        <v>0</v>
      </c>
      <c r="F293" s="30"/>
      <c r="G293" s="30">
        <f t="shared" si="104"/>
        <v>6844957.3900000006</v>
      </c>
      <c r="H293" s="31">
        <v>32783.700000000004</v>
      </c>
      <c r="I293" s="31">
        <v>0</v>
      </c>
      <c r="J293" s="32">
        <f t="shared" si="105"/>
        <v>6877741.0900000008</v>
      </c>
      <c r="K293" s="32">
        <v>0</v>
      </c>
      <c r="L293" s="35"/>
      <c r="M293" s="51">
        <f t="shared" si="113"/>
        <v>-1176247.3018097202</v>
      </c>
      <c r="N293" s="30">
        <v>0</v>
      </c>
      <c r="O293" s="30"/>
      <c r="P293" s="30">
        <f t="shared" si="106"/>
        <v>-1176247.3018097202</v>
      </c>
      <c r="Q293" s="31">
        <v>-394308.34</v>
      </c>
      <c r="R293" s="31">
        <v>0</v>
      </c>
      <c r="S293" s="32">
        <f t="shared" si="107"/>
        <v>-1570555.6418097203</v>
      </c>
      <c r="T293" s="33">
        <f t="shared" si="108"/>
        <v>5307185.4481902802</v>
      </c>
    </row>
    <row r="294" spans="1:20" ht="25.5" x14ac:dyDescent="0.25">
      <c r="A294" s="1">
        <v>47</v>
      </c>
      <c r="B294" s="28">
        <v>1970</v>
      </c>
      <c r="C294" s="29" t="s">
        <v>65</v>
      </c>
      <c r="D294" s="30">
        <f t="shared" si="112"/>
        <v>136371.49</v>
      </c>
      <c r="E294" s="30">
        <v>0</v>
      </c>
      <c r="F294" s="30"/>
      <c r="G294" s="30">
        <f t="shared" si="104"/>
        <v>136371.49</v>
      </c>
      <c r="H294" s="31">
        <v>0</v>
      </c>
      <c r="I294" s="31">
        <v>0</v>
      </c>
      <c r="J294" s="32">
        <f t="shared" si="105"/>
        <v>136371.49</v>
      </c>
      <c r="K294" s="32">
        <v>0</v>
      </c>
      <c r="L294" s="35"/>
      <c r="M294" s="51">
        <f t="shared" si="113"/>
        <v>-104393.66673137712</v>
      </c>
      <c r="N294" s="30">
        <v>0</v>
      </c>
      <c r="O294" s="30"/>
      <c r="P294" s="30">
        <f t="shared" si="106"/>
        <v>-104393.66673137712</v>
      </c>
      <c r="Q294" s="31">
        <v>-8234.2800000000007</v>
      </c>
      <c r="R294" s="31">
        <v>0</v>
      </c>
      <c r="S294" s="32">
        <f t="shared" si="107"/>
        <v>-112627.94673137712</v>
      </c>
      <c r="T294" s="33">
        <f t="shared" si="108"/>
        <v>23743.543268622874</v>
      </c>
    </row>
    <row r="295" spans="1:20" ht="25.5" x14ac:dyDescent="0.25">
      <c r="A295" s="28">
        <v>47</v>
      </c>
      <c r="B295" s="28">
        <v>1975</v>
      </c>
      <c r="C295" s="29" t="s">
        <v>66</v>
      </c>
      <c r="D295" s="30">
        <f t="shared" si="112"/>
        <v>0</v>
      </c>
      <c r="E295" s="30">
        <v>0</v>
      </c>
      <c r="F295" s="30"/>
      <c r="G295" s="30">
        <f t="shared" si="104"/>
        <v>0</v>
      </c>
      <c r="H295" s="31">
        <v>0</v>
      </c>
      <c r="I295" s="31">
        <v>0</v>
      </c>
      <c r="J295" s="32">
        <f t="shared" si="105"/>
        <v>0</v>
      </c>
      <c r="K295" s="32">
        <v>0</v>
      </c>
      <c r="L295" s="35"/>
      <c r="M295" s="51">
        <f t="shared" si="113"/>
        <v>0</v>
      </c>
      <c r="N295" s="30">
        <v>0</v>
      </c>
      <c r="O295" s="30"/>
      <c r="P295" s="30">
        <f t="shared" si="106"/>
        <v>0</v>
      </c>
      <c r="Q295" s="31">
        <v>0</v>
      </c>
      <c r="R295" s="31">
        <v>0</v>
      </c>
      <c r="S295" s="32">
        <f t="shared" si="107"/>
        <v>0</v>
      </c>
      <c r="T295" s="33">
        <f t="shared" si="108"/>
        <v>0</v>
      </c>
    </row>
    <row r="296" spans="1:20" ht="15" x14ac:dyDescent="0.25">
      <c r="A296" s="28">
        <v>47</v>
      </c>
      <c r="B296" s="28">
        <v>1980</v>
      </c>
      <c r="C296" s="29" t="s">
        <v>67</v>
      </c>
      <c r="D296" s="30">
        <f t="shared" si="112"/>
        <v>37498174.359999992</v>
      </c>
      <c r="E296" s="30">
        <v>0</v>
      </c>
      <c r="F296" s="30"/>
      <c r="G296" s="30">
        <f t="shared" si="104"/>
        <v>37498174.359999992</v>
      </c>
      <c r="H296" s="31">
        <v>1918959.1400000001</v>
      </c>
      <c r="I296" s="31">
        <v>-127101.80000000002</v>
      </c>
      <c r="J296" s="32">
        <f t="shared" si="105"/>
        <v>39290031.699999996</v>
      </c>
      <c r="K296" s="32">
        <v>0</v>
      </c>
      <c r="L296" s="35"/>
      <c r="M296" s="51">
        <f t="shared" si="113"/>
        <v>-19889104.908</v>
      </c>
      <c r="N296" s="30">
        <v>0</v>
      </c>
      <c r="O296" s="30"/>
      <c r="P296" s="30">
        <f t="shared" si="106"/>
        <v>-19889104.908</v>
      </c>
      <c r="Q296" s="31">
        <v>-2280068.91</v>
      </c>
      <c r="R296" s="31">
        <v>57976.5</v>
      </c>
      <c r="S296" s="32">
        <f t="shared" si="107"/>
        <v>-22111197.318</v>
      </c>
      <c r="T296" s="33">
        <f t="shared" si="108"/>
        <v>17178834.381999996</v>
      </c>
    </row>
    <row r="297" spans="1:20" ht="15" x14ac:dyDescent="0.25">
      <c r="A297" s="28">
        <v>47</v>
      </c>
      <c r="B297" s="28">
        <v>1985</v>
      </c>
      <c r="C297" s="29" t="s">
        <v>68</v>
      </c>
      <c r="D297" s="30">
        <f t="shared" si="112"/>
        <v>6555.22</v>
      </c>
      <c r="E297" s="30">
        <v>0</v>
      </c>
      <c r="F297" s="30"/>
      <c r="G297" s="30">
        <f t="shared" si="104"/>
        <v>6555.22</v>
      </c>
      <c r="H297" s="31">
        <v>0</v>
      </c>
      <c r="I297" s="31">
        <v>0</v>
      </c>
      <c r="J297" s="32">
        <f t="shared" si="105"/>
        <v>6555.22</v>
      </c>
      <c r="K297" s="32">
        <v>0</v>
      </c>
      <c r="L297" s="35"/>
      <c r="M297" s="51">
        <f t="shared" si="113"/>
        <v>-6554.98</v>
      </c>
      <c r="N297" s="30">
        <v>0</v>
      </c>
      <c r="O297" s="30"/>
      <c r="P297" s="30">
        <f t="shared" si="106"/>
        <v>-6554.98</v>
      </c>
      <c r="Q297" s="31">
        <v>0</v>
      </c>
      <c r="R297" s="31">
        <v>0</v>
      </c>
      <c r="S297" s="32">
        <f t="shared" si="107"/>
        <v>-6554.98</v>
      </c>
      <c r="T297" s="33">
        <f t="shared" si="108"/>
        <v>0.24000000000069122</v>
      </c>
    </row>
    <row r="298" spans="1:20" ht="15" x14ac:dyDescent="0.25">
      <c r="A298" s="1">
        <v>47</v>
      </c>
      <c r="B298" s="28">
        <v>1990</v>
      </c>
      <c r="C298" s="36" t="s">
        <v>69</v>
      </c>
      <c r="D298" s="30">
        <f t="shared" si="112"/>
        <v>0</v>
      </c>
      <c r="E298" s="30">
        <v>0</v>
      </c>
      <c r="F298" s="30"/>
      <c r="G298" s="30">
        <f t="shared" si="104"/>
        <v>0</v>
      </c>
      <c r="H298" s="31">
        <v>0</v>
      </c>
      <c r="I298" s="31">
        <v>0</v>
      </c>
      <c r="J298" s="32">
        <f t="shared" si="105"/>
        <v>0</v>
      </c>
      <c r="K298" s="32">
        <v>0</v>
      </c>
      <c r="L298" s="35"/>
      <c r="M298" s="51">
        <f t="shared" ref="M298:M299" si="114">S226</f>
        <v>0</v>
      </c>
      <c r="N298" s="30">
        <v>0</v>
      </c>
      <c r="O298" s="30"/>
      <c r="P298" s="30">
        <f t="shared" si="106"/>
        <v>0</v>
      </c>
      <c r="Q298" s="31">
        <v>0</v>
      </c>
      <c r="R298" s="31">
        <v>0</v>
      </c>
      <c r="S298" s="32">
        <f t="shared" si="107"/>
        <v>0</v>
      </c>
      <c r="T298" s="33">
        <f t="shared" si="108"/>
        <v>0</v>
      </c>
    </row>
    <row r="299" spans="1:20" ht="15" x14ac:dyDescent="0.25">
      <c r="A299" s="28">
        <v>47</v>
      </c>
      <c r="B299" s="28">
        <v>1995</v>
      </c>
      <c r="C299" s="29" t="s">
        <v>70</v>
      </c>
      <c r="D299" s="30">
        <f t="shared" si="112"/>
        <v>-25539470.420000017</v>
      </c>
      <c r="E299" s="30">
        <v>0</v>
      </c>
      <c r="F299" s="30"/>
      <c r="G299" s="30">
        <f t="shared" si="104"/>
        <v>-25539470.420000017</v>
      </c>
      <c r="H299" s="31"/>
      <c r="I299" s="31">
        <v>-2</v>
      </c>
      <c r="J299" s="32">
        <f t="shared" si="105"/>
        <v>-25539472.420000017</v>
      </c>
      <c r="K299" s="32">
        <v>0</v>
      </c>
      <c r="L299" s="35"/>
      <c r="M299" s="51">
        <f t="shared" si="114"/>
        <v>6522454.5467927381</v>
      </c>
      <c r="N299" s="30">
        <v>0</v>
      </c>
      <c r="O299" s="30"/>
      <c r="P299" s="30">
        <f t="shared" si="106"/>
        <v>6522454.5467927381</v>
      </c>
      <c r="Q299" s="31">
        <v>661296</v>
      </c>
      <c r="R299" s="31">
        <v>0</v>
      </c>
      <c r="S299" s="32">
        <f t="shared" si="107"/>
        <v>7183750.5467927381</v>
      </c>
      <c r="T299" s="33">
        <f t="shared" si="108"/>
        <v>-18355721.873207279</v>
      </c>
    </row>
    <row r="300" spans="1:20" ht="15" x14ac:dyDescent="0.25">
      <c r="A300" s="28">
        <v>47</v>
      </c>
      <c r="B300" s="28">
        <v>2440</v>
      </c>
      <c r="C300" s="29" t="s">
        <v>73</v>
      </c>
      <c r="D300" s="30">
        <f t="shared" ref="D300:D307" si="115">J229</f>
        <v>-463643968.41000003</v>
      </c>
      <c r="E300" s="30">
        <v>0</v>
      </c>
      <c r="F300" s="30"/>
      <c r="G300" s="30">
        <f t="shared" si="104"/>
        <v>-463643968.41000003</v>
      </c>
      <c r="H300" s="31">
        <v>-67195063.680000022</v>
      </c>
      <c r="I300" s="31">
        <v>978901.91999999993</v>
      </c>
      <c r="J300" s="32">
        <f t="shared" si="105"/>
        <v>-529860130.17000002</v>
      </c>
      <c r="K300" s="32">
        <v>0</v>
      </c>
      <c r="M300" s="51">
        <f t="shared" ref="M300:M305" si="116">S229</f>
        <v>46288050.470839843</v>
      </c>
      <c r="N300" s="30">
        <v>0</v>
      </c>
      <c r="O300" s="30"/>
      <c r="P300" s="30">
        <f t="shared" si="106"/>
        <v>46288050.470839843</v>
      </c>
      <c r="Q300" s="31">
        <v>12335847.280000001</v>
      </c>
      <c r="R300" s="31">
        <v>-147817.04</v>
      </c>
      <c r="S300" s="32">
        <f t="shared" si="107"/>
        <v>58476080.710839845</v>
      </c>
      <c r="T300" s="33">
        <f t="shared" si="108"/>
        <v>-471384049.45916015</v>
      </c>
    </row>
    <row r="301" spans="1:20" ht="15" x14ac:dyDescent="0.25">
      <c r="A301" s="28">
        <v>47</v>
      </c>
      <c r="B301" s="37" t="s">
        <v>74</v>
      </c>
      <c r="C301" s="59" t="s">
        <v>75</v>
      </c>
      <c r="D301" s="30">
        <f t="shared" si="115"/>
        <v>-1273198.73</v>
      </c>
      <c r="E301" s="30"/>
      <c r="F301" s="30"/>
      <c r="G301" s="30">
        <f t="shared" si="104"/>
        <v>-1273198.73</v>
      </c>
      <c r="H301" s="31"/>
      <c r="I301" s="31"/>
      <c r="J301" s="32">
        <f t="shared" si="105"/>
        <v>-1273198.73</v>
      </c>
      <c r="K301" s="32"/>
      <c r="M301" s="51">
        <f t="shared" si="116"/>
        <v>371990.44</v>
      </c>
      <c r="N301" s="30"/>
      <c r="O301" s="30"/>
      <c r="P301" s="30">
        <f t="shared" si="106"/>
        <v>371990.44</v>
      </c>
      <c r="Q301" s="31">
        <v>50945.96</v>
      </c>
      <c r="R301" s="31"/>
      <c r="S301" s="32">
        <f t="shared" si="107"/>
        <v>422936.4</v>
      </c>
      <c r="T301" s="33">
        <f t="shared" si="108"/>
        <v>-850262.33</v>
      </c>
    </row>
    <row r="302" spans="1:20" ht="15" x14ac:dyDescent="0.25">
      <c r="A302" s="37"/>
      <c r="B302" s="37">
        <v>2005</v>
      </c>
      <c r="C302" s="38" t="s">
        <v>76</v>
      </c>
      <c r="D302" s="30">
        <f t="shared" si="115"/>
        <v>15266392.940000001</v>
      </c>
      <c r="E302" s="30">
        <v>0</v>
      </c>
      <c r="F302" s="30"/>
      <c r="G302" s="30">
        <f t="shared" si="104"/>
        <v>15266392.940000001</v>
      </c>
      <c r="H302" s="31">
        <v>3587956.85</v>
      </c>
      <c r="I302" s="31">
        <v>-29169.850000000002</v>
      </c>
      <c r="J302" s="32">
        <f t="shared" si="105"/>
        <v>18825179.940000001</v>
      </c>
      <c r="K302" s="32">
        <v>0</v>
      </c>
      <c r="M302" s="51">
        <f t="shared" si="116"/>
        <v>-2605979.5200000005</v>
      </c>
      <c r="N302" s="30">
        <v>0</v>
      </c>
      <c r="O302" s="30"/>
      <c r="P302" s="30">
        <f t="shared" si="106"/>
        <v>-2605979.5200000005</v>
      </c>
      <c r="Q302" s="31">
        <v>-1493766.42</v>
      </c>
      <c r="R302" s="31">
        <v>29169.850000000002</v>
      </c>
      <c r="S302" s="32">
        <f t="shared" si="107"/>
        <v>-4070576.0900000003</v>
      </c>
      <c r="T302" s="33">
        <f t="shared" si="108"/>
        <v>14754603.850000001</v>
      </c>
    </row>
    <row r="303" spans="1:20" ht="15" x14ac:dyDescent="0.25">
      <c r="A303" s="37"/>
      <c r="B303" s="37">
        <v>2040</v>
      </c>
      <c r="C303" s="38" t="s">
        <v>77</v>
      </c>
      <c r="D303" s="30">
        <f t="shared" si="115"/>
        <v>0</v>
      </c>
      <c r="E303" s="30">
        <v>0</v>
      </c>
      <c r="F303" s="30"/>
      <c r="G303" s="30">
        <f t="shared" si="104"/>
        <v>0</v>
      </c>
      <c r="H303" s="31">
        <v>0</v>
      </c>
      <c r="I303" s="31">
        <v>0</v>
      </c>
      <c r="J303" s="32">
        <f t="shared" si="105"/>
        <v>0</v>
      </c>
      <c r="K303" s="32"/>
      <c r="M303" s="51">
        <f t="shared" si="116"/>
        <v>0</v>
      </c>
      <c r="N303" s="30">
        <v>0</v>
      </c>
      <c r="O303" s="30"/>
      <c r="P303" s="30">
        <f t="shared" si="106"/>
        <v>0</v>
      </c>
      <c r="Q303" s="31">
        <v>0</v>
      </c>
      <c r="R303" s="31">
        <v>0</v>
      </c>
      <c r="S303" s="32">
        <f t="shared" si="107"/>
        <v>0</v>
      </c>
      <c r="T303" s="33">
        <f t="shared" si="108"/>
        <v>0</v>
      </c>
    </row>
    <row r="304" spans="1:20" ht="15" x14ac:dyDescent="0.25">
      <c r="A304" s="37"/>
      <c r="B304" s="37">
        <v>2050</v>
      </c>
      <c r="C304" s="38" t="s">
        <v>78</v>
      </c>
      <c r="D304" s="30">
        <f t="shared" si="115"/>
        <v>0</v>
      </c>
      <c r="E304" s="30">
        <v>0</v>
      </c>
      <c r="F304" s="30"/>
      <c r="G304" s="30">
        <f t="shared" si="104"/>
        <v>0</v>
      </c>
      <c r="H304" s="31">
        <v>0</v>
      </c>
      <c r="I304" s="31">
        <v>0</v>
      </c>
      <c r="J304" s="32">
        <f t="shared" si="105"/>
        <v>0</v>
      </c>
      <c r="K304" s="40">
        <f>SUM(K264:K302)</f>
        <v>0</v>
      </c>
      <c r="L304" s="42"/>
      <c r="M304" s="51">
        <f t="shared" si="116"/>
        <v>0</v>
      </c>
      <c r="N304" s="30">
        <v>0</v>
      </c>
      <c r="O304" s="30"/>
      <c r="P304" s="30">
        <f t="shared" si="106"/>
        <v>0</v>
      </c>
      <c r="Q304" s="31">
        <v>0</v>
      </c>
      <c r="R304" s="31">
        <v>0</v>
      </c>
      <c r="S304" s="32">
        <f t="shared" si="107"/>
        <v>0</v>
      </c>
      <c r="T304" s="33">
        <f t="shared" si="108"/>
        <v>0</v>
      </c>
    </row>
    <row r="305" spans="1:20" ht="15" x14ac:dyDescent="0.25">
      <c r="A305" s="37"/>
      <c r="B305" s="37">
        <v>2075</v>
      </c>
      <c r="C305" s="38" t="s">
        <v>79</v>
      </c>
      <c r="D305" s="30">
        <f t="shared" si="115"/>
        <v>1541997.72</v>
      </c>
      <c r="E305" s="30">
        <v>0</v>
      </c>
      <c r="F305" s="30"/>
      <c r="G305" s="30">
        <f t="shared" si="104"/>
        <v>1541997.72</v>
      </c>
      <c r="H305" s="31">
        <v>0</v>
      </c>
      <c r="I305" s="31">
        <v>0</v>
      </c>
      <c r="J305" s="32">
        <f t="shared" si="105"/>
        <v>1541997.72</v>
      </c>
      <c r="K305" s="32"/>
      <c r="M305" s="51">
        <f t="shared" si="116"/>
        <v>-1377076.7339285712</v>
      </c>
      <c r="N305" s="30">
        <v>0</v>
      </c>
      <c r="O305" s="30"/>
      <c r="P305" s="30">
        <f t="shared" si="106"/>
        <v>-1377076.7339285712</v>
      </c>
      <c r="Q305" s="31">
        <v>-26118.720000000001</v>
      </c>
      <c r="R305" s="31">
        <v>0</v>
      </c>
      <c r="S305" s="32">
        <f t="shared" si="107"/>
        <v>-1403195.4539285712</v>
      </c>
      <c r="T305" s="33">
        <f t="shared" si="108"/>
        <v>138802.26607142878</v>
      </c>
    </row>
    <row r="306" spans="1:20" ht="15" x14ac:dyDescent="0.25">
      <c r="A306" s="37"/>
      <c r="B306" s="37">
        <v>2055</v>
      </c>
      <c r="C306" s="38" t="s">
        <v>80</v>
      </c>
      <c r="D306" s="30">
        <f t="shared" si="115"/>
        <v>123682402.33208494</v>
      </c>
      <c r="E306" s="30">
        <v>0</v>
      </c>
      <c r="F306" s="30"/>
      <c r="G306" s="30">
        <f t="shared" si="104"/>
        <v>123682402.33208494</v>
      </c>
      <c r="H306" s="31">
        <v>30134729.509999961</v>
      </c>
      <c r="I306" s="31">
        <v>0</v>
      </c>
      <c r="J306" s="32">
        <f t="shared" si="105"/>
        <v>153817131.84208488</v>
      </c>
      <c r="K306" s="32"/>
      <c r="M306" s="51"/>
      <c r="N306" s="30"/>
      <c r="O306" s="30"/>
      <c r="P306" s="30"/>
      <c r="Q306" s="31"/>
      <c r="R306" s="31"/>
      <c r="S306" s="32"/>
      <c r="T306" s="33">
        <f t="shared" si="108"/>
        <v>153817131.84208488</v>
      </c>
    </row>
    <row r="307" spans="1:20" ht="15" x14ac:dyDescent="0.25">
      <c r="A307" s="37"/>
      <c r="B307" s="37" t="s">
        <v>81</v>
      </c>
      <c r="C307" s="38" t="s">
        <v>82</v>
      </c>
      <c r="D307" s="30">
        <f t="shared" si="115"/>
        <v>-5701520.2199999997</v>
      </c>
      <c r="E307" s="30">
        <v>0</v>
      </c>
      <c r="F307" s="30"/>
      <c r="G307" s="30">
        <f t="shared" si="104"/>
        <v>-5701520.2199999997</v>
      </c>
      <c r="H307" s="31">
        <v>-19025369.669999998</v>
      </c>
      <c r="I307" s="31">
        <v>0</v>
      </c>
      <c r="J307" s="32">
        <f t="shared" si="105"/>
        <v>-24726889.889999997</v>
      </c>
      <c r="K307" s="32"/>
      <c r="M307" s="51"/>
      <c r="N307" s="30"/>
      <c r="O307" s="30"/>
      <c r="P307" s="30"/>
      <c r="Q307" s="31"/>
      <c r="R307" s="31"/>
      <c r="S307" s="32"/>
      <c r="T307" s="33">
        <f t="shared" si="108"/>
        <v>-24726889.889999997</v>
      </c>
    </row>
    <row r="308" spans="1:20" x14ac:dyDescent="0.2">
      <c r="A308" s="37"/>
      <c r="B308" s="37"/>
      <c r="C308" s="39" t="s">
        <v>83</v>
      </c>
      <c r="D308" s="40">
        <f t="shared" ref="D308:J308" si="117">SUM(D263:D307)</f>
        <v>3972596524.3791947</v>
      </c>
      <c r="E308" s="40">
        <f t="shared" si="117"/>
        <v>-1.0000027716159821E-2</v>
      </c>
      <c r="F308" s="40">
        <f t="shared" si="117"/>
        <v>0</v>
      </c>
      <c r="G308" s="40">
        <f t="shared" si="117"/>
        <v>3972596524.3691945</v>
      </c>
      <c r="H308" s="40">
        <f t="shared" si="117"/>
        <v>265197435.6999999</v>
      </c>
      <c r="I308" s="40">
        <f t="shared" si="117"/>
        <v>-88306069.499999955</v>
      </c>
      <c r="J308" s="40">
        <f t="shared" si="117"/>
        <v>4149487890.5691948</v>
      </c>
      <c r="K308" s="40">
        <f>SUM(K264:K302)</f>
        <v>0</v>
      </c>
      <c r="L308" s="42"/>
      <c r="M308" s="40">
        <f t="shared" ref="M308:T308" si="118">SUM(M263:M307)</f>
        <v>-890345358.69910622</v>
      </c>
      <c r="N308" s="40">
        <f t="shared" si="118"/>
        <v>-2.2351741790771484E-8</v>
      </c>
      <c r="O308" s="40">
        <f t="shared" si="118"/>
        <v>0</v>
      </c>
      <c r="P308" s="40">
        <f t="shared" si="118"/>
        <v>-890345358.69910622</v>
      </c>
      <c r="Q308" s="40">
        <f t="shared" si="118"/>
        <v>-142064146.06075004</v>
      </c>
      <c r="R308" s="40">
        <f t="shared" si="118"/>
        <v>57627426.612500019</v>
      </c>
      <c r="S308" s="40">
        <f t="shared" si="118"/>
        <v>-974782078.14735591</v>
      </c>
      <c r="T308" s="40">
        <f t="shared" si="118"/>
        <v>3174705812.4218388</v>
      </c>
    </row>
    <row r="309" spans="1:20" ht="25.5" x14ac:dyDescent="0.25">
      <c r="A309" s="37"/>
      <c r="B309" s="37" t="s">
        <v>99</v>
      </c>
      <c r="C309" s="29" t="s">
        <v>84</v>
      </c>
      <c r="D309" s="30">
        <f>J238</f>
        <v>-1353389.0600000003</v>
      </c>
      <c r="E309" s="30">
        <v>0</v>
      </c>
      <c r="F309" s="30"/>
      <c r="G309" s="30">
        <f t="shared" ref="G309:G315" si="119">SUM(D309:F309)</f>
        <v>-1353389.0600000003</v>
      </c>
      <c r="H309" s="31">
        <v>0</v>
      </c>
      <c r="I309" s="31">
        <v>0</v>
      </c>
      <c r="J309" s="32">
        <f t="shared" ref="J309:J315" si="120">G309+H309+I309</f>
        <v>-1353389.0600000003</v>
      </c>
      <c r="K309" s="40"/>
      <c r="L309" s="52"/>
      <c r="M309" s="51">
        <f>S238</f>
        <v>419789.57000000007</v>
      </c>
      <c r="N309" s="30">
        <v>0</v>
      </c>
      <c r="O309" s="30"/>
      <c r="P309" s="30">
        <f t="shared" ref="P309:P313" si="121">SUM(M309:O309)</f>
        <v>419789.57000000007</v>
      </c>
      <c r="Q309" s="31">
        <v>90719.72</v>
      </c>
      <c r="R309" s="31">
        <v>0</v>
      </c>
      <c r="S309" s="32">
        <f t="shared" ref="S309:S313" si="122">P309+Q309+R309</f>
        <v>510509.29000000004</v>
      </c>
      <c r="T309" s="33">
        <f t="shared" ref="T309:T315" si="123">J309+S309</f>
        <v>-842879.77000000025</v>
      </c>
    </row>
    <row r="310" spans="1:20" ht="25.5" x14ac:dyDescent="0.25">
      <c r="A310" s="37"/>
      <c r="B310" s="37">
        <v>2075</v>
      </c>
      <c r="C310" s="43" t="s">
        <v>85</v>
      </c>
      <c r="D310" s="30">
        <f>J239</f>
        <v>-1541997.72</v>
      </c>
      <c r="E310" s="30">
        <v>0</v>
      </c>
      <c r="F310" s="30"/>
      <c r="G310" s="30">
        <f t="shared" si="119"/>
        <v>-1541997.72</v>
      </c>
      <c r="H310" s="31">
        <v>0</v>
      </c>
      <c r="I310" s="31">
        <v>0</v>
      </c>
      <c r="J310" s="32">
        <f t="shared" si="120"/>
        <v>-1541997.72</v>
      </c>
      <c r="K310" s="40"/>
      <c r="L310" s="52"/>
      <c r="M310" s="51">
        <f>S239</f>
        <v>1377076.7339285712</v>
      </c>
      <c r="N310" s="30">
        <v>0</v>
      </c>
      <c r="O310" s="30"/>
      <c r="P310" s="30">
        <f t="shared" si="121"/>
        <v>1377076.7339285712</v>
      </c>
      <c r="Q310" s="31">
        <v>26118.720000000001</v>
      </c>
      <c r="R310" s="31">
        <v>0</v>
      </c>
      <c r="S310" s="32">
        <f t="shared" si="122"/>
        <v>1403195.4539285712</v>
      </c>
      <c r="T310" s="33">
        <f t="shared" si="123"/>
        <v>-138802.26607142878</v>
      </c>
    </row>
    <row r="311" spans="1:20" ht="25.5" x14ac:dyDescent="0.25">
      <c r="A311" s="37"/>
      <c r="B311" s="37">
        <v>1865</v>
      </c>
      <c r="C311" s="43" t="s">
        <v>86</v>
      </c>
      <c r="D311" s="30">
        <f>J240</f>
        <v>0</v>
      </c>
      <c r="E311" s="30">
        <v>0</v>
      </c>
      <c r="F311" s="30"/>
      <c r="G311" s="30">
        <f t="shared" si="119"/>
        <v>0</v>
      </c>
      <c r="H311" s="31">
        <v>0</v>
      </c>
      <c r="I311" s="31">
        <v>0</v>
      </c>
      <c r="J311" s="32">
        <f t="shared" si="120"/>
        <v>0</v>
      </c>
      <c r="K311" s="40"/>
      <c r="L311" s="52"/>
      <c r="M311" s="51">
        <f>S240</f>
        <v>0</v>
      </c>
      <c r="N311" s="30">
        <v>0</v>
      </c>
      <c r="O311" s="30"/>
      <c r="P311" s="30">
        <f t="shared" si="121"/>
        <v>0</v>
      </c>
      <c r="Q311" s="31">
        <v>0</v>
      </c>
      <c r="R311" s="31">
        <v>0</v>
      </c>
      <c r="S311" s="32">
        <f t="shared" si="122"/>
        <v>0</v>
      </c>
      <c r="T311" s="33">
        <f t="shared" si="123"/>
        <v>0</v>
      </c>
    </row>
    <row r="312" spans="1:20" ht="15" x14ac:dyDescent="0.25">
      <c r="A312" s="37"/>
      <c r="B312" s="37">
        <v>1875</v>
      </c>
      <c r="C312" s="43" t="s">
        <v>87</v>
      </c>
      <c r="D312" s="30">
        <f>J241</f>
        <v>-1091911.08</v>
      </c>
      <c r="E312" s="30">
        <v>0</v>
      </c>
      <c r="F312" s="30"/>
      <c r="G312" s="30">
        <f t="shared" si="119"/>
        <v>-1091911.08</v>
      </c>
      <c r="H312" s="31">
        <v>0</v>
      </c>
      <c r="I312" s="31">
        <v>0</v>
      </c>
      <c r="J312" s="32">
        <f t="shared" si="120"/>
        <v>-1091911.08</v>
      </c>
      <c r="K312" s="40"/>
      <c r="L312" s="52"/>
      <c r="M312" s="51">
        <f>S241</f>
        <v>395875.54000000004</v>
      </c>
      <c r="N312" s="30">
        <v>0</v>
      </c>
      <c r="O312" s="30"/>
      <c r="P312" s="30">
        <f t="shared" si="121"/>
        <v>395875.54000000004</v>
      </c>
      <c r="Q312" s="31">
        <v>38432.980000000003</v>
      </c>
      <c r="R312" s="31">
        <v>0</v>
      </c>
      <c r="S312" s="32">
        <f t="shared" si="122"/>
        <v>434308.52</v>
      </c>
      <c r="T312" s="33">
        <f t="shared" si="123"/>
        <v>-657602.56000000006</v>
      </c>
    </row>
    <row r="313" spans="1:20" ht="25.5" x14ac:dyDescent="0.25">
      <c r="A313" s="37"/>
      <c r="B313" s="37" t="s">
        <v>74</v>
      </c>
      <c r="C313" s="43" t="s">
        <v>88</v>
      </c>
      <c r="D313" s="30">
        <f>J243</f>
        <v>1273198.73</v>
      </c>
      <c r="E313" s="30">
        <v>0</v>
      </c>
      <c r="F313" s="30"/>
      <c r="G313" s="30">
        <f t="shared" si="119"/>
        <v>1273198.73</v>
      </c>
      <c r="H313" s="31">
        <v>0</v>
      </c>
      <c r="I313" s="31">
        <v>0</v>
      </c>
      <c r="J313" s="32">
        <f t="shared" si="120"/>
        <v>1273198.73</v>
      </c>
      <c r="K313" s="32"/>
      <c r="M313" s="51">
        <f>S243</f>
        <v>-371990.44</v>
      </c>
      <c r="N313" s="30">
        <v>0</v>
      </c>
      <c r="O313" s="30"/>
      <c r="P313" s="30">
        <f t="shared" si="121"/>
        <v>-371990.44</v>
      </c>
      <c r="Q313" s="31">
        <v>-50945.96</v>
      </c>
      <c r="R313" s="31">
        <v>0</v>
      </c>
      <c r="S313" s="32">
        <f t="shared" si="122"/>
        <v>-422936.4</v>
      </c>
      <c r="T313" s="33">
        <f t="shared" si="123"/>
        <v>850262.33</v>
      </c>
    </row>
    <row r="314" spans="1:20" ht="15" x14ac:dyDescent="0.25">
      <c r="A314" s="37"/>
      <c r="B314" s="37">
        <v>2055</v>
      </c>
      <c r="C314" s="38" t="s">
        <v>80</v>
      </c>
      <c r="D314" s="30">
        <f>J244</f>
        <v>-123682402.33208494</v>
      </c>
      <c r="E314" s="30">
        <v>0</v>
      </c>
      <c r="F314" s="30"/>
      <c r="G314" s="30">
        <f t="shared" si="119"/>
        <v>-123682402.33208494</v>
      </c>
      <c r="H314" s="31">
        <v>-30134729.509999961</v>
      </c>
      <c r="I314" s="31">
        <v>0</v>
      </c>
      <c r="J314" s="32">
        <f t="shared" si="120"/>
        <v>-153817131.84208488</v>
      </c>
      <c r="K314" s="32"/>
      <c r="M314" s="51"/>
      <c r="N314" s="30"/>
      <c r="O314" s="30"/>
      <c r="P314" s="30"/>
      <c r="Q314" s="31"/>
      <c r="R314" s="31"/>
      <c r="S314" s="32"/>
      <c r="T314" s="33">
        <f t="shared" si="123"/>
        <v>-153817131.84208488</v>
      </c>
    </row>
    <row r="315" spans="1:20" ht="15" x14ac:dyDescent="0.25">
      <c r="A315" s="37"/>
      <c r="B315" s="37" t="s">
        <v>81</v>
      </c>
      <c r="C315" s="38" t="s">
        <v>82</v>
      </c>
      <c r="D315" s="30">
        <f>J245</f>
        <v>5701520.2199999997</v>
      </c>
      <c r="E315" s="30">
        <v>0</v>
      </c>
      <c r="F315" s="30"/>
      <c r="G315" s="30">
        <f t="shared" si="119"/>
        <v>5701520.2199999997</v>
      </c>
      <c r="H315" s="31">
        <v>19025369.669999998</v>
      </c>
      <c r="I315" s="31">
        <v>0</v>
      </c>
      <c r="J315" s="32">
        <f t="shared" si="120"/>
        <v>24726889.889999997</v>
      </c>
      <c r="K315" s="32"/>
      <c r="M315" s="51"/>
      <c r="N315" s="30"/>
      <c r="O315" s="30"/>
      <c r="P315" s="30"/>
      <c r="Q315" s="31"/>
      <c r="R315" s="31"/>
      <c r="S315" s="32"/>
      <c r="T315" s="33">
        <f t="shared" si="123"/>
        <v>24726889.889999997</v>
      </c>
    </row>
    <row r="316" spans="1:20" ht="15" x14ac:dyDescent="0.25">
      <c r="A316" s="37"/>
      <c r="B316" s="37"/>
      <c r="C316" s="39" t="s">
        <v>89</v>
      </c>
      <c r="D316" s="40">
        <f>SUM(D308:D315)</f>
        <v>3851901543.1371098</v>
      </c>
      <c r="E316" s="40">
        <f t="shared" ref="E316:J316" si="124">SUM(E308:E313)</f>
        <v>-1.0000027716159821E-2</v>
      </c>
      <c r="F316" s="40">
        <f t="shared" si="124"/>
        <v>0</v>
      </c>
      <c r="G316" s="40">
        <f t="shared" si="124"/>
        <v>3969882425.2391949</v>
      </c>
      <c r="H316" s="40">
        <f t="shared" si="124"/>
        <v>265197435.6999999</v>
      </c>
      <c r="I316" s="40">
        <f t="shared" si="124"/>
        <v>-88306069.499999955</v>
      </c>
      <c r="J316" s="40">
        <f t="shared" si="124"/>
        <v>4146773791.4391952</v>
      </c>
      <c r="K316" s="32"/>
      <c r="L316" s="42"/>
      <c r="M316" s="40">
        <f t="shared" ref="M316:S316" si="125">SUM(M308:M313)</f>
        <v>-888524607.2951777</v>
      </c>
      <c r="N316" s="40">
        <f t="shared" si="125"/>
        <v>-2.2351741790771484E-8</v>
      </c>
      <c r="O316" s="40">
        <f t="shared" si="125"/>
        <v>0</v>
      </c>
      <c r="P316" s="40">
        <f t="shared" si="125"/>
        <v>-888524607.2951777</v>
      </c>
      <c r="Q316" s="40">
        <f t="shared" si="125"/>
        <v>-141959820.60075006</v>
      </c>
      <c r="R316" s="40">
        <f t="shared" si="125"/>
        <v>57627426.612500019</v>
      </c>
      <c r="S316" s="40">
        <f t="shared" si="125"/>
        <v>-972857001.28342736</v>
      </c>
      <c r="T316" s="40">
        <f>SUM(T308:T315)</f>
        <v>3044826548.2036824</v>
      </c>
    </row>
    <row r="317" spans="1:20" ht="15" x14ac:dyDescent="0.25">
      <c r="A317" s="37"/>
      <c r="B317" s="37"/>
      <c r="C317" s="65" t="s">
        <v>90</v>
      </c>
      <c r="D317" s="66"/>
      <c r="E317" s="66"/>
      <c r="F317" s="66"/>
      <c r="G317" s="66"/>
      <c r="H317" s="66"/>
      <c r="I317" s="66"/>
      <c r="J317" s="66"/>
      <c r="K317" s="66"/>
      <c r="L317" s="66"/>
      <c r="M317" s="67"/>
      <c r="N317" s="44"/>
      <c r="O317" s="44"/>
      <c r="P317" s="44"/>
      <c r="Q317" s="45"/>
      <c r="S317" s="46"/>
      <c r="T317" s="34"/>
    </row>
    <row r="318" spans="1:20" ht="15" x14ac:dyDescent="0.25">
      <c r="A318" s="37"/>
      <c r="B318" s="37"/>
      <c r="C318" s="65" t="s">
        <v>91</v>
      </c>
      <c r="D318" s="66"/>
      <c r="E318" s="66"/>
      <c r="F318" s="66"/>
      <c r="G318" s="66"/>
      <c r="H318" s="66"/>
      <c r="I318" s="66"/>
      <c r="J318" s="66"/>
      <c r="K318" s="66"/>
      <c r="L318" s="66"/>
      <c r="M318" s="67"/>
      <c r="N318" s="44"/>
      <c r="O318" s="44"/>
      <c r="P318" s="44"/>
      <c r="Q318" s="40">
        <f>+Q316</f>
        <v>-141959820.60075006</v>
      </c>
      <c r="S318" s="46"/>
      <c r="T318" s="34"/>
    </row>
    <row r="319" spans="1:20" x14ac:dyDescent="0.2">
      <c r="D319" s="47"/>
      <c r="E319" s="47"/>
      <c r="F319" s="47"/>
      <c r="G319" s="47"/>
      <c r="H319" s="47"/>
      <c r="I319" s="47"/>
      <c r="J319" s="47"/>
      <c r="M319" s="47"/>
      <c r="N319" s="47"/>
      <c r="O319" s="47"/>
      <c r="P319" s="47"/>
      <c r="Q319" s="47"/>
      <c r="R319" s="47"/>
      <c r="S319" s="47"/>
      <c r="T319" s="47"/>
    </row>
    <row r="320" spans="1:20" x14ac:dyDescent="0.2">
      <c r="M320" s="2" t="s">
        <v>92</v>
      </c>
    </row>
    <row r="321" spans="1:20" ht="15" x14ac:dyDescent="0.25">
      <c r="A321" s="37">
        <v>10</v>
      </c>
      <c r="B321" s="37"/>
      <c r="C321" s="16" t="s">
        <v>93</v>
      </c>
      <c r="D321" s="17"/>
      <c r="E321" s="17"/>
      <c r="F321" s="17"/>
      <c r="G321" s="17"/>
      <c r="H321" s="17"/>
      <c r="I321" s="17"/>
      <c r="J321" s="17"/>
      <c r="K321" s="17"/>
      <c r="L321" s="17"/>
      <c r="M321" s="17" t="s">
        <v>93</v>
      </c>
      <c r="N321" s="17"/>
      <c r="O321" s="17"/>
      <c r="P321" s="17"/>
      <c r="Q321" s="17"/>
      <c r="R321" s="48">
        <f>Q287</f>
        <v>-5172730.4907500008</v>
      </c>
    </row>
    <row r="322" spans="1:20" ht="15" x14ac:dyDescent="0.25">
      <c r="A322" s="37">
        <v>8</v>
      </c>
      <c r="B322" s="37"/>
      <c r="C322" s="16" t="s">
        <v>59</v>
      </c>
      <c r="D322" s="17"/>
      <c r="E322" s="17"/>
      <c r="F322" s="17"/>
      <c r="G322" s="17"/>
      <c r="H322" s="17"/>
      <c r="I322" s="17"/>
      <c r="J322" s="17"/>
      <c r="K322" s="17"/>
      <c r="L322" s="17"/>
      <c r="M322" s="17" t="s">
        <v>59</v>
      </c>
      <c r="N322" s="17"/>
      <c r="O322" s="17"/>
      <c r="P322" s="17"/>
      <c r="Q322" s="17"/>
      <c r="R322" s="48">
        <f>Q289</f>
        <v>-1132379.1500000001</v>
      </c>
    </row>
    <row r="323" spans="1:20" ht="15" x14ac:dyDescent="0.25">
      <c r="A323" s="37">
        <v>47</v>
      </c>
      <c r="B323" s="37"/>
      <c r="C323" s="16" t="s">
        <v>94</v>
      </c>
      <c r="D323" s="17"/>
      <c r="E323" s="17"/>
      <c r="F323" s="17"/>
      <c r="G323" s="17"/>
      <c r="H323" s="17"/>
      <c r="I323" s="17"/>
      <c r="J323" s="17"/>
      <c r="K323" s="17"/>
      <c r="L323" s="17"/>
      <c r="M323" s="17" t="s">
        <v>94</v>
      </c>
      <c r="N323" s="17"/>
      <c r="O323" s="17"/>
      <c r="P323" s="17"/>
      <c r="Q323" s="17"/>
      <c r="R323" s="48"/>
    </row>
    <row r="324" spans="1:20" x14ac:dyDescent="0.2">
      <c r="M324" s="60" t="s">
        <v>95</v>
      </c>
      <c r="N324" s="61"/>
      <c r="O324" s="61"/>
      <c r="P324" s="61"/>
      <c r="Q324" s="61"/>
      <c r="R324" s="49">
        <f>Q318-R321-R322-R323</f>
        <v>-135654710.96000004</v>
      </c>
    </row>
    <row r="328" spans="1:20" ht="13.5" thickBot="1" x14ac:dyDescent="0.25">
      <c r="H328" s="11" t="s">
        <v>18</v>
      </c>
      <c r="I328" s="12" t="s">
        <v>19</v>
      </c>
    </row>
    <row r="329" spans="1:20" ht="15.75" thickBot="1" x14ac:dyDescent="0.3">
      <c r="H329" s="11" t="s">
        <v>20</v>
      </c>
      <c r="I329" s="13">
        <v>2021</v>
      </c>
      <c r="J329" s="14"/>
      <c r="K329" s="15" t="b">
        <f>IF(I329=2014,4,IF(I329=2015,5,IF(I329=2016,6,IF(I329=2017,7,IF(I329=2018,8,IF(I329=2019,9,IF(I329=2020,10)))))))</f>
        <v>0</v>
      </c>
    </row>
    <row r="331" spans="1:20" x14ac:dyDescent="0.2">
      <c r="D331" s="62" t="s">
        <v>21</v>
      </c>
      <c r="E331" s="63"/>
      <c r="F331" s="63"/>
      <c r="G331" s="63"/>
      <c r="H331" s="63"/>
      <c r="I331" s="63"/>
      <c r="J331" s="63"/>
      <c r="K331" s="64"/>
      <c r="M331" s="16"/>
      <c r="N331" s="17"/>
      <c r="O331" s="17"/>
      <c r="P331" s="17"/>
      <c r="Q331" s="18" t="s">
        <v>22</v>
      </c>
      <c r="R331" s="18"/>
      <c r="S331" s="19"/>
    </row>
    <row r="332" spans="1:20" ht="30" customHeight="1" x14ac:dyDescent="0.2">
      <c r="A332" s="20" t="s">
        <v>23</v>
      </c>
      <c r="B332" s="20" t="s">
        <v>24</v>
      </c>
      <c r="C332" s="21" t="s">
        <v>25</v>
      </c>
      <c r="D332" s="22" t="s">
        <v>26</v>
      </c>
      <c r="E332" s="22" t="s">
        <v>100</v>
      </c>
      <c r="F332" s="22"/>
      <c r="G332" s="22" t="s">
        <v>27</v>
      </c>
      <c r="H332" s="23" t="s">
        <v>28</v>
      </c>
      <c r="I332" s="23" t="s">
        <v>29</v>
      </c>
      <c r="J332" s="20" t="s">
        <v>30</v>
      </c>
      <c r="K332" s="20" t="s">
        <v>31</v>
      </c>
      <c r="L332" s="24"/>
      <c r="M332" s="22" t="s">
        <v>26</v>
      </c>
      <c r="N332" s="22" t="s">
        <v>100</v>
      </c>
      <c r="O332" s="22"/>
      <c r="P332" s="22" t="s">
        <v>27</v>
      </c>
      <c r="Q332" s="26" t="s">
        <v>32</v>
      </c>
      <c r="R332" s="26" t="s">
        <v>29</v>
      </c>
      <c r="S332" s="27" t="s">
        <v>30</v>
      </c>
      <c r="T332" s="20" t="s">
        <v>33</v>
      </c>
    </row>
    <row r="333" spans="1:20" ht="30" customHeight="1" x14ac:dyDescent="0.25">
      <c r="A333" s="20"/>
      <c r="B333" s="28">
        <v>1531</v>
      </c>
      <c r="C333" s="29" t="s">
        <v>34</v>
      </c>
      <c r="D333" s="30">
        <f t="shared" ref="D333:D349" si="126">J263</f>
        <v>1353389.0600000003</v>
      </c>
      <c r="E333" s="30">
        <v>-182572.54</v>
      </c>
      <c r="F333" s="30">
        <v>0</v>
      </c>
      <c r="G333" s="30">
        <f>SUM(D333:F333)</f>
        <v>1170816.5200000003</v>
      </c>
      <c r="H333" s="31">
        <v>462234.81000000006</v>
      </c>
      <c r="I333" s="31">
        <v>-1815623.87</v>
      </c>
      <c r="J333" s="32">
        <f>G333+H333+I333</f>
        <v>-182572.5399999998</v>
      </c>
      <c r="K333" s="20"/>
      <c r="L333" s="24"/>
      <c r="M333" s="51">
        <f t="shared" ref="M333:M349" si="127">S263</f>
        <v>-510509.29000000004</v>
      </c>
      <c r="N333" s="30">
        <v>182572.54</v>
      </c>
      <c r="O333" s="30">
        <v>0</v>
      </c>
      <c r="P333" s="30">
        <f>SUM(M333:O333)</f>
        <v>-327936.75</v>
      </c>
      <c r="Q333" s="31">
        <v>510509.29000000004</v>
      </c>
      <c r="R333" s="31">
        <v>0</v>
      </c>
      <c r="S333" s="32">
        <f>P333+Q333+R333</f>
        <v>182572.54000000004</v>
      </c>
      <c r="T333" s="33">
        <f>J333+S333</f>
        <v>2.3283064365386963E-10</v>
      </c>
    </row>
    <row r="334" spans="1:20" ht="25.5" customHeight="1" x14ac:dyDescent="0.25">
      <c r="A334" s="20"/>
      <c r="B334" s="28">
        <v>1609</v>
      </c>
      <c r="C334" s="29" t="s">
        <v>35</v>
      </c>
      <c r="D334" s="30">
        <f t="shared" si="126"/>
        <v>101439741.59</v>
      </c>
      <c r="E334" s="30">
        <v>-8756536.5500000007</v>
      </c>
      <c r="F334" s="30">
        <v>0</v>
      </c>
      <c r="G334" s="30">
        <f t="shared" ref="G334:G377" si="128">SUM(D334:F334)</f>
        <v>92683205.040000007</v>
      </c>
      <c r="H334" s="31">
        <v>5548500</v>
      </c>
      <c r="I334" s="31">
        <v>0</v>
      </c>
      <c r="J334" s="32">
        <f t="shared" ref="J334:J377" si="129">G334+H334+I334</f>
        <v>98231705.040000007</v>
      </c>
      <c r="K334" s="32">
        <v>0</v>
      </c>
      <c r="L334" s="24"/>
      <c r="M334" s="51">
        <f t="shared" si="127"/>
        <v>-23641008.969999999</v>
      </c>
      <c r="N334" s="30">
        <v>8756536.5500000007</v>
      </c>
      <c r="O334" s="30">
        <v>0</v>
      </c>
      <c r="P334" s="30">
        <f t="shared" ref="P334:P375" si="130">SUM(M334:O334)</f>
        <v>-14884472.419999998</v>
      </c>
      <c r="Q334" s="31">
        <v>-3547824.58</v>
      </c>
      <c r="R334" s="31">
        <v>0</v>
      </c>
      <c r="S334" s="32">
        <f t="shared" ref="S334:S375" si="131">P334+Q334+R334</f>
        <v>-18432297</v>
      </c>
      <c r="T334" s="33">
        <f t="shared" ref="T334:T375" si="132">J334+S334</f>
        <v>79799408.040000007</v>
      </c>
    </row>
    <row r="335" spans="1:20" ht="25.5" x14ac:dyDescent="0.25">
      <c r="A335" s="28">
        <v>12</v>
      </c>
      <c r="B335" s="28">
        <v>1611</v>
      </c>
      <c r="C335" s="29" t="s">
        <v>36</v>
      </c>
      <c r="D335" s="30">
        <f t="shared" si="126"/>
        <v>167556396.06210741</v>
      </c>
      <c r="E335" s="30">
        <v>-6237725.0369435074</v>
      </c>
      <c r="F335" s="30">
        <v>0</v>
      </c>
      <c r="G335" s="30">
        <f t="shared" si="128"/>
        <v>161318671.02516392</v>
      </c>
      <c r="H335" s="31">
        <v>13818016.739999998</v>
      </c>
      <c r="I335" s="31">
        <v>-8286567.0160317002</v>
      </c>
      <c r="J335" s="32">
        <f t="shared" si="129"/>
        <v>166850120.74913222</v>
      </c>
      <c r="K335" s="32">
        <v>0</v>
      </c>
      <c r="L335" s="35"/>
      <c r="M335" s="51">
        <f t="shared" si="127"/>
        <v>-57070517.191975206</v>
      </c>
      <c r="N335" s="30">
        <v>6237725.0439683003</v>
      </c>
      <c r="O335" s="30">
        <v>0</v>
      </c>
      <c r="P335" s="30">
        <f t="shared" si="130"/>
        <v>-50832792.148006909</v>
      </c>
      <c r="Q335" s="31">
        <v>-17256508.060000002</v>
      </c>
      <c r="R335" s="31">
        <v>7959935.4460316999</v>
      </c>
      <c r="S335" s="32">
        <f t="shared" si="131"/>
        <v>-60129364.761975221</v>
      </c>
      <c r="T335" s="33">
        <f t="shared" si="132"/>
        <v>106720755.98715699</v>
      </c>
    </row>
    <row r="336" spans="1:20" ht="25.5" x14ac:dyDescent="0.25">
      <c r="A336" s="28" t="s">
        <v>37</v>
      </c>
      <c r="B336" s="28">
        <v>1612</v>
      </c>
      <c r="C336" s="29" t="s">
        <v>38</v>
      </c>
      <c r="D336" s="30">
        <f t="shared" si="126"/>
        <v>3637561.1599999997</v>
      </c>
      <c r="E336" s="30">
        <v>0</v>
      </c>
      <c r="F336" s="30">
        <v>0</v>
      </c>
      <c r="G336" s="30">
        <f t="shared" si="128"/>
        <v>3637561.1599999997</v>
      </c>
      <c r="H336" s="31">
        <v>143119.45000000001</v>
      </c>
      <c r="I336" s="31">
        <v>0</v>
      </c>
      <c r="J336" s="32">
        <f t="shared" si="129"/>
        <v>3780680.61</v>
      </c>
      <c r="K336" s="32">
        <v>0</v>
      </c>
      <c r="L336" s="35"/>
      <c r="M336" s="51">
        <f t="shared" si="127"/>
        <v>0</v>
      </c>
      <c r="N336" s="30">
        <v>0</v>
      </c>
      <c r="O336" s="30">
        <v>0</v>
      </c>
      <c r="P336" s="30">
        <f t="shared" si="130"/>
        <v>0</v>
      </c>
      <c r="Q336" s="31">
        <v>0</v>
      </c>
      <c r="R336" s="31">
        <v>0</v>
      </c>
      <c r="S336" s="32">
        <f t="shared" si="131"/>
        <v>0</v>
      </c>
      <c r="T336" s="33">
        <f t="shared" si="132"/>
        <v>3780680.61</v>
      </c>
    </row>
    <row r="337" spans="1:20" ht="15" x14ac:dyDescent="0.25">
      <c r="A337" s="28" t="s">
        <v>39</v>
      </c>
      <c r="B337" s="28">
        <v>1805</v>
      </c>
      <c r="C337" s="29" t="s">
        <v>40</v>
      </c>
      <c r="D337" s="30">
        <f t="shared" si="126"/>
        <v>32335358.469999999</v>
      </c>
      <c r="E337" s="30">
        <v>0</v>
      </c>
      <c r="F337" s="30">
        <v>0</v>
      </c>
      <c r="G337" s="30">
        <f t="shared" si="128"/>
        <v>32335358.469999999</v>
      </c>
      <c r="H337" s="31">
        <v>648095.43000000005</v>
      </c>
      <c r="I337" s="31">
        <v>-1703681.72</v>
      </c>
      <c r="J337" s="32">
        <f t="shared" si="129"/>
        <v>31279772.18</v>
      </c>
      <c r="K337" s="32">
        <v>0</v>
      </c>
      <c r="L337" s="35"/>
      <c r="M337" s="51">
        <f t="shared" si="127"/>
        <v>0</v>
      </c>
      <c r="N337" s="30">
        <v>0</v>
      </c>
      <c r="O337" s="30">
        <v>0</v>
      </c>
      <c r="P337" s="30">
        <f t="shared" si="130"/>
        <v>0</v>
      </c>
      <c r="Q337" s="31">
        <v>0</v>
      </c>
      <c r="R337" s="31">
        <v>0</v>
      </c>
      <c r="S337" s="32">
        <f t="shared" si="131"/>
        <v>0</v>
      </c>
      <c r="T337" s="33">
        <f t="shared" si="132"/>
        <v>31279772.18</v>
      </c>
    </row>
    <row r="338" spans="1:20" ht="15" x14ac:dyDescent="0.25">
      <c r="A338" s="28">
        <v>47</v>
      </c>
      <c r="B338" s="28">
        <v>1808</v>
      </c>
      <c r="C338" s="29" t="s">
        <v>41</v>
      </c>
      <c r="D338" s="30">
        <f t="shared" si="126"/>
        <v>51818184.114999995</v>
      </c>
      <c r="E338" s="30">
        <v>-7225591.2757915836</v>
      </c>
      <c r="F338" s="30">
        <v>0</v>
      </c>
      <c r="G338" s="30">
        <f t="shared" si="128"/>
        <v>44592592.839208409</v>
      </c>
      <c r="H338" s="31">
        <v>4756417.9400000004</v>
      </c>
      <c r="I338" s="31">
        <v>0</v>
      </c>
      <c r="J338" s="32">
        <f t="shared" si="129"/>
        <v>49349010.779208407</v>
      </c>
      <c r="K338" s="32">
        <v>0</v>
      </c>
      <c r="L338" s="35"/>
      <c r="M338" s="51">
        <f t="shared" si="127"/>
        <v>-14260287.757118644</v>
      </c>
      <c r="N338" s="30">
        <v>7225591.2757915836</v>
      </c>
      <c r="O338" s="30">
        <v>0</v>
      </c>
      <c r="P338" s="30">
        <f t="shared" si="130"/>
        <v>-7034696.4813270606</v>
      </c>
      <c r="Q338" s="31">
        <v>-1709536.5081961101</v>
      </c>
      <c r="R338" s="31">
        <v>0</v>
      </c>
      <c r="S338" s="32">
        <f t="shared" si="131"/>
        <v>-8744232.9895231705</v>
      </c>
      <c r="T338" s="33">
        <f t="shared" si="132"/>
        <v>40604777.789685234</v>
      </c>
    </row>
    <row r="339" spans="1:20" ht="15" x14ac:dyDescent="0.25">
      <c r="A339" s="28">
        <v>13</v>
      </c>
      <c r="B339" s="28">
        <v>1810</v>
      </c>
      <c r="C339" s="29" t="s">
        <v>42</v>
      </c>
      <c r="D339" s="30">
        <f t="shared" si="126"/>
        <v>0</v>
      </c>
      <c r="E339" s="30">
        <v>0</v>
      </c>
      <c r="F339" s="30">
        <v>0</v>
      </c>
      <c r="G339" s="30">
        <f t="shared" si="128"/>
        <v>0</v>
      </c>
      <c r="H339" s="31">
        <v>0</v>
      </c>
      <c r="I339" s="31">
        <v>0</v>
      </c>
      <c r="J339" s="32">
        <f t="shared" si="129"/>
        <v>0</v>
      </c>
      <c r="K339" s="32">
        <v>0</v>
      </c>
      <c r="L339" s="35"/>
      <c r="M339" s="51">
        <f t="shared" si="127"/>
        <v>0</v>
      </c>
      <c r="N339" s="30">
        <v>0</v>
      </c>
      <c r="O339" s="30">
        <v>0</v>
      </c>
      <c r="P339" s="30">
        <f t="shared" si="130"/>
        <v>0</v>
      </c>
      <c r="Q339" s="31">
        <v>0</v>
      </c>
      <c r="R339" s="31">
        <v>0</v>
      </c>
      <c r="S339" s="32">
        <f t="shared" si="131"/>
        <v>0</v>
      </c>
      <c r="T339" s="33">
        <f t="shared" si="132"/>
        <v>0</v>
      </c>
    </row>
    <row r="340" spans="1:20" ht="15" x14ac:dyDescent="0.25">
      <c r="A340" s="28">
        <v>47</v>
      </c>
      <c r="B340" s="28">
        <v>1815</v>
      </c>
      <c r="C340" s="29" t="s">
        <v>43</v>
      </c>
      <c r="D340" s="30">
        <f t="shared" si="126"/>
        <v>138084437.88</v>
      </c>
      <c r="E340" s="30">
        <v>-5075293.3196288636</v>
      </c>
      <c r="F340" s="30">
        <v>0</v>
      </c>
      <c r="G340" s="30">
        <f t="shared" si="128"/>
        <v>133009144.56037113</v>
      </c>
      <c r="H340" s="31">
        <v>3272361.89</v>
      </c>
      <c r="I340" s="31">
        <v>0</v>
      </c>
      <c r="J340" s="32">
        <f t="shared" si="129"/>
        <v>136281506.45037112</v>
      </c>
      <c r="K340" s="32">
        <v>0</v>
      </c>
      <c r="L340" s="35"/>
      <c r="M340" s="51">
        <f t="shared" si="127"/>
        <v>-44232105.705149144</v>
      </c>
      <c r="N340" s="30">
        <v>5075293.3196288636</v>
      </c>
      <c r="O340" s="30">
        <v>0</v>
      </c>
      <c r="P340" s="30">
        <f t="shared" si="130"/>
        <v>-39156812.385520279</v>
      </c>
      <c r="Q340" s="31">
        <v>-4478706.2236179169</v>
      </c>
      <c r="R340" s="31">
        <v>0</v>
      </c>
      <c r="S340" s="32">
        <f t="shared" si="131"/>
        <v>-43635518.609138198</v>
      </c>
      <c r="T340" s="33">
        <f t="shared" si="132"/>
        <v>92645987.841232926</v>
      </c>
    </row>
    <row r="341" spans="1:20" ht="15" x14ac:dyDescent="0.25">
      <c r="A341" s="28">
        <v>47</v>
      </c>
      <c r="B341" s="28">
        <v>1820</v>
      </c>
      <c r="C341" s="29" t="s">
        <v>44</v>
      </c>
      <c r="D341" s="30">
        <f t="shared" si="126"/>
        <v>164390576.15000001</v>
      </c>
      <c r="E341" s="30">
        <v>-13483108.058168</v>
      </c>
      <c r="F341" s="30">
        <v>0</v>
      </c>
      <c r="G341" s="30">
        <f t="shared" si="128"/>
        <v>150907468.09183201</v>
      </c>
      <c r="H341" s="31">
        <v>7967810.04</v>
      </c>
      <c r="I341" s="31">
        <v>0</v>
      </c>
      <c r="J341" s="32">
        <f t="shared" si="129"/>
        <v>158875278.131832</v>
      </c>
      <c r="K341" s="32">
        <v>0</v>
      </c>
      <c r="L341" s="35"/>
      <c r="M341" s="51">
        <f t="shared" si="127"/>
        <v>-41444216.301440559</v>
      </c>
      <c r="N341" s="30">
        <v>13483108.058168</v>
      </c>
      <c r="O341" s="30">
        <v>0</v>
      </c>
      <c r="P341" s="30">
        <f t="shared" si="130"/>
        <v>-27961108.243272558</v>
      </c>
      <c r="Q341" s="31">
        <v>-5092637.4432725562</v>
      </c>
      <c r="R341" s="31">
        <v>0</v>
      </c>
      <c r="S341" s="32">
        <f t="shared" si="131"/>
        <v>-33053745.686545115</v>
      </c>
      <c r="T341" s="33">
        <f t="shared" si="132"/>
        <v>125821532.44528688</v>
      </c>
    </row>
    <row r="342" spans="1:20" ht="15" x14ac:dyDescent="0.25">
      <c r="A342" s="28">
        <v>47</v>
      </c>
      <c r="B342" s="28">
        <v>1825</v>
      </c>
      <c r="C342" s="29" t="s">
        <v>45</v>
      </c>
      <c r="D342" s="30">
        <f t="shared" si="126"/>
        <v>0</v>
      </c>
      <c r="E342" s="30">
        <v>0</v>
      </c>
      <c r="F342" s="30">
        <v>0</v>
      </c>
      <c r="G342" s="30">
        <f t="shared" si="128"/>
        <v>0</v>
      </c>
      <c r="H342" s="31">
        <v>0</v>
      </c>
      <c r="I342" s="31">
        <v>0</v>
      </c>
      <c r="J342" s="32">
        <f t="shared" si="129"/>
        <v>0</v>
      </c>
      <c r="K342" s="32">
        <v>0</v>
      </c>
      <c r="L342" s="35"/>
      <c r="M342" s="51">
        <f t="shared" si="127"/>
        <v>0</v>
      </c>
      <c r="N342" s="30">
        <v>0</v>
      </c>
      <c r="O342" s="30">
        <v>0</v>
      </c>
      <c r="P342" s="30">
        <f t="shared" si="130"/>
        <v>0</v>
      </c>
      <c r="Q342" s="31">
        <v>0</v>
      </c>
      <c r="R342" s="31">
        <v>0</v>
      </c>
      <c r="S342" s="32">
        <f t="shared" si="131"/>
        <v>0</v>
      </c>
      <c r="T342" s="33">
        <f t="shared" si="132"/>
        <v>0</v>
      </c>
    </row>
    <row r="343" spans="1:20" ht="15" x14ac:dyDescent="0.25">
      <c r="A343" s="28">
        <v>47</v>
      </c>
      <c r="B343" s="28">
        <v>1830</v>
      </c>
      <c r="C343" s="29" t="s">
        <v>46</v>
      </c>
      <c r="D343" s="30">
        <f t="shared" si="126"/>
        <v>532386646.92000276</v>
      </c>
      <c r="E343" s="30">
        <v>-17968744.193221584</v>
      </c>
      <c r="F343" s="30">
        <v>0</v>
      </c>
      <c r="G343" s="30">
        <f t="shared" si="128"/>
        <v>514417902.72678119</v>
      </c>
      <c r="H343" s="31">
        <v>47453203.34926834</v>
      </c>
      <c r="I343" s="31">
        <v>-1571032.06</v>
      </c>
      <c r="J343" s="32">
        <f t="shared" si="129"/>
        <v>560300074.01604962</v>
      </c>
      <c r="K343" s="32">
        <v>0</v>
      </c>
      <c r="L343" s="35"/>
      <c r="M343" s="51">
        <f t="shared" si="127"/>
        <v>-72661499.22345072</v>
      </c>
      <c r="N343" s="30">
        <v>17968744.193221584</v>
      </c>
      <c r="O343" s="30">
        <v>0</v>
      </c>
      <c r="P343" s="30">
        <f t="shared" si="130"/>
        <v>-54692755.030229136</v>
      </c>
      <c r="Q343" s="31">
        <v>-12736111.481984733</v>
      </c>
      <c r="R343" s="31">
        <v>297596.12000000005</v>
      </c>
      <c r="S343" s="32">
        <f t="shared" si="131"/>
        <v>-67131270.392213866</v>
      </c>
      <c r="T343" s="33">
        <f t="shared" si="132"/>
        <v>493168803.62383574</v>
      </c>
    </row>
    <row r="344" spans="1:20" ht="15" x14ac:dyDescent="0.25">
      <c r="A344" s="28">
        <v>47</v>
      </c>
      <c r="B344" s="28">
        <v>1835</v>
      </c>
      <c r="C344" s="29" t="s">
        <v>47</v>
      </c>
      <c r="D344" s="30">
        <f t="shared" si="126"/>
        <v>442955802.18000013</v>
      </c>
      <c r="E344" s="30">
        <v>-21803076.341953106</v>
      </c>
      <c r="F344" s="30">
        <v>0</v>
      </c>
      <c r="G344" s="30">
        <f t="shared" si="128"/>
        <v>421152725.83804703</v>
      </c>
      <c r="H344" s="31">
        <v>36968744.757500596</v>
      </c>
      <c r="I344" s="31">
        <v>-1974709.4084857143</v>
      </c>
      <c r="J344" s="32">
        <f t="shared" si="129"/>
        <v>456146761.18706191</v>
      </c>
      <c r="K344" s="32">
        <v>0</v>
      </c>
      <c r="L344" s="35"/>
      <c r="M344" s="51">
        <f t="shared" si="127"/>
        <v>-64885877.365251034</v>
      </c>
      <c r="N344" s="30">
        <v>21803076.341953106</v>
      </c>
      <c r="O344" s="30">
        <v>0</v>
      </c>
      <c r="P344" s="30">
        <f t="shared" si="130"/>
        <v>-43082801.023297928</v>
      </c>
      <c r="Q344" s="31">
        <v>-11526060.046800399</v>
      </c>
      <c r="R344" s="31">
        <v>518560.25848571426</v>
      </c>
      <c r="S344" s="32">
        <f t="shared" si="131"/>
        <v>-54090300.811612613</v>
      </c>
      <c r="T344" s="33">
        <f t="shared" si="132"/>
        <v>402056460.3754493</v>
      </c>
    </row>
    <row r="345" spans="1:20" ht="15" x14ac:dyDescent="0.25">
      <c r="A345" s="28">
        <v>47</v>
      </c>
      <c r="B345" s="28">
        <v>1840</v>
      </c>
      <c r="C345" s="29" t="s">
        <v>48</v>
      </c>
      <c r="D345" s="30">
        <f t="shared" si="126"/>
        <v>459092561.16000026</v>
      </c>
      <c r="E345" s="30">
        <v>-30379237.620958611</v>
      </c>
      <c r="F345" s="30">
        <v>0</v>
      </c>
      <c r="G345" s="30">
        <f t="shared" si="128"/>
        <v>428713323.53904164</v>
      </c>
      <c r="H345" s="31">
        <v>22554373.262439329</v>
      </c>
      <c r="I345" s="31">
        <v>-95174.13</v>
      </c>
      <c r="J345" s="32">
        <f t="shared" si="129"/>
        <v>451172522.67148095</v>
      </c>
      <c r="K345" s="32">
        <v>0</v>
      </c>
      <c r="L345" s="35"/>
      <c r="M345" s="51">
        <f t="shared" si="127"/>
        <v>-68381050.521258116</v>
      </c>
      <c r="N345" s="30">
        <v>30379237.620958611</v>
      </c>
      <c r="O345" s="30">
        <v>0</v>
      </c>
      <c r="P345" s="30">
        <f t="shared" si="130"/>
        <v>-38001812.900299504</v>
      </c>
      <c r="Q345" s="31">
        <v>-9671768.5894534737</v>
      </c>
      <c r="R345" s="31">
        <v>22056.959999999999</v>
      </c>
      <c r="S345" s="32">
        <f t="shared" si="131"/>
        <v>-47651524.529752977</v>
      </c>
      <c r="T345" s="33">
        <f t="shared" si="132"/>
        <v>403520998.14172798</v>
      </c>
    </row>
    <row r="346" spans="1:20" ht="15" x14ac:dyDescent="0.25">
      <c r="A346" s="28">
        <v>47</v>
      </c>
      <c r="B346" s="28">
        <v>1845</v>
      </c>
      <c r="C346" s="29" t="s">
        <v>49</v>
      </c>
      <c r="D346" s="30">
        <f t="shared" si="126"/>
        <v>1211408217.96</v>
      </c>
      <c r="E346" s="30">
        <v>-80987767.869157732</v>
      </c>
      <c r="F346" s="30">
        <v>0</v>
      </c>
      <c r="G346" s="30">
        <f t="shared" si="128"/>
        <v>1130420450.0908422</v>
      </c>
      <c r="H346" s="31">
        <v>85047836.762314007</v>
      </c>
      <c r="I346" s="31">
        <v>-2039344.5689430228</v>
      </c>
      <c r="J346" s="32">
        <f t="shared" si="129"/>
        <v>1213428942.2842133</v>
      </c>
      <c r="K346" s="32">
        <v>0</v>
      </c>
      <c r="L346" s="35"/>
      <c r="M346" s="51">
        <f t="shared" si="127"/>
        <v>-243528203.91511261</v>
      </c>
      <c r="N346" s="30">
        <v>80987767.869157732</v>
      </c>
      <c r="O346" s="30">
        <v>0</v>
      </c>
      <c r="P346" s="30">
        <f t="shared" si="130"/>
        <v>-162540436.04595488</v>
      </c>
      <c r="Q346" s="31">
        <v>-36844298.019893818</v>
      </c>
      <c r="R346" s="31">
        <v>567785.49894302234</v>
      </c>
      <c r="S346" s="32">
        <f t="shared" si="131"/>
        <v>-198816948.56690568</v>
      </c>
      <c r="T346" s="33">
        <f t="shared" si="132"/>
        <v>1014611993.7173076</v>
      </c>
    </row>
    <row r="347" spans="1:20" ht="15" x14ac:dyDescent="0.25">
      <c r="A347" s="28">
        <v>47</v>
      </c>
      <c r="B347" s="28">
        <v>1850</v>
      </c>
      <c r="C347" s="29" t="s">
        <v>50</v>
      </c>
      <c r="D347" s="30">
        <f t="shared" si="126"/>
        <v>538441902.75999975</v>
      </c>
      <c r="E347" s="30">
        <v>-32029693.879561827</v>
      </c>
      <c r="F347" s="30">
        <v>0</v>
      </c>
      <c r="G347" s="30">
        <f t="shared" si="128"/>
        <v>506412208.88043791</v>
      </c>
      <c r="H347" s="31">
        <v>63626126.432636522</v>
      </c>
      <c r="I347" s="31">
        <v>-2914999.0204381766</v>
      </c>
      <c r="J347" s="32">
        <f t="shared" si="129"/>
        <v>567123336.29263628</v>
      </c>
      <c r="K347" s="32">
        <v>0</v>
      </c>
      <c r="L347" s="35"/>
      <c r="M347" s="51">
        <f t="shared" si="127"/>
        <v>-112514869.79514319</v>
      </c>
      <c r="N347" s="30">
        <v>32029693.879561827</v>
      </c>
      <c r="O347" s="30">
        <v>0</v>
      </c>
      <c r="P347" s="30">
        <f t="shared" si="130"/>
        <v>-80485175.91558136</v>
      </c>
      <c r="Q347" s="31">
        <v>-17522347.232259423</v>
      </c>
      <c r="R347" s="31">
        <v>1128462.2504381768</v>
      </c>
      <c r="S347" s="32">
        <f t="shared" si="131"/>
        <v>-96879060.897402599</v>
      </c>
      <c r="T347" s="33">
        <f t="shared" si="132"/>
        <v>470244275.39523369</v>
      </c>
    </row>
    <row r="348" spans="1:20" ht="15" x14ac:dyDescent="0.25">
      <c r="A348" s="28">
        <v>47</v>
      </c>
      <c r="B348" s="28">
        <v>1855</v>
      </c>
      <c r="C348" s="29" t="s">
        <v>51</v>
      </c>
      <c r="D348" s="30">
        <f t="shared" si="126"/>
        <v>113387973.56</v>
      </c>
      <c r="E348" s="30">
        <v>-7654888.9883617889</v>
      </c>
      <c r="F348" s="30">
        <v>0</v>
      </c>
      <c r="G348" s="30">
        <f t="shared" si="128"/>
        <v>105733084.57163821</v>
      </c>
      <c r="H348" s="31">
        <v>4750269.593767155</v>
      </c>
      <c r="I348" s="31">
        <v>-375497.62</v>
      </c>
      <c r="J348" s="32">
        <f t="shared" si="129"/>
        <v>110107856.54540536</v>
      </c>
      <c r="K348" s="32">
        <v>0</v>
      </c>
      <c r="L348" s="35"/>
      <c r="M348" s="51">
        <f t="shared" si="127"/>
        <v>-18274670.797551181</v>
      </c>
      <c r="N348" s="30">
        <v>7654888.9883617889</v>
      </c>
      <c r="O348" s="30">
        <v>0</v>
      </c>
      <c r="P348" s="30">
        <f t="shared" si="130"/>
        <v>-10619781.809189392</v>
      </c>
      <c r="Q348" s="31">
        <v>-2802953.418813684</v>
      </c>
      <c r="R348" s="31">
        <v>66327.649999999994</v>
      </c>
      <c r="S348" s="32">
        <f t="shared" si="131"/>
        <v>-13356407.578003077</v>
      </c>
      <c r="T348" s="33">
        <f t="shared" si="132"/>
        <v>96751448.967402279</v>
      </c>
    </row>
    <row r="349" spans="1:20" ht="15" x14ac:dyDescent="0.25">
      <c r="A349" s="28">
        <v>47</v>
      </c>
      <c r="B349" s="28">
        <v>1860</v>
      </c>
      <c r="C349" s="29" t="s">
        <v>52</v>
      </c>
      <c r="D349" s="30">
        <f t="shared" si="126"/>
        <v>290970488.20000005</v>
      </c>
      <c r="E349" s="30">
        <v>-56118927.989039078</v>
      </c>
      <c r="F349" s="30">
        <v>0</v>
      </c>
      <c r="G349" s="30">
        <f t="shared" si="128"/>
        <v>234851560.21096098</v>
      </c>
      <c r="H349" s="31">
        <v>12792976.090000002</v>
      </c>
      <c r="I349" s="31">
        <v>-1365680.45</v>
      </c>
      <c r="J349" s="32">
        <f t="shared" si="129"/>
        <v>246278855.850961</v>
      </c>
      <c r="K349" s="32">
        <v>0</v>
      </c>
      <c r="L349" s="35"/>
      <c r="M349" s="51">
        <f t="shared" si="127"/>
        <v>-147929777.88640761</v>
      </c>
      <c r="N349" s="30">
        <v>56118927.989039078</v>
      </c>
      <c r="O349" s="30">
        <v>0</v>
      </c>
      <c r="P349" s="30">
        <f t="shared" si="130"/>
        <v>-91810849.897368535</v>
      </c>
      <c r="Q349" s="31">
        <v>-17973093.913826846</v>
      </c>
      <c r="R349" s="31">
        <v>1194552.29</v>
      </c>
      <c r="S349" s="32">
        <f t="shared" si="131"/>
        <v>-108589391.52119537</v>
      </c>
      <c r="T349" s="33">
        <f t="shared" si="132"/>
        <v>137689464.32976562</v>
      </c>
    </row>
    <row r="350" spans="1:20" ht="15" x14ac:dyDescent="0.25">
      <c r="A350" s="57">
        <v>47</v>
      </c>
      <c r="B350" s="57">
        <v>1865</v>
      </c>
      <c r="C350" s="58" t="s">
        <v>53</v>
      </c>
      <c r="D350" s="30">
        <v>0</v>
      </c>
      <c r="E350" s="30"/>
      <c r="F350" s="30"/>
      <c r="G350" s="30"/>
      <c r="H350" s="31">
        <v>0</v>
      </c>
      <c r="I350" s="31">
        <v>0</v>
      </c>
      <c r="J350" s="32">
        <f t="shared" ref="J350" si="133">D350+H350+I350</f>
        <v>0</v>
      </c>
      <c r="K350" s="32"/>
      <c r="L350" s="35"/>
      <c r="M350" s="51">
        <v>0</v>
      </c>
      <c r="N350" s="51"/>
      <c r="O350" s="51"/>
      <c r="P350" s="51">
        <f t="shared" ref="P350" si="134">SUM(M350:O350)</f>
        <v>0</v>
      </c>
      <c r="Q350" s="31"/>
      <c r="R350" s="31">
        <v>0</v>
      </c>
      <c r="S350" s="32">
        <f t="shared" ref="S350" si="135">M350+Q350+R350</f>
        <v>0</v>
      </c>
      <c r="T350" s="33">
        <f t="shared" si="132"/>
        <v>0</v>
      </c>
    </row>
    <row r="351" spans="1:20" ht="15" x14ac:dyDescent="0.25">
      <c r="A351" s="28">
        <v>47</v>
      </c>
      <c r="B351" s="28">
        <v>1875</v>
      </c>
      <c r="C351" s="29" t="s">
        <v>54</v>
      </c>
      <c r="D351" s="30">
        <f t="shared" ref="D351:D377" si="136">J281</f>
        <v>1091911.08</v>
      </c>
      <c r="E351" s="30">
        <v>0</v>
      </c>
      <c r="F351" s="30">
        <v>0</v>
      </c>
      <c r="G351" s="30">
        <f t="shared" si="128"/>
        <v>1091911.08</v>
      </c>
      <c r="H351" s="31">
        <v>0</v>
      </c>
      <c r="I351" s="31">
        <v>0</v>
      </c>
      <c r="J351" s="32">
        <f t="shared" si="129"/>
        <v>1091911.08</v>
      </c>
      <c r="K351" s="32"/>
      <c r="L351" s="35"/>
      <c r="M351" s="51">
        <f t="shared" ref="M351:M375" si="137">S281</f>
        <v>-434308.52</v>
      </c>
      <c r="N351" s="30">
        <v>0</v>
      </c>
      <c r="O351" s="30">
        <v>0</v>
      </c>
      <c r="P351" s="30">
        <f t="shared" si="130"/>
        <v>-434308.52</v>
      </c>
      <c r="Q351" s="31">
        <v>-38432.840000000004</v>
      </c>
      <c r="R351" s="31">
        <v>0</v>
      </c>
      <c r="S351" s="32">
        <f t="shared" si="131"/>
        <v>-472741.36000000004</v>
      </c>
      <c r="T351" s="33">
        <f t="shared" si="132"/>
        <v>619169.72</v>
      </c>
    </row>
    <row r="352" spans="1:20" ht="15" x14ac:dyDescent="0.25">
      <c r="A352" s="28" t="s">
        <v>39</v>
      </c>
      <c r="B352" s="28">
        <v>1905</v>
      </c>
      <c r="C352" s="29" t="s">
        <v>40</v>
      </c>
      <c r="D352" s="30">
        <f t="shared" si="136"/>
        <v>0</v>
      </c>
      <c r="E352" s="30">
        <v>0</v>
      </c>
      <c r="F352" s="30">
        <v>0</v>
      </c>
      <c r="G352" s="30">
        <f t="shared" si="128"/>
        <v>0</v>
      </c>
      <c r="H352" s="31">
        <v>0</v>
      </c>
      <c r="I352" s="31">
        <v>0</v>
      </c>
      <c r="J352" s="32">
        <f t="shared" si="129"/>
        <v>0</v>
      </c>
      <c r="K352" s="32">
        <v>0</v>
      </c>
      <c r="L352" s="35"/>
      <c r="M352" s="51">
        <f t="shared" si="137"/>
        <v>0</v>
      </c>
      <c r="N352" s="30">
        <v>0</v>
      </c>
      <c r="O352" s="30">
        <v>0</v>
      </c>
      <c r="P352" s="30">
        <f t="shared" si="130"/>
        <v>0</v>
      </c>
      <c r="Q352" s="31">
        <v>0</v>
      </c>
      <c r="R352" s="31">
        <v>0</v>
      </c>
      <c r="S352" s="32">
        <f t="shared" si="131"/>
        <v>0</v>
      </c>
      <c r="T352" s="33">
        <f t="shared" si="132"/>
        <v>0</v>
      </c>
    </row>
    <row r="353" spans="1:20" ht="15" x14ac:dyDescent="0.25">
      <c r="A353" s="28">
        <v>47</v>
      </c>
      <c r="B353" s="28">
        <v>1908</v>
      </c>
      <c r="C353" s="29" t="s">
        <v>55</v>
      </c>
      <c r="D353" s="30">
        <f t="shared" si="136"/>
        <v>129183547.41000004</v>
      </c>
      <c r="E353" s="30">
        <v>-7971356.37299872</v>
      </c>
      <c r="F353" s="30">
        <v>0</v>
      </c>
      <c r="G353" s="30">
        <f t="shared" si="128"/>
        <v>121212191.03700133</v>
      </c>
      <c r="H353" s="31">
        <v>1073098.7800000003</v>
      </c>
      <c r="I353" s="31">
        <v>-11854996.997001279</v>
      </c>
      <c r="J353" s="32">
        <f t="shared" si="129"/>
        <v>110430292.82000005</v>
      </c>
      <c r="K353" s="32">
        <v>0</v>
      </c>
      <c r="L353" s="35"/>
      <c r="M353" s="51">
        <f t="shared" si="137"/>
        <v>-26925023.18</v>
      </c>
      <c r="N353" s="30">
        <v>7971356.37299872</v>
      </c>
      <c r="O353" s="30">
        <v>0</v>
      </c>
      <c r="P353" s="30">
        <f t="shared" si="130"/>
        <v>-18953666.807001278</v>
      </c>
      <c r="Q353" s="31">
        <v>-3955284.01</v>
      </c>
      <c r="R353" s="31">
        <v>2288389.9370012805</v>
      </c>
      <c r="S353" s="32">
        <f t="shared" si="131"/>
        <v>-20620560.879999995</v>
      </c>
      <c r="T353" s="33">
        <f t="shared" si="132"/>
        <v>89809731.940000057</v>
      </c>
    </row>
    <row r="354" spans="1:20" ht="15" x14ac:dyDescent="0.25">
      <c r="A354" s="28">
        <v>13</v>
      </c>
      <c r="B354" s="28">
        <v>1910</v>
      </c>
      <c r="C354" s="29" t="s">
        <v>42</v>
      </c>
      <c r="D354" s="30">
        <f t="shared" si="136"/>
        <v>0</v>
      </c>
      <c r="E354" s="30">
        <v>0</v>
      </c>
      <c r="F354" s="30">
        <v>0</v>
      </c>
      <c r="G354" s="30">
        <f t="shared" si="128"/>
        <v>0</v>
      </c>
      <c r="H354" s="31">
        <v>0</v>
      </c>
      <c r="I354" s="31">
        <v>0</v>
      </c>
      <c r="J354" s="32">
        <f t="shared" si="129"/>
        <v>0</v>
      </c>
      <c r="K354" s="32">
        <v>0</v>
      </c>
      <c r="L354" s="35"/>
      <c r="M354" s="51">
        <f t="shared" si="137"/>
        <v>0</v>
      </c>
      <c r="N354" s="30">
        <v>0</v>
      </c>
      <c r="O354" s="30">
        <v>0</v>
      </c>
      <c r="P354" s="30">
        <f t="shared" si="130"/>
        <v>0</v>
      </c>
      <c r="Q354" s="31">
        <v>0</v>
      </c>
      <c r="R354" s="31">
        <v>0</v>
      </c>
      <c r="S354" s="32">
        <f t="shared" si="131"/>
        <v>0</v>
      </c>
      <c r="T354" s="33">
        <f t="shared" si="132"/>
        <v>0</v>
      </c>
    </row>
    <row r="355" spans="1:20" ht="15" x14ac:dyDescent="0.25">
      <c r="A355" s="28">
        <v>8</v>
      </c>
      <c r="B355" s="28">
        <v>1915</v>
      </c>
      <c r="C355" s="29" t="s">
        <v>56</v>
      </c>
      <c r="D355" s="30">
        <f t="shared" si="136"/>
        <v>10638707.330000002</v>
      </c>
      <c r="E355" s="30">
        <v>-3228519.3789802277</v>
      </c>
      <c r="F355" s="30">
        <v>0</v>
      </c>
      <c r="G355" s="30">
        <f t="shared" si="128"/>
        <v>7410187.9510197742</v>
      </c>
      <c r="H355" s="31">
        <v>5648.11</v>
      </c>
      <c r="I355" s="31">
        <v>-1460213.1138435816</v>
      </c>
      <c r="J355" s="32">
        <f t="shared" si="129"/>
        <v>5955622.9471761929</v>
      </c>
      <c r="K355" s="32">
        <v>0</v>
      </c>
      <c r="L355" s="35"/>
      <c r="M355" s="51">
        <f t="shared" si="137"/>
        <v>-7589296.8367880974</v>
      </c>
      <c r="N355" s="30">
        <v>3228519.3789802277</v>
      </c>
      <c r="O355" s="30">
        <v>0</v>
      </c>
      <c r="P355" s="30">
        <f t="shared" si="130"/>
        <v>-4360777.4578078697</v>
      </c>
      <c r="Q355" s="31">
        <v>-887325.46</v>
      </c>
      <c r="R355" s="31">
        <v>1125451.6038435816</v>
      </c>
      <c r="S355" s="32">
        <f t="shared" si="131"/>
        <v>-4122651.3139642878</v>
      </c>
      <c r="T355" s="33">
        <f t="shared" si="132"/>
        <v>1832971.6332119051</v>
      </c>
    </row>
    <row r="356" spans="1:20" ht="15" x14ac:dyDescent="0.25">
      <c r="A356" s="28">
        <v>10</v>
      </c>
      <c r="B356" s="28">
        <v>1920</v>
      </c>
      <c r="C356" s="29" t="s">
        <v>57</v>
      </c>
      <c r="D356" s="30">
        <f t="shared" si="136"/>
        <v>23887148.880000003</v>
      </c>
      <c r="E356" s="30">
        <v>-3869931.8546348885</v>
      </c>
      <c r="F356" s="30">
        <v>0</v>
      </c>
      <c r="G356" s="30">
        <f t="shared" si="128"/>
        <v>20017217.025365114</v>
      </c>
      <c r="H356" s="31">
        <v>7549664.5599999996</v>
      </c>
      <c r="I356" s="31">
        <v>-1531901.3110317816</v>
      </c>
      <c r="J356" s="32">
        <f t="shared" si="129"/>
        <v>26034980.274333332</v>
      </c>
      <c r="K356" s="32">
        <v>0</v>
      </c>
      <c r="L356" s="35"/>
      <c r="M356" s="51">
        <f t="shared" si="137"/>
        <v>-11290746.644666668</v>
      </c>
      <c r="N356" s="30">
        <v>3869931.8546348885</v>
      </c>
      <c r="O356" s="30">
        <v>0</v>
      </c>
      <c r="P356" s="30">
        <f t="shared" si="130"/>
        <v>-7420814.7900317796</v>
      </c>
      <c r="Q356" s="31">
        <v>-6581814.1400000006</v>
      </c>
      <c r="R356" s="31">
        <v>1531901.3110317816</v>
      </c>
      <c r="S356" s="32">
        <f t="shared" si="131"/>
        <v>-12470727.618999999</v>
      </c>
      <c r="T356" s="33">
        <f t="shared" si="132"/>
        <v>13564252.655333333</v>
      </c>
    </row>
    <row r="357" spans="1:20" ht="15" x14ac:dyDescent="0.25">
      <c r="A357" s="28">
        <v>10</v>
      </c>
      <c r="B357" s="28">
        <v>1930</v>
      </c>
      <c r="C357" s="29" t="s">
        <v>58</v>
      </c>
      <c r="D357" s="30">
        <f t="shared" si="136"/>
        <v>78686627.320000023</v>
      </c>
      <c r="E357" s="30">
        <v>-19222474.017442524</v>
      </c>
      <c r="F357" s="30">
        <v>0</v>
      </c>
      <c r="G357" s="30">
        <f t="shared" si="128"/>
        <v>59464153.302557498</v>
      </c>
      <c r="H357" s="31">
        <v>3364670</v>
      </c>
      <c r="I357" s="31">
        <v>-373760.4500574799</v>
      </c>
      <c r="J357" s="32">
        <f t="shared" si="129"/>
        <v>62455062.852500021</v>
      </c>
      <c r="K357" s="32">
        <v>0</v>
      </c>
      <c r="L357" s="35"/>
      <c r="M357" s="51">
        <f t="shared" si="137"/>
        <v>-46321914.050499998</v>
      </c>
      <c r="N357" s="30">
        <v>19222474.017442524</v>
      </c>
      <c r="O357" s="30">
        <v>0</v>
      </c>
      <c r="P357" s="30">
        <f t="shared" si="130"/>
        <v>-27099440.033057474</v>
      </c>
      <c r="Q357" s="31">
        <v>-5529076.4322673995</v>
      </c>
      <c r="R357" s="31">
        <v>350763.51005747996</v>
      </c>
      <c r="S357" s="32">
        <f t="shared" si="131"/>
        <v>-32277752.955267392</v>
      </c>
      <c r="T357" s="33">
        <f t="shared" si="132"/>
        <v>30177309.897232629</v>
      </c>
    </row>
    <row r="358" spans="1:20" ht="15" x14ac:dyDescent="0.25">
      <c r="A358" s="28">
        <v>8</v>
      </c>
      <c r="B358" s="28">
        <v>1935</v>
      </c>
      <c r="C358" s="29" t="s">
        <v>59</v>
      </c>
      <c r="D358" s="30">
        <f t="shared" si="136"/>
        <v>237981.52000000008</v>
      </c>
      <c r="E358" s="30">
        <v>-52569.498108751191</v>
      </c>
      <c r="F358" s="30">
        <v>0</v>
      </c>
      <c r="G358" s="30">
        <f t="shared" si="128"/>
        <v>185412.02189124888</v>
      </c>
      <c r="H358" s="31">
        <v>20189</v>
      </c>
      <c r="I358" s="31">
        <v>-12107.49189124881</v>
      </c>
      <c r="J358" s="32">
        <f t="shared" si="129"/>
        <v>193493.53000000006</v>
      </c>
      <c r="K358" s="32">
        <v>0</v>
      </c>
      <c r="L358" s="35"/>
      <c r="M358" s="51">
        <f t="shared" si="137"/>
        <v>-304393.04000000015</v>
      </c>
      <c r="N358" s="30">
        <v>52569.498108751191</v>
      </c>
      <c r="O358" s="30">
        <v>0</v>
      </c>
      <c r="P358" s="30">
        <f t="shared" si="130"/>
        <v>-251823.54189124895</v>
      </c>
      <c r="Q358" s="31">
        <v>-51242.720000000001</v>
      </c>
      <c r="R358" s="31">
        <v>12107.49189124881</v>
      </c>
      <c r="S358" s="32">
        <f t="shared" si="131"/>
        <v>-290958.77000000019</v>
      </c>
      <c r="T358" s="33">
        <f t="shared" si="132"/>
        <v>-97465.240000000136</v>
      </c>
    </row>
    <row r="359" spans="1:20" ht="15" x14ac:dyDescent="0.25">
      <c r="A359" s="28">
        <v>8</v>
      </c>
      <c r="B359" s="28">
        <v>1940</v>
      </c>
      <c r="C359" s="29" t="s">
        <v>60</v>
      </c>
      <c r="D359" s="30">
        <f t="shared" si="136"/>
        <v>11216525.589999998</v>
      </c>
      <c r="E359" s="30">
        <v>-2168266.6993016293</v>
      </c>
      <c r="F359" s="30">
        <v>0</v>
      </c>
      <c r="G359" s="30">
        <f t="shared" si="128"/>
        <v>9048258.8906983696</v>
      </c>
      <c r="H359" s="31">
        <v>46541.98</v>
      </c>
      <c r="I359" s="31">
        <v>-1056368.9530634501</v>
      </c>
      <c r="J359" s="32">
        <f t="shared" si="129"/>
        <v>8038431.9176349202</v>
      </c>
      <c r="K359" s="32">
        <v>0</v>
      </c>
      <c r="L359" s="35"/>
      <c r="M359" s="51">
        <f t="shared" si="137"/>
        <v>-7073060.622706349</v>
      </c>
      <c r="N359" s="30">
        <v>2168266.6993016293</v>
      </c>
      <c r="O359" s="30">
        <v>0</v>
      </c>
      <c r="P359" s="30">
        <f t="shared" si="130"/>
        <v>-4904793.9234047197</v>
      </c>
      <c r="Q359" s="31">
        <v>-1005644.7555555556</v>
      </c>
      <c r="R359" s="31">
        <v>1056368.9530634498</v>
      </c>
      <c r="S359" s="32">
        <f t="shared" si="131"/>
        <v>-4854069.7258968251</v>
      </c>
      <c r="T359" s="33">
        <f t="shared" si="132"/>
        <v>3184362.1917380951</v>
      </c>
    </row>
    <row r="360" spans="1:20" ht="15" x14ac:dyDescent="0.25">
      <c r="A360" s="28">
        <v>8</v>
      </c>
      <c r="B360" s="28">
        <v>1945</v>
      </c>
      <c r="C360" s="29" t="s">
        <v>61</v>
      </c>
      <c r="D360" s="30">
        <f t="shared" si="136"/>
        <v>1774590.1000000003</v>
      </c>
      <c r="E360" s="30">
        <v>-261505.68725557893</v>
      </c>
      <c r="F360" s="30">
        <v>0</v>
      </c>
      <c r="G360" s="30">
        <f t="shared" si="128"/>
        <v>1513084.4127444215</v>
      </c>
      <c r="H360" s="31">
        <v>736941.94000000006</v>
      </c>
      <c r="I360" s="31">
        <v>-98344.562744421099</v>
      </c>
      <c r="J360" s="32">
        <f t="shared" si="129"/>
        <v>2151681.7900000005</v>
      </c>
      <c r="K360" s="32">
        <v>0</v>
      </c>
      <c r="L360" s="35"/>
      <c r="M360" s="51">
        <f t="shared" si="137"/>
        <v>-704976.47999999975</v>
      </c>
      <c r="N360" s="30">
        <v>261505.68725557893</v>
      </c>
      <c r="O360" s="30">
        <v>0</v>
      </c>
      <c r="P360" s="30">
        <f t="shared" si="130"/>
        <v>-443470.79274442082</v>
      </c>
      <c r="Q360" s="31">
        <v>-215328.02000000002</v>
      </c>
      <c r="R360" s="31">
        <v>98344.562744421099</v>
      </c>
      <c r="S360" s="32">
        <f t="shared" si="131"/>
        <v>-560454.24999999977</v>
      </c>
      <c r="T360" s="33">
        <f t="shared" si="132"/>
        <v>1591227.5400000007</v>
      </c>
    </row>
    <row r="361" spans="1:20" ht="15" x14ac:dyDescent="0.25">
      <c r="A361" s="28">
        <v>8</v>
      </c>
      <c r="B361" s="28">
        <v>1950</v>
      </c>
      <c r="C361" s="29" t="s">
        <v>62</v>
      </c>
      <c r="D361" s="30">
        <f t="shared" si="136"/>
        <v>0</v>
      </c>
      <c r="E361" s="30">
        <v>0</v>
      </c>
      <c r="F361" s="30">
        <v>0</v>
      </c>
      <c r="G361" s="30">
        <f t="shared" si="128"/>
        <v>0</v>
      </c>
      <c r="H361" s="31">
        <v>0</v>
      </c>
      <c r="I361" s="31">
        <v>0</v>
      </c>
      <c r="J361" s="32">
        <f t="shared" si="129"/>
        <v>0</v>
      </c>
      <c r="K361" s="32">
        <v>0</v>
      </c>
      <c r="L361" s="35"/>
      <c r="M361" s="51">
        <f t="shared" si="137"/>
        <v>0</v>
      </c>
      <c r="N361" s="30">
        <v>0</v>
      </c>
      <c r="O361" s="30">
        <v>0</v>
      </c>
      <c r="P361" s="30">
        <f t="shared" si="130"/>
        <v>0</v>
      </c>
      <c r="Q361" s="31">
        <v>0</v>
      </c>
      <c r="R361" s="31">
        <v>0</v>
      </c>
      <c r="S361" s="32">
        <f t="shared" si="131"/>
        <v>0</v>
      </c>
      <c r="T361" s="33">
        <f t="shared" si="132"/>
        <v>0</v>
      </c>
    </row>
    <row r="362" spans="1:20" ht="15" x14ac:dyDescent="0.25">
      <c r="A362" s="28">
        <v>8</v>
      </c>
      <c r="B362" s="28">
        <v>1955</v>
      </c>
      <c r="C362" s="29" t="s">
        <v>63</v>
      </c>
      <c r="D362" s="30">
        <f t="shared" si="136"/>
        <v>4416296.3200000012</v>
      </c>
      <c r="E362" s="30">
        <v>-198958.63957016761</v>
      </c>
      <c r="F362" s="30">
        <v>0</v>
      </c>
      <c r="G362" s="30">
        <f t="shared" si="128"/>
        <v>4217337.6804298339</v>
      </c>
      <c r="H362" s="31">
        <v>622058.56000000006</v>
      </c>
      <c r="I362" s="31">
        <v>-655741.0304298324</v>
      </c>
      <c r="J362" s="32">
        <f t="shared" si="129"/>
        <v>4183655.2100000009</v>
      </c>
      <c r="K362" s="32">
        <v>0</v>
      </c>
      <c r="L362" s="35"/>
      <c r="M362" s="51">
        <f t="shared" si="137"/>
        <v>-1611824.2799999993</v>
      </c>
      <c r="N362" s="30">
        <v>198958.63957016761</v>
      </c>
      <c r="O362" s="30">
        <v>0</v>
      </c>
      <c r="P362" s="30">
        <f t="shared" si="130"/>
        <v>-1412865.6404298318</v>
      </c>
      <c r="Q362" s="31">
        <v>-547072.69000000006</v>
      </c>
      <c r="R362" s="31">
        <v>655741.0304298324</v>
      </c>
      <c r="S362" s="32">
        <f t="shared" si="131"/>
        <v>-1304197.2999999996</v>
      </c>
      <c r="T362" s="33">
        <f t="shared" si="132"/>
        <v>2879457.9100000011</v>
      </c>
    </row>
    <row r="363" spans="1:20" ht="15" x14ac:dyDescent="0.25">
      <c r="A363" s="28">
        <v>8</v>
      </c>
      <c r="B363" s="28">
        <v>1960</v>
      </c>
      <c r="C363" s="29" t="s">
        <v>64</v>
      </c>
      <c r="D363" s="30">
        <f t="shared" si="136"/>
        <v>6877741.0900000008</v>
      </c>
      <c r="E363" s="30">
        <v>-501810.633658682</v>
      </c>
      <c r="F363" s="30">
        <v>0</v>
      </c>
      <c r="G363" s="30">
        <f t="shared" si="128"/>
        <v>6375930.4563413188</v>
      </c>
      <c r="H363" s="31">
        <v>85556.55</v>
      </c>
      <c r="I363" s="31">
        <v>0</v>
      </c>
      <c r="J363" s="32">
        <f t="shared" si="129"/>
        <v>6461487.0063413186</v>
      </c>
      <c r="K363" s="32">
        <v>0</v>
      </c>
      <c r="L363" s="35"/>
      <c r="M363" s="51">
        <f t="shared" si="137"/>
        <v>-1570555.6418097203</v>
      </c>
      <c r="N363" s="30">
        <v>501810.633658682</v>
      </c>
      <c r="O363" s="30">
        <v>0</v>
      </c>
      <c r="P363" s="30">
        <f t="shared" si="130"/>
        <v>-1068745.0081510383</v>
      </c>
      <c r="Q363" s="31">
        <v>-396051.63137931039</v>
      </c>
      <c r="R363" s="31">
        <v>0</v>
      </c>
      <c r="S363" s="32">
        <f t="shared" si="131"/>
        <v>-1464796.6395303486</v>
      </c>
      <c r="T363" s="33">
        <f t="shared" si="132"/>
        <v>4996690.36681097</v>
      </c>
    </row>
    <row r="364" spans="1:20" ht="25.5" x14ac:dyDescent="0.25">
      <c r="A364" s="1">
        <v>47</v>
      </c>
      <c r="B364" s="28">
        <v>1970</v>
      </c>
      <c r="C364" s="29" t="s">
        <v>65</v>
      </c>
      <c r="D364" s="30">
        <f t="shared" si="136"/>
        <v>136371.49</v>
      </c>
      <c r="E364" s="30">
        <v>-95341.42802510169</v>
      </c>
      <c r="F364" s="30">
        <v>0</v>
      </c>
      <c r="G364" s="30">
        <f t="shared" si="128"/>
        <v>41030.061974898301</v>
      </c>
      <c r="H364" s="31">
        <v>0</v>
      </c>
      <c r="I364" s="31">
        <v>0</v>
      </c>
      <c r="J364" s="32">
        <f t="shared" si="129"/>
        <v>41030.061974898301</v>
      </c>
      <c r="K364" s="32">
        <v>0</v>
      </c>
      <c r="L364" s="35"/>
      <c r="M364" s="51">
        <f t="shared" si="137"/>
        <v>-112627.94673137712</v>
      </c>
      <c r="N364" s="30">
        <v>95341.42802510169</v>
      </c>
      <c r="O364" s="30">
        <v>0</v>
      </c>
      <c r="P364" s="30">
        <f t="shared" si="130"/>
        <v>-17286.518706275427</v>
      </c>
      <c r="Q364" s="31">
        <v>-7432.5812062754239</v>
      </c>
      <c r="R364" s="31">
        <v>0</v>
      </c>
      <c r="S364" s="32">
        <f t="shared" si="131"/>
        <v>-24719.09991255085</v>
      </c>
      <c r="T364" s="33">
        <f t="shared" si="132"/>
        <v>16310.962062347451</v>
      </c>
    </row>
    <row r="365" spans="1:20" ht="25.5" x14ac:dyDescent="0.25">
      <c r="A365" s="28">
        <v>47</v>
      </c>
      <c r="B365" s="28">
        <v>1975</v>
      </c>
      <c r="C365" s="29" t="s">
        <v>66</v>
      </c>
      <c r="D365" s="30">
        <f t="shared" si="136"/>
        <v>0</v>
      </c>
      <c r="E365" s="30">
        <v>0</v>
      </c>
      <c r="F365" s="30">
        <v>0</v>
      </c>
      <c r="G365" s="30">
        <f t="shared" si="128"/>
        <v>0</v>
      </c>
      <c r="H365" s="31">
        <v>0</v>
      </c>
      <c r="I365" s="31">
        <v>0</v>
      </c>
      <c r="J365" s="32">
        <f t="shared" si="129"/>
        <v>0</v>
      </c>
      <c r="K365" s="32">
        <v>0</v>
      </c>
      <c r="L365" s="35"/>
      <c r="M365" s="51">
        <f t="shared" si="137"/>
        <v>0</v>
      </c>
      <c r="N365" s="30">
        <v>0</v>
      </c>
      <c r="O365" s="30">
        <v>0</v>
      </c>
      <c r="P365" s="30">
        <f t="shared" si="130"/>
        <v>0</v>
      </c>
      <c r="Q365" s="31">
        <v>0</v>
      </c>
      <c r="R365" s="31">
        <v>0</v>
      </c>
      <c r="S365" s="32">
        <f t="shared" si="131"/>
        <v>0</v>
      </c>
      <c r="T365" s="33">
        <f t="shared" si="132"/>
        <v>0</v>
      </c>
    </row>
    <row r="366" spans="1:20" ht="15" x14ac:dyDescent="0.25">
      <c r="A366" s="28">
        <v>47</v>
      </c>
      <c r="B366" s="28">
        <v>1980</v>
      </c>
      <c r="C366" s="29" t="s">
        <v>67</v>
      </c>
      <c r="D366" s="30">
        <f t="shared" si="136"/>
        <v>39290031.699999996</v>
      </c>
      <c r="E366" s="30">
        <v>-7222696.1700090133</v>
      </c>
      <c r="F366" s="30">
        <v>0</v>
      </c>
      <c r="G366" s="30">
        <f t="shared" si="128"/>
        <v>32067335.529990982</v>
      </c>
      <c r="H366" s="31">
        <v>1547206.0443333373</v>
      </c>
      <c r="I366" s="31">
        <v>-175541.46432432433</v>
      </c>
      <c r="J366" s="32">
        <f t="shared" si="129"/>
        <v>33439000.109999992</v>
      </c>
      <c r="K366" s="32">
        <v>0</v>
      </c>
      <c r="L366" s="35"/>
      <c r="M366" s="51">
        <f t="shared" si="137"/>
        <v>-22111197.318</v>
      </c>
      <c r="N366" s="30">
        <v>7222696.1700090133</v>
      </c>
      <c r="O366" s="30">
        <v>0</v>
      </c>
      <c r="P366" s="30">
        <f t="shared" si="130"/>
        <v>-14888501.147990987</v>
      </c>
      <c r="Q366" s="31">
        <v>-2271932.6991666667</v>
      </c>
      <c r="R366" s="31">
        <v>119806.12432432434</v>
      </c>
      <c r="S366" s="32">
        <f t="shared" si="131"/>
        <v>-17040627.722833328</v>
      </c>
      <c r="T366" s="33">
        <f t="shared" si="132"/>
        <v>16398372.387166664</v>
      </c>
    </row>
    <row r="367" spans="1:20" ht="15" x14ac:dyDescent="0.25">
      <c r="A367" s="28">
        <v>47</v>
      </c>
      <c r="B367" s="28">
        <v>1985</v>
      </c>
      <c r="C367" s="29" t="s">
        <v>68</v>
      </c>
      <c r="D367" s="30">
        <f t="shared" si="136"/>
        <v>6555.22</v>
      </c>
      <c r="E367" s="30">
        <v>-6554.98</v>
      </c>
      <c r="F367" s="30">
        <v>0</v>
      </c>
      <c r="G367" s="30">
        <f t="shared" si="128"/>
        <v>0.24000000000069122</v>
      </c>
      <c r="H367" s="31">
        <v>0</v>
      </c>
      <c r="I367" s="31">
        <v>0</v>
      </c>
      <c r="J367" s="32">
        <f t="shared" si="129"/>
        <v>0.24000000000069122</v>
      </c>
      <c r="K367" s="32">
        <v>0</v>
      </c>
      <c r="L367" s="35"/>
      <c r="M367" s="51">
        <f t="shared" si="137"/>
        <v>-6554.98</v>
      </c>
      <c r="N367" s="30">
        <v>6554.98</v>
      </c>
      <c r="O367" s="30">
        <v>0</v>
      </c>
      <c r="P367" s="30">
        <f t="shared" si="130"/>
        <v>0</v>
      </c>
      <c r="Q367" s="31">
        <v>0</v>
      </c>
      <c r="R367" s="31">
        <v>0</v>
      </c>
      <c r="S367" s="32">
        <f t="shared" si="131"/>
        <v>0</v>
      </c>
      <c r="T367" s="33">
        <f t="shared" si="132"/>
        <v>0.24000000000069122</v>
      </c>
    </row>
    <row r="368" spans="1:20" ht="15" x14ac:dyDescent="0.25">
      <c r="A368" s="1">
        <v>47</v>
      </c>
      <c r="B368" s="28">
        <v>1990</v>
      </c>
      <c r="C368" s="36" t="s">
        <v>69</v>
      </c>
      <c r="D368" s="30">
        <f t="shared" si="136"/>
        <v>0</v>
      </c>
      <c r="E368" s="30">
        <v>0</v>
      </c>
      <c r="F368" s="30">
        <v>0</v>
      </c>
      <c r="G368" s="30">
        <f t="shared" si="128"/>
        <v>0</v>
      </c>
      <c r="H368" s="31">
        <v>0</v>
      </c>
      <c r="I368" s="31">
        <v>0</v>
      </c>
      <c r="J368" s="32">
        <f t="shared" si="129"/>
        <v>0</v>
      </c>
      <c r="K368" s="32">
        <v>0</v>
      </c>
      <c r="L368" s="35"/>
      <c r="M368" s="51">
        <f t="shared" si="137"/>
        <v>0</v>
      </c>
      <c r="N368" s="30">
        <v>0</v>
      </c>
      <c r="O368" s="30">
        <v>0</v>
      </c>
      <c r="P368" s="30">
        <f t="shared" si="130"/>
        <v>0</v>
      </c>
      <c r="Q368" s="31">
        <v>0</v>
      </c>
      <c r="R368" s="31">
        <v>0</v>
      </c>
      <c r="S368" s="32">
        <f t="shared" si="131"/>
        <v>0</v>
      </c>
      <c r="T368" s="33">
        <f t="shared" si="132"/>
        <v>0</v>
      </c>
    </row>
    <row r="369" spans="1:20" ht="15" x14ac:dyDescent="0.25">
      <c r="A369" s="28">
        <v>47</v>
      </c>
      <c r="B369" s="28">
        <v>1995</v>
      </c>
      <c r="C369" s="29" t="s">
        <v>70</v>
      </c>
      <c r="D369" s="30">
        <f t="shared" si="136"/>
        <v>-25539472.420000017</v>
      </c>
      <c r="E369" s="30">
        <v>5861158.5467927298</v>
      </c>
      <c r="F369" s="30">
        <v>0</v>
      </c>
      <c r="G369" s="30">
        <f t="shared" si="128"/>
        <v>-19678313.873207286</v>
      </c>
      <c r="H369" s="31">
        <v>0</v>
      </c>
      <c r="I369" s="31">
        <v>0</v>
      </c>
      <c r="J369" s="32">
        <f t="shared" si="129"/>
        <v>-19678313.873207286</v>
      </c>
      <c r="K369" s="32">
        <v>0</v>
      </c>
      <c r="L369" s="35"/>
      <c r="M369" s="51">
        <f t="shared" si="137"/>
        <v>7183750.5467927381</v>
      </c>
      <c r="N369" s="30">
        <v>-5861158.5467927298</v>
      </c>
      <c r="O369" s="30">
        <v>0</v>
      </c>
      <c r="P369" s="30">
        <f t="shared" si="130"/>
        <v>1322592.0000000084</v>
      </c>
      <c r="Q369" s="31">
        <v>661296</v>
      </c>
      <c r="R369" s="31">
        <v>0</v>
      </c>
      <c r="S369" s="32">
        <f t="shared" si="131"/>
        <v>1983888.0000000084</v>
      </c>
      <c r="T369" s="33">
        <f t="shared" si="132"/>
        <v>-17694425.873207279</v>
      </c>
    </row>
    <row r="370" spans="1:20" ht="15" x14ac:dyDescent="0.25">
      <c r="A370" s="28">
        <v>47</v>
      </c>
      <c r="B370" s="28">
        <v>2440</v>
      </c>
      <c r="C370" s="29" t="s">
        <v>73</v>
      </c>
      <c r="D370" s="30">
        <f t="shared" si="136"/>
        <v>-529860130.17000002</v>
      </c>
      <c r="E370" s="30">
        <v>11043756.832418649</v>
      </c>
      <c r="F370" s="30">
        <v>0</v>
      </c>
      <c r="G370" s="30">
        <f t="shared" si="128"/>
        <v>-518816373.3375814</v>
      </c>
      <c r="H370" s="31">
        <v>-70066929.480000004</v>
      </c>
      <c r="I370" s="31">
        <v>975512.00758135167</v>
      </c>
      <c r="J370" s="32">
        <f t="shared" si="129"/>
        <v>-587907790.81000006</v>
      </c>
      <c r="K370" s="32">
        <v>0</v>
      </c>
      <c r="M370" s="51">
        <f t="shared" si="137"/>
        <v>58476080.710839845</v>
      </c>
      <c r="N370" s="30">
        <v>-11043756.832418649</v>
      </c>
      <c r="O370" s="30">
        <v>0</v>
      </c>
      <c r="P370" s="30">
        <f t="shared" si="130"/>
        <v>47432323.878421195</v>
      </c>
      <c r="Q370" s="31">
        <v>14145087.405286325</v>
      </c>
      <c r="R370" s="31">
        <v>-117414.20758135166</v>
      </c>
      <c r="S370" s="32">
        <f t="shared" si="131"/>
        <v>61459997.076126173</v>
      </c>
      <c r="T370" s="33">
        <f t="shared" si="132"/>
        <v>-526447793.7338739</v>
      </c>
    </row>
    <row r="371" spans="1:20" ht="15" x14ac:dyDescent="0.25">
      <c r="A371" s="28">
        <v>47</v>
      </c>
      <c r="B371" s="37" t="s">
        <v>74</v>
      </c>
      <c r="C371" s="59" t="s">
        <v>75</v>
      </c>
      <c r="D371" s="30">
        <f t="shared" si="136"/>
        <v>-1273198.73</v>
      </c>
      <c r="E371" s="30"/>
      <c r="F371" s="30"/>
      <c r="G371" s="30">
        <f t="shared" si="128"/>
        <v>-1273198.73</v>
      </c>
      <c r="H371" s="31"/>
      <c r="I371" s="31"/>
      <c r="J371" s="32">
        <f t="shared" si="129"/>
        <v>-1273198.73</v>
      </c>
      <c r="K371" s="32"/>
      <c r="M371" s="51">
        <f t="shared" si="137"/>
        <v>422936.4</v>
      </c>
      <c r="N371" s="30"/>
      <c r="O371" s="30"/>
      <c r="P371" s="30">
        <f t="shared" si="130"/>
        <v>422936.4</v>
      </c>
      <c r="Q371" s="31">
        <v>50945.97</v>
      </c>
      <c r="R371" s="31"/>
      <c r="S371" s="32">
        <f t="shared" si="131"/>
        <v>473882.37</v>
      </c>
      <c r="T371" s="33">
        <f t="shared" si="132"/>
        <v>-799316.36</v>
      </c>
    </row>
    <row r="372" spans="1:20" ht="15" x14ac:dyDescent="0.25">
      <c r="A372" s="37"/>
      <c r="B372" s="37">
        <v>2005</v>
      </c>
      <c r="C372" s="38" t="s">
        <v>76</v>
      </c>
      <c r="D372" s="30">
        <f t="shared" si="136"/>
        <v>18825179.940000001</v>
      </c>
      <c r="E372" s="30">
        <v>-121372.82694444447</v>
      </c>
      <c r="F372" s="30">
        <v>0</v>
      </c>
      <c r="G372" s="30">
        <f t="shared" si="128"/>
        <v>18703807.113055557</v>
      </c>
      <c r="H372" s="31">
        <v>459821.57000000007</v>
      </c>
      <c r="I372" s="31">
        <v>-341860.54305555555</v>
      </c>
      <c r="J372" s="32">
        <f t="shared" si="129"/>
        <v>18821768.140000001</v>
      </c>
      <c r="K372" s="32">
        <v>0</v>
      </c>
      <c r="M372" s="51">
        <f t="shared" si="137"/>
        <v>-4070576.0900000003</v>
      </c>
      <c r="N372" s="30">
        <v>121372.82694444447</v>
      </c>
      <c r="O372" s="30">
        <v>0</v>
      </c>
      <c r="P372" s="30">
        <f t="shared" si="130"/>
        <v>-3949203.263055556</v>
      </c>
      <c r="Q372" s="31">
        <v>-1967670.6600000001</v>
      </c>
      <c r="R372" s="31">
        <v>341860.54305555555</v>
      </c>
      <c r="S372" s="32">
        <f t="shared" si="131"/>
        <v>-5575013.3799999999</v>
      </c>
      <c r="T372" s="33">
        <f t="shared" si="132"/>
        <v>13246754.760000002</v>
      </c>
    </row>
    <row r="373" spans="1:20" ht="15" x14ac:dyDescent="0.25">
      <c r="A373" s="37"/>
      <c r="B373" s="37">
        <v>2040</v>
      </c>
      <c r="C373" s="38" t="s">
        <v>77</v>
      </c>
      <c r="D373" s="30">
        <f t="shared" si="136"/>
        <v>0</v>
      </c>
      <c r="E373" s="30">
        <v>0</v>
      </c>
      <c r="F373" s="30">
        <v>0</v>
      </c>
      <c r="G373" s="30">
        <f t="shared" si="128"/>
        <v>0</v>
      </c>
      <c r="H373" s="31">
        <v>0</v>
      </c>
      <c r="I373" s="31">
        <v>0</v>
      </c>
      <c r="J373" s="32">
        <f t="shared" si="129"/>
        <v>0</v>
      </c>
      <c r="K373" s="32"/>
      <c r="M373" s="51">
        <f t="shared" si="137"/>
        <v>0</v>
      </c>
      <c r="N373" s="30">
        <v>0</v>
      </c>
      <c r="O373" s="30">
        <v>0</v>
      </c>
      <c r="P373" s="30">
        <f t="shared" si="130"/>
        <v>0</v>
      </c>
      <c r="Q373" s="31">
        <v>0</v>
      </c>
      <c r="R373" s="31">
        <v>0</v>
      </c>
      <c r="S373" s="32">
        <f t="shared" si="131"/>
        <v>0</v>
      </c>
      <c r="T373" s="33">
        <f t="shared" si="132"/>
        <v>0</v>
      </c>
    </row>
    <row r="374" spans="1:20" ht="15" x14ac:dyDescent="0.25">
      <c r="A374" s="37"/>
      <c r="B374" s="37">
        <v>2050</v>
      </c>
      <c r="C374" s="38" t="s">
        <v>78</v>
      </c>
      <c r="D374" s="30">
        <f t="shared" si="136"/>
        <v>0</v>
      </c>
      <c r="E374" s="30">
        <v>0</v>
      </c>
      <c r="F374" s="30">
        <v>0</v>
      </c>
      <c r="G374" s="30">
        <f t="shared" si="128"/>
        <v>0</v>
      </c>
      <c r="H374" s="31">
        <v>0</v>
      </c>
      <c r="I374" s="31">
        <v>0</v>
      </c>
      <c r="J374" s="32">
        <f t="shared" si="129"/>
        <v>0</v>
      </c>
      <c r="K374" s="32"/>
      <c r="M374" s="51">
        <f t="shared" si="137"/>
        <v>0</v>
      </c>
      <c r="N374" s="30">
        <v>0</v>
      </c>
      <c r="O374" s="30">
        <v>0</v>
      </c>
      <c r="P374" s="30">
        <f t="shared" si="130"/>
        <v>0</v>
      </c>
      <c r="Q374" s="31">
        <v>0</v>
      </c>
      <c r="R374" s="31">
        <v>0</v>
      </c>
      <c r="S374" s="32">
        <f t="shared" si="131"/>
        <v>0</v>
      </c>
      <c r="T374" s="33">
        <f t="shared" si="132"/>
        <v>0</v>
      </c>
    </row>
    <row r="375" spans="1:20" ht="15" x14ac:dyDescent="0.25">
      <c r="A375" s="37"/>
      <c r="B375" s="37">
        <v>2075</v>
      </c>
      <c r="C375" s="38" t="s">
        <v>79</v>
      </c>
      <c r="D375" s="30">
        <f t="shared" si="136"/>
        <v>1541997.72</v>
      </c>
      <c r="E375" s="30">
        <v>-1350958.0437499997</v>
      </c>
      <c r="F375" s="30">
        <v>0</v>
      </c>
      <c r="G375" s="30">
        <f t="shared" si="128"/>
        <v>191039.67625000025</v>
      </c>
      <c r="H375" s="31">
        <v>0</v>
      </c>
      <c r="I375" s="31">
        <v>0</v>
      </c>
      <c r="J375" s="32">
        <f t="shared" si="129"/>
        <v>191039.67625000025</v>
      </c>
      <c r="K375" s="32"/>
      <c r="M375" s="51">
        <f t="shared" si="137"/>
        <v>-1403195.4539285712</v>
      </c>
      <c r="N375" s="30">
        <v>1350958.0437499997</v>
      </c>
      <c r="O375" s="30">
        <v>0</v>
      </c>
      <c r="P375" s="30">
        <f t="shared" si="130"/>
        <v>-52237.410178571474</v>
      </c>
      <c r="Q375" s="31">
        <v>-27291.381428571425</v>
      </c>
      <c r="R375" s="31">
        <v>0</v>
      </c>
      <c r="S375" s="32">
        <f t="shared" si="131"/>
        <v>-79528.791607142892</v>
      </c>
      <c r="T375" s="33">
        <f t="shared" si="132"/>
        <v>111510.88464285736</v>
      </c>
    </row>
    <row r="376" spans="1:20" ht="15" x14ac:dyDescent="0.25">
      <c r="A376" s="37"/>
      <c r="B376" s="37">
        <v>2055</v>
      </c>
      <c r="C376" s="38" t="s">
        <v>80</v>
      </c>
      <c r="D376" s="30">
        <f t="shared" si="136"/>
        <v>153817131.84208488</v>
      </c>
      <c r="E376" s="30">
        <v>0</v>
      </c>
      <c r="F376" s="30">
        <v>0</v>
      </c>
      <c r="G376" s="30">
        <f t="shared" si="128"/>
        <v>153817131.84208488</v>
      </c>
      <c r="H376" s="31">
        <v>29239724.350000028</v>
      </c>
      <c r="I376" s="31">
        <v>0</v>
      </c>
      <c r="J376" s="32">
        <f t="shared" si="129"/>
        <v>183056856.19208491</v>
      </c>
      <c r="K376" s="32"/>
      <c r="M376" s="51"/>
      <c r="N376" s="30"/>
      <c r="O376" s="30"/>
      <c r="P376" s="30"/>
      <c r="Q376" s="31"/>
      <c r="R376" s="31"/>
      <c r="S376" s="32"/>
      <c r="T376" s="33"/>
    </row>
    <row r="377" spans="1:20" ht="15" x14ac:dyDescent="0.25">
      <c r="A377" s="37"/>
      <c r="B377" s="37" t="s">
        <v>81</v>
      </c>
      <c r="C377" s="38" t="s">
        <v>82</v>
      </c>
      <c r="D377" s="30">
        <f t="shared" si="136"/>
        <v>-24726889.889999997</v>
      </c>
      <c r="E377" s="30">
        <v>0</v>
      </c>
      <c r="F377" s="30">
        <v>0</v>
      </c>
      <c r="G377" s="30">
        <f t="shared" si="128"/>
        <v>-24726889.889999997</v>
      </c>
      <c r="H377" s="31">
        <v>-2431652.0900000026</v>
      </c>
      <c r="I377" s="31">
        <v>0</v>
      </c>
      <c r="J377" s="32">
        <f t="shared" si="129"/>
        <v>-27158541.98</v>
      </c>
      <c r="K377" s="32"/>
      <c r="M377" s="51"/>
      <c r="N377" s="30"/>
      <c r="O377" s="30"/>
      <c r="P377" s="30"/>
      <c r="Q377" s="31"/>
      <c r="R377" s="31"/>
      <c r="S377" s="32"/>
      <c r="T377" s="33"/>
    </row>
    <row r="378" spans="1:20" x14ac:dyDescent="0.2">
      <c r="A378" s="37"/>
      <c r="B378" s="37"/>
      <c r="C378" s="39" t="s">
        <v>83</v>
      </c>
      <c r="D378" s="40">
        <f t="shared" ref="D378:J378" si="138">SUM(D333:D377)</f>
        <v>4149487890.5691948</v>
      </c>
      <c r="E378" s="40">
        <f t="shared" si="138"/>
        <v>-317270564.51425403</v>
      </c>
      <c r="F378" s="40">
        <f t="shared" si="138"/>
        <v>0</v>
      </c>
      <c r="G378" s="40">
        <f t="shared" si="138"/>
        <v>3832217326.0549412</v>
      </c>
      <c r="H378" s="40">
        <f t="shared" si="138"/>
        <v>282062626.42225927</v>
      </c>
      <c r="I378" s="40">
        <f t="shared" si="138"/>
        <v>-38727633.773760222</v>
      </c>
      <c r="J378" s="40">
        <f t="shared" si="138"/>
        <v>4075552318.7034388</v>
      </c>
      <c r="K378" s="40">
        <f>SUM(K334:K372)</f>
        <v>0</v>
      </c>
      <c r="L378" s="42"/>
      <c r="M378" s="40">
        <f t="shared" ref="M378:T378" si="139">SUM(M333:M377)</f>
        <v>-974782078.14735591</v>
      </c>
      <c r="N378" s="40">
        <f t="shared" si="139"/>
        <v>317270564.52127886</v>
      </c>
      <c r="O378" s="40">
        <f t="shared" si="139"/>
        <v>0</v>
      </c>
      <c r="P378" s="40">
        <f t="shared" si="139"/>
        <v>-657511513.62607729</v>
      </c>
      <c r="Q378" s="40">
        <f t="shared" si="139"/>
        <v>-149275606.8738364</v>
      </c>
      <c r="R378" s="40">
        <f t="shared" si="139"/>
        <v>19218597.333760217</v>
      </c>
      <c r="S378" s="40">
        <f t="shared" si="139"/>
        <v>-787568523.16615331</v>
      </c>
      <c r="T378" s="40">
        <f t="shared" si="139"/>
        <v>3132085481.3252025</v>
      </c>
    </row>
    <row r="379" spans="1:20" ht="25.5" x14ac:dyDescent="0.25">
      <c r="A379" s="37"/>
      <c r="B379" s="37" t="s">
        <v>99</v>
      </c>
      <c r="C379" s="29" t="s">
        <v>84</v>
      </c>
      <c r="D379" s="30">
        <f t="shared" ref="D379:D385" si="140">J309</f>
        <v>-1353389.0600000003</v>
      </c>
      <c r="E379" s="30">
        <v>182572.54</v>
      </c>
      <c r="F379" s="30">
        <v>0</v>
      </c>
      <c r="G379" s="30">
        <f t="shared" ref="G379:G385" si="141">SUM(D379:F379)</f>
        <v>-1170816.5200000003</v>
      </c>
      <c r="H379" s="31">
        <v>-462234.81000000006</v>
      </c>
      <c r="I379" s="31">
        <v>1815623.87</v>
      </c>
      <c r="J379" s="32">
        <f t="shared" ref="J379:J385" si="142">G379+H379+I379</f>
        <v>182572.5399999998</v>
      </c>
      <c r="K379" s="32"/>
      <c r="M379" s="51">
        <f>S309</f>
        <v>510509.29000000004</v>
      </c>
      <c r="N379" s="30">
        <v>-182572.54</v>
      </c>
      <c r="O379" s="30">
        <v>0</v>
      </c>
      <c r="P379" s="30">
        <f t="shared" ref="P379:P383" si="143">SUM(M379:O379)</f>
        <v>327936.75</v>
      </c>
      <c r="Q379" s="31">
        <v>-510509.29000000004</v>
      </c>
      <c r="R379" s="31">
        <v>0</v>
      </c>
      <c r="S379" s="32">
        <f t="shared" ref="S379:S383" si="144">P379+Q379+R379</f>
        <v>-182572.54000000004</v>
      </c>
      <c r="T379" s="33">
        <f t="shared" ref="T379:T383" si="145">J379+S379</f>
        <v>-2.3283064365386963E-10</v>
      </c>
    </row>
    <row r="380" spans="1:20" ht="25.5" x14ac:dyDescent="0.25">
      <c r="A380" s="37"/>
      <c r="B380" s="37">
        <v>2075</v>
      </c>
      <c r="C380" s="43" t="s">
        <v>85</v>
      </c>
      <c r="D380" s="30">
        <f t="shared" si="140"/>
        <v>-1541997.72</v>
      </c>
      <c r="E380" s="30">
        <v>1350958.0437499997</v>
      </c>
      <c r="F380" s="30">
        <v>0</v>
      </c>
      <c r="G380" s="30">
        <f t="shared" si="141"/>
        <v>-191039.67625000025</v>
      </c>
      <c r="H380" s="31">
        <v>0</v>
      </c>
      <c r="I380" s="31">
        <v>0</v>
      </c>
      <c r="J380" s="32">
        <f t="shared" si="142"/>
        <v>-191039.67625000025</v>
      </c>
      <c r="K380" s="32"/>
      <c r="M380" s="51">
        <f>S310</f>
        <v>1403195.4539285712</v>
      </c>
      <c r="N380" s="30">
        <v>-1350958.0437499997</v>
      </c>
      <c r="O380" s="30">
        <v>0</v>
      </c>
      <c r="P380" s="30">
        <f t="shared" si="143"/>
        <v>52237.410178571474</v>
      </c>
      <c r="Q380" s="31">
        <v>27291.381428571425</v>
      </c>
      <c r="R380" s="31">
        <v>0</v>
      </c>
      <c r="S380" s="32">
        <f t="shared" si="144"/>
        <v>79528.791607142892</v>
      </c>
      <c r="T380" s="33">
        <f t="shared" si="145"/>
        <v>-111510.88464285736</v>
      </c>
    </row>
    <row r="381" spans="1:20" ht="25.5" x14ac:dyDescent="0.25">
      <c r="A381" s="37"/>
      <c r="B381" s="37">
        <v>1865</v>
      </c>
      <c r="C381" s="43" t="s">
        <v>86</v>
      </c>
      <c r="D381" s="30">
        <f t="shared" si="140"/>
        <v>0</v>
      </c>
      <c r="E381" s="30">
        <v>0</v>
      </c>
      <c r="F381" s="30">
        <v>0</v>
      </c>
      <c r="G381" s="30">
        <f t="shared" si="141"/>
        <v>0</v>
      </c>
      <c r="H381" s="31">
        <v>0</v>
      </c>
      <c r="I381" s="31">
        <v>0</v>
      </c>
      <c r="J381" s="32">
        <f t="shared" si="142"/>
        <v>0</v>
      </c>
      <c r="K381" s="32"/>
      <c r="M381" s="51">
        <f>S311</f>
        <v>0</v>
      </c>
      <c r="N381" s="30">
        <v>0</v>
      </c>
      <c r="O381" s="30">
        <v>0</v>
      </c>
      <c r="P381" s="30">
        <f t="shared" si="143"/>
        <v>0</v>
      </c>
      <c r="Q381" s="31">
        <v>0</v>
      </c>
      <c r="R381" s="31">
        <v>0</v>
      </c>
      <c r="S381" s="32">
        <f t="shared" si="144"/>
        <v>0</v>
      </c>
      <c r="T381" s="33">
        <f t="shared" si="145"/>
        <v>0</v>
      </c>
    </row>
    <row r="382" spans="1:20" ht="15" x14ac:dyDescent="0.25">
      <c r="A382" s="37"/>
      <c r="B382" s="37">
        <v>1875</v>
      </c>
      <c r="C382" s="43" t="s">
        <v>87</v>
      </c>
      <c r="D382" s="30">
        <f t="shared" si="140"/>
        <v>-1091911.08</v>
      </c>
      <c r="E382" s="30">
        <v>0</v>
      </c>
      <c r="F382" s="30">
        <v>0</v>
      </c>
      <c r="G382" s="30">
        <f t="shared" si="141"/>
        <v>-1091911.08</v>
      </c>
      <c r="H382" s="31">
        <v>0</v>
      </c>
      <c r="I382" s="31">
        <v>0</v>
      </c>
      <c r="J382" s="32">
        <f t="shared" si="142"/>
        <v>-1091911.08</v>
      </c>
      <c r="K382" s="32"/>
      <c r="M382" s="51">
        <f>S312</f>
        <v>434308.52</v>
      </c>
      <c r="N382" s="30">
        <v>0</v>
      </c>
      <c r="O382" s="30">
        <v>0</v>
      </c>
      <c r="P382" s="30">
        <f t="shared" si="143"/>
        <v>434308.52</v>
      </c>
      <c r="Q382" s="31">
        <v>38432.840000000004</v>
      </c>
      <c r="R382" s="31">
        <v>0</v>
      </c>
      <c r="S382" s="32">
        <f t="shared" si="144"/>
        <v>472741.36000000004</v>
      </c>
      <c r="T382" s="33">
        <f t="shared" si="145"/>
        <v>-619169.72</v>
      </c>
    </row>
    <row r="383" spans="1:20" ht="25.5" x14ac:dyDescent="0.25">
      <c r="A383" s="37"/>
      <c r="B383" s="37" t="s">
        <v>74</v>
      </c>
      <c r="C383" s="43" t="s">
        <v>88</v>
      </c>
      <c r="D383" s="30">
        <f t="shared" si="140"/>
        <v>1273198.73</v>
      </c>
      <c r="E383" s="30">
        <v>0</v>
      </c>
      <c r="F383" s="30">
        <v>0</v>
      </c>
      <c r="G383" s="30">
        <f t="shared" si="141"/>
        <v>1273198.73</v>
      </c>
      <c r="H383" s="31">
        <v>0</v>
      </c>
      <c r="I383" s="31">
        <v>0</v>
      </c>
      <c r="J383" s="32">
        <f t="shared" si="142"/>
        <v>1273198.73</v>
      </c>
      <c r="K383" s="32"/>
      <c r="M383" s="51">
        <f>S313</f>
        <v>-422936.4</v>
      </c>
      <c r="N383" s="30">
        <v>0</v>
      </c>
      <c r="O383" s="30">
        <v>0</v>
      </c>
      <c r="P383" s="30">
        <f t="shared" si="143"/>
        <v>-422936.4</v>
      </c>
      <c r="Q383" s="31">
        <v>-50945.97</v>
      </c>
      <c r="R383" s="31">
        <v>0</v>
      </c>
      <c r="S383" s="32">
        <f t="shared" si="144"/>
        <v>-473882.37</v>
      </c>
      <c r="T383" s="33">
        <f t="shared" si="145"/>
        <v>799316.36</v>
      </c>
    </row>
    <row r="384" spans="1:20" ht="15" x14ac:dyDescent="0.25">
      <c r="A384" s="37"/>
      <c r="B384" s="37">
        <v>2055</v>
      </c>
      <c r="C384" s="38" t="s">
        <v>80</v>
      </c>
      <c r="D384" s="30">
        <f t="shared" si="140"/>
        <v>-153817131.84208488</v>
      </c>
      <c r="E384" s="30">
        <v>0</v>
      </c>
      <c r="F384" s="30">
        <v>0</v>
      </c>
      <c r="G384" s="30">
        <f t="shared" si="141"/>
        <v>-153817131.84208488</v>
      </c>
      <c r="H384" s="31">
        <v>-29239724.350000028</v>
      </c>
      <c r="I384" s="31">
        <v>0</v>
      </c>
      <c r="J384" s="32">
        <f t="shared" si="142"/>
        <v>-183056856.19208491</v>
      </c>
      <c r="K384" s="32"/>
      <c r="M384" s="51"/>
      <c r="N384" s="30"/>
      <c r="O384" s="30"/>
      <c r="P384" s="30"/>
      <c r="Q384" s="31"/>
      <c r="R384" s="31"/>
      <c r="S384" s="32"/>
      <c r="T384" s="33"/>
    </row>
    <row r="385" spans="1:20" ht="15" x14ac:dyDescent="0.25">
      <c r="A385" s="37"/>
      <c r="B385" s="37" t="s">
        <v>81</v>
      </c>
      <c r="C385" s="38" t="s">
        <v>82</v>
      </c>
      <c r="D385" s="30">
        <f t="shared" si="140"/>
        <v>24726889.889999997</v>
      </c>
      <c r="E385" s="30">
        <v>0</v>
      </c>
      <c r="F385" s="30">
        <v>0</v>
      </c>
      <c r="G385" s="30">
        <f t="shared" si="141"/>
        <v>24726889.889999997</v>
      </c>
      <c r="H385" s="31">
        <v>2431652.0900000026</v>
      </c>
      <c r="I385" s="31">
        <v>0</v>
      </c>
      <c r="J385" s="32">
        <f t="shared" si="142"/>
        <v>27158541.98</v>
      </c>
      <c r="K385" s="32"/>
      <c r="M385" s="51"/>
      <c r="N385" s="30"/>
      <c r="O385" s="30"/>
      <c r="P385" s="30"/>
      <c r="Q385" s="31"/>
      <c r="R385" s="31"/>
      <c r="S385" s="32"/>
      <c r="T385" s="33"/>
    </row>
    <row r="386" spans="1:20" ht="15" x14ac:dyDescent="0.25">
      <c r="A386" s="37"/>
      <c r="B386" s="37"/>
      <c r="C386" s="39" t="s">
        <v>89</v>
      </c>
      <c r="D386" s="40">
        <f t="shared" ref="D386:J386" si="146">SUM(D378:D385)</f>
        <v>4017683549.4871101</v>
      </c>
      <c r="E386" s="40">
        <f t="shared" si="146"/>
        <v>-315737033.93050402</v>
      </c>
      <c r="F386" s="40">
        <f t="shared" si="146"/>
        <v>0</v>
      </c>
      <c r="G386" s="40">
        <f t="shared" si="146"/>
        <v>3701946515.5566063</v>
      </c>
      <c r="H386" s="40">
        <f t="shared" si="146"/>
        <v>254792319.35225925</v>
      </c>
      <c r="I386" s="40">
        <f t="shared" si="146"/>
        <v>-36912009.903760225</v>
      </c>
      <c r="J386" s="40">
        <f t="shared" si="146"/>
        <v>3919826825.0051041</v>
      </c>
      <c r="K386" s="32"/>
      <c r="L386" s="42"/>
      <c r="M386" s="40">
        <f t="shared" ref="M386:T386" si="147">SUM(M378:M383)</f>
        <v>-972857001.28342736</v>
      </c>
      <c r="N386" s="40">
        <f t="shared" si="147"/>
        <v>315737033.93752885</v>
      </c>
      <c r="O386" s="40">
        <f t="shared" si="147"/>
        <v>0</v>
      </c>
      <c r="P386" s="40">
        <f t="shared" si="147"/>
        <v>-657119967.34589875</v>
      </c>
      <c r="Q386" s="40">
        <f t="shared" si="147"/>
        <v>-149771337.91240782</v>
      </c>
      <c r="R386" s="40">
        <f t="shared" si="147"/>
        <v>19218597.333760217</v>
      </c>
      <c r="S386" s="40">
        <f t="shared" si="147"/>
        <v>-787672707.92454612</v>
      </c>
      <c r="T386" s="40">
        <f t="shared" si="147"/>
        <v>3132154117.0805597</v>
      </c>
    </row>
    <row r="387" spans="1:20" ht="15" x14ac:dyDescent="0.25">
      <c r="A387" s="37"/>
      <c r="B387" s="37"/>
      <c r="C387" s="65" t="s">
        <v>90</v>
      </c>
      <c r="D387" s="66"/>
      <c r="E387" s="66"/>
      <c r="F387" s="66"/>
      <c r="G387" s="66"/>
      <c r="H387" s="66"/>
      <c r="I387" s="66"/>
      <c r="J387" s="66"/>
      <c r="K387" s="66"/>
      <c r="L387" s="66"/>
      <c r="M387" s="67"/>
      <c r="N387" s="44"/>
      <c r="O387" s="44"/>
      <c r="P387" s="44"/>
      <c r="Q387" s="45"/>
      <c r="S387" s="46"/>
      <c r="T387" s="34"/>
    </row>
    <row r="388" spans="1:20" ht="15" x14ac:dyDescent="0.25">
      <c r="A388" s="37"/>
      <c r="B388" s="37"/>
      <c r="C388" s="65" t="s">
        <v>91</v>
      </c>
      <c r="D388" s="66"/>
      <c r="E388" s="66"/>
      <c r="F388" s="66"/>
      <c r="G388" s="66"/>
      <c r="H388" s="66"/>
      <c r="I388" s="66"/>
      <c r="J388" s="66"/>
      <c r="K388" s="66"/>
      <c r="L388" s="66"/>
      <c r="M388" s="67"/>
      <c r="N388" s="44"/>
      <c r="O388" s="44"/>
      <c r="P388" s="44"/>
      <c r="Q388" s="40">
        <f>+Q386</f>
        <v>-149771337.91240782</v>
      </c>
      <c r="S388" s="46"/>
      <c r="T388" s="34"/>
    </row>
    <row r="389" spans="1:20" x14ac:dyDescent="0.2">
      <c r="D389" s="47"/>
      <c r="E389" s="47"/>
      <c r="F389" s="47"/>
      <c r="G389" s="47"/>
      <c r="H389" s="47"/>
      <c r="I389" s="47"/>
      <c r="J389" s="47"/>
      <c r="M389" s="47"/>
      <c r="N389" s="47"/>
      <c r="O389" s="47"/>
      <c r="P389" s="47"/>
      <c r="Q389" s="47"/>
      <c r="R389" s="47"/>
      <c r="S389" s="47"/>
      <c r="T389" s="47"/>
    </row>
    <row r="390" spans="1:20" x14ac:dyDescent="0.2">
      <c r="M390" s="2" t="s">
        <v>92</v>
      </c>
    </row>
    <row r="391" spans="1:20" ht="15" x14ac:dyDescent="0.25">
      <c r="A391" s="37">
        <v>10</v>
      </c>
      <c r="B391" s="37"/>
      <c r="C391" s="16" t="s">
        <v>93</v>
      </c>
      <c r="D391" s="17"/>
      <c r="E391" s="17"/>
      <c r="F391" s="17"/>
      <c r="G391" s="17"/>
      <c r="H391" s="17"/>
      <c r="I391" s="17"/>
      <c r="J391" s="17"/>
      <c r="K391" s="17"/>
      <c r="L391" s="17"/>
      <c r="M391" s="17" t="s">
        <v>93</v>
      </c>
      <c r="N391" s="17"/>
      <c r="O391" s="17"/>
      <c r="P391" s="17"/>
      <c r="Q391" s="17"/>
      <c r="R391" s="48">
        <f>Q357</f>
        <v>-5529076.4322673995</v>
      </c>
    </row>
    <row r="392" spans="1:20" ht="15" x14ac:dyDescent="0.25">
      <c r="A392" s="37">
        <v>8</v>
      </c>
      <c r="B392" s="37"/>
      <c r="C392" s="16" t="s">
        <v>59</v>
      </c>
      <c r="D392" s="17"/>
      <c r="E392" s="17"/>
      <c r="F392" s="17"/>
      <c r="G392" s="17"/>
      <c r="H392" s="17"/>
      <c r="I392" s="17"/>
      <c r="J392" s="17"/>
      <c r="K392" s="17"/>
      <c r="L392" s="17"/>
      <c r="M392" s="17" t="s">
        <v>59</v>
      </c>
      <c r="N392" s="17"/>
      <c r="O392" s="17"/>
      <c r="P392" s="17"/>
      <c r="Q392" s="17"/>
      <c r="R392" s="48">
        <f>Q359</f>
        <v>-1005644.7555555556</v>
      </c>
    </row>
    <row r="393" spans="1:20" ht="15" x14ac:dyDescent="0.25">
      <c r="A393" s="37">
        <v>47</v>
      </c>
      <c r="B393" s="37"/>
      <c r="C393" s="16" t="s">
        <v>94</v>
      </c>
      <c r="D393" s="17"/>
      <c r="E393" s="17"/>
      <c r="F393" s="17"/>
      <c r="G393" s="17"/>
      <c r="H393" s="17"/>
      <c r="I393" s="17"/>
      <c r="J393" s="17"/>
      <c r="K393" s="17"/>
      <c r="L393" s="17"/>
      <c r="M393" s="17" t="s">
        <v>94</v>
      </c>
      <c r="N393" s="17"/>
      <c r="O393" s="17"/>
      <c r="P393" s="17"/>
      <c r="Q393" s="17"/>
      <c r="R393" s="48"/>
    </row>
    <row r="394" spans="1:20" x14ac:dyDescent="0.2">
      <c r="M394" s="60" t="s">
        <v>95</v>
      </c>
      <c r="N394" s="61"/>
      <c r="O394" s="61"/>
      <c r="P394" s="61"/>
      <c r="Q394" s="61"/>
      <c r="R394" s="49">
        <f>Q388-R391-R392-R393</f>
        <v>-143236616.72458485</v>
      </c>
    </row>
    <row r="398" spans="1:20" ht="13.5" thickBot="1" x14ac:dyDescent="0.25">
      <c r="H398" s="11" t="s">
        <v>18</v>
      </c>
      <c r="I398" s="12" t="s">
        <v>19</v>
      </c>
    </row>
    <row r="399" spans="1:20" ht="15.75" thickBot="1" x14ac:dyDescent="0.3">
      <c r="H399" s="11" t="s">
        <v>20</v>
      </c>
      <c r="I399" s="13">
        <v>2022</v>
      </c>
      <c r="J399" s="14"/>
      <c r="K399" s="15" t="b">
        <f>IF(I399=2014,4,IF(I399=2015,5,IF(I399=2016,6,IF(I399=2017,7,IF(I399=2018,8,IF(I399=2019,9,IF(I399=2020,10)))))))</f>
        <v>0</v>
      </c>
    </row>
    <row r="401" spans="1:20" x14ac:dyDescent="0.2">
      <c r="D401" s="62" t="s">
        <v>21</v>
      </c>
      <c r="E401" s="63"/>
      <c r="F401" s="63"/>
      <c r="G401" s="63"/>
      <c r="H401" s="63"/>
      <c r="I401" s="63"/>
      <c r="J401" s="63"/>
      <c r="K401" s="64"/>
      <c r="M401" s="16"/>
      <c r="N401" s="17"/>
      <c r="O401" s="17"/>
      <c r="P401" s="17"/>
      <c r="Q401" s="18" t="s">
        <v>22</v>
      </c>
      <c r="R401" s="18"/>
      <c r="S401" s="19"/>
    </row>
    <row r="402" spans="1:20" ht="30" customHeight="1" x14ac:dyDescent="0.2">
      <c r="A402" s="20" t="s">
        <v>23</v>
      </c>
      <c r="B402" s="20" t="s">
        <v>24</v>
      </c>
      <c r="C402" s="21" t="s">
        <v>25</v>
      </c>
      <c r="D402" s="22" t="s">
        <v>26</v>
      </c>
      <c r="E402" s="53" t="s">
        <v>98</v>
      </c>
      <c r="F402" s="22"/>
      <c r="G402" s="20" t="s">
        <v>27</v>
      </c>
      <c r="H402" s="23" t="s">
        <v>28</v>
      </c>
      <c r="I402" s="23" t="s">
        <v>29</v>
      </c>
      <c r="J402" s="20" t="s">
        <v>30</v>
      </c>
      <c r="K402" s="20" t="s">
        <v>31</v>
      </c>
      <c r="L402" s="24"/>
      <c r="M402" s="22" t="s">
        <v>26</v>
      </c>
      <c r="N402" s="53" t="s">
        <v>98</v>
      </c>
      <c r="O402" s="22"/>
      <c r="P402" s="20" t="s">
        <v>27</v>
      </c>
      <c r="Q402" s="26" t="s">
        <v>32</v>
      </c>
      <c r="R402" s="26" t="s">
        <v>29</v>
      </c>
      <c r="S402" s="27" t="s">
        <v>30</v>
      </c>
      <c r="T402" s="20" t="s">
        <v>33</v>
      </c>
    </row>
    <row r="403" spans="1:20" ht="30" customHeight="1" x14ac:dyDescent="0.25">
      <c r="A403" s="20"/>
      <c r="B403" s="28">
        <v>1531</v>
      </c>
      <c r="C403" s="29" t="s">
        <v>34</v>
      </c>
      <c r="D403" s="54">
        <f t="shared" ref="D403:D419" si="148">J333</f>
        <v>-182572.5399999998</v>
      </c>
      <c r="E403" s="30">
        <v>0</v>
      </c>
      <c r="F403" s="30">
        <v>0</v>
      </c>
      <c r="G403" s="30">
        <f>SUM(D403:F403)</f>
        <v>-182572.5399999998</v>
      </c>
      <c r="H403" s="31">
        <v>0</v>
      </c>
      <c r="I403" s="31">
        <v>0</v>
      </c>
      <c r="J403" s="32">
        <f>G403+H403+I403</f>
        <v>-182572.5399999998</v>
      </c>
      <c r="K403" s="20"/>
      <c r="L403" s="24"/>
      <c r="M403" s="51">
        <f t="shared" ref="M403:M419" si="149">S333</f>
        <v>182572.54000000004</v>
      </c>
      <c r="N403" s="30">
        <v>0</v>
      </c>
      <c r="O403" s="30">
        <v>0</v>
      </c>
      <c r="P403" s="30">
        <f>SUM(M403:O403)</f>
        <v>182572.54000000004</v>
      </c>
      <c r="Q403" s="31">
        <v>0</v>
      </c>
      <c r="R403" s="31">
        <v>0</v>
      </c>
      <c r="S403" s="32">
        <f>P403+Q403+R403</f>
        <v>182572.54000000004</v>
      </c>
      <c r="T403" s="33">
        <f>J403+S403</f>
        <v>2.3283064365386963E-10</v>
      </c>
    </row>
    <row r="404" spans="1:20" ht="25.5" customHeight="1" x14ac:dyDescent="0.25">
      <c r="A404" s="20"/>
      <c r="B404" s="28">
        <v>1609</v>
      </c>
      <c r="C404" s="29" t="s">
        <v>35</v>
      </c>
      <c r="D404" s="54">
        <f t="shared" si="148"/>
        <v>98231705.040000007</v>
      </c>
      <c r="E404" s="30">
        <v>0</v>
      </c>
      <c r="F404" s="30">
        <v>0</v>
      </c>
      <c r="G404" s="30">
        <f t="shared" ref="G404:G447" si="150">SUM(D404:F404)</f>
        <v>98231705.040000007</v>
      </c>
      <c r="H404" s="31">
        <v>654500</v>
      </c>
      <c r="I404" s="31">
        <v>-1874200</v>
      </c>
      <c r="J404" s="32">
        <f t="shared" ref="J404:J447" si="151">G404+H404+I404</f>
        <v>97012005.040000007</v>
      </c>
      <c r="K404" s="32">
        <v>0</v>
      </c>
      <c r="L404" s="24"/>
      <c r="M404" s="51">
        <f t="shared" si="149"/>
        <v>-18432297</v>
      </c>
      <c r="N404" s="30">
        <v>0</v>
      </c>
      <c r="O404" s="30">
        <v>0</v>
      </c>
      <c r="P404" s="30">
        <f t="shared" ref="P404:P445" si="152">SUM(M404:O404)</f>
        <v>-18432297</v>
      </c>
      <c r="Q404" s="31">
        <v>-3613136.24</v>
      </c>
      <c r="R404" s="31">
        <v>0</v>
      </c>
      <c r="S404" s="32">
        <f t="shared" ref="S404:S445" si="153">P404+Q404+R404</f>
        <v>-22045433.240000002</v>
      </c>
      <c r="T404" s="33">
        <f t="shared" ref="T404:T447" si="154">J404+S404</f>
        <v>74966571.800000012</v>
      </c>
    </row>
    <row r="405" spans="1:20" ht="25.5" x14ac:dyDescent="0.25">
      <c r="A405" s="28">
        <v>12</v>
      </c>
      <c r="B405" s="28">
        <v>1611</v>
      </c>
      <c r="C405" s="29" t="s">
        <v>36</v>
      </c>
      <c r="D405" s="54">
        <f t="shared" si="148"/>
        <v>166850120.74913222</v>
      </c>
      <c r="E405" s="30">
        <v>165992.21086778402</v>
      </c>
      <c r="F405" s="30">
        <v>0</v>
      </c>
      <c r="G405" s="30">
        <f t="shared" si="150"/>
        <v>167016112.96000001</v>
      </c>
      <c r="H405" s="31">
        <v>10642334.879999999</v>
      </c>
      <c r="I405" s="31">
        <v>-3424894.73</v>
      </c>
      <c r="J405" s="32">
        <f t="shared" si="151"/>
        <v>174233553.11000001</v>
      </c>
      <c r="K405" s="32">
        <v>0</v>
      </c>
      <c r="L405" s="35"/>
      <c r="M405" s="51">
        <f t="shared" si="149"/>
        <v>-60129364.761975221</v>
      </c>
      <c r="N405" s="30">
        <v>-84037.538024784037</v>
      </c>
      <c r="O405" s="30">
        <v>0</v>
      </c>
      <c r="P405" s="30">
        <f t="shared" si="152"/>
        <v>-60213402.300000004</v>
      </c>
      <c r="Q405" s="31">
        <v>-18958834.249999996</v>
      </c>
      <c r="R405" s="31">
        <v>3424894.7300000004</v>
      </c>
      <c r="S405" s="32">
        <f t="shared" si="153"/>
        <v>-75747341.819999993</v>
      </c>
      <c r="T405" s="33">
        <f t="shared" si="154"/>
        <v>98486211.290000021</v>
      </c>
    </row>
    <row r="406" spans="1:20" ht="25.5" x14ac:dyDescent="0.25">
      <c r="A406" s="28" t="s">
        <v>37</v>
      </c>
      <c r="B406" s="28">
        <v>1612</v>
      </c>
      <c r="C406" s="29" t="s">
        <v>38</v>
      </c>
      <c r="D406" s="54">
        <f t="shared" si="148"/>
        <v>3780680.61</v>
      </c>
      <c r="E406" s="30">
        <v>0</v>
      </c>
      <c r="F406" s="30">
        <v>0</v>
      </c>
      <c r="G406" s="30">
        <f t="shared" si="150"/>
        <v>3780680.61</v>
      </c>
      <c r="H406" s="31">
        <v>131494.1</v>
      </c>
      <c r="I406" s="31">
        <v>0</v>
      </c>
      <c r="J406" s="32">
        <f t="shared" si="151"/>
        <v>3912174.71</v>
      </c>
      <c r="K406" s="32">
        <v>0</v>
      </c>
      <c r="L406" s="35"/>
      <c r="M406" s="51">
        <f t="shared" si="149"/>
        <v>0</v>
      </c>
      <c r="N406" s="30">
        <v>0</v>
      </c>
      <c r="O406" s="30">
        <v>0</v>
      </c>
      <c r="P406" s="30">
        <f t="shared" si="152"/>
        <v>0</v>
      </c>
      <c r="Q406" s="31">
        <v>0</v>
      </c>
      <c r="R406" s="31">
        <v>0</v>
      </c>
      <c r="S406" s="32">
        <f t="shared" si="153"/>
        <v>0</v>
      </c>
      <c r="T406" s="33">
        <f t="shared" si="154"/>
        <v>3912174.71</v>
      </c>
    </row>
    <row r="407" spans="1:20" ht="15" x14ac:dyDescent="0.25">
      <c r="A407" s="28" t="s">
        <v>39</v>
      </c>
      <c r="B407" s="28">
        <v>1805</v>
      </c>
      <c r="C407" s="29" t="s">
        <v>40</v>
      </c>
      <c r="D407" s="54">
        <f t="shared" si="148"/>
        <v>31279772.18</v>
      </c>
      <c r="E407" s="30">
        <v>0</v>
      </c>
      <c r="F407" s="30">
        <v>0</v>
      </c>
      <c r="G407" s="30">
        <f t="shared" si="150"/>
        <v>31279772.18</v>
      </c>
      <c r="H407" s="31">
        <v>0</v>
      </c>
      <c r="I407" s="31">
        <v>0</v>
      </c>
      <c r="J407" s="32">
        <f t="shared" si="151"/>
        <v>31279772.18</v>
      </c>
      <c r="K407" s="32">
        <v>0</v>
      </c>
      <c r="L407" s="35"/>
      <c r="M407" s="51">
        <f t="shared" si="149"/>
        <v>0</v>
      </c>
      <c r="N407" s="30">
        <v>0</v>
      </c>
      <c r="O407" s="30">
        <v>0</v>
      </c>
      <c r="P407" s="30">
        <f t="shared" si="152"/>
        <v>0</v>
      </c>
      <c r="Q407" s="31">
        <v>0</v>
      </c>
      <c r="R407" s="31">
        <v>0</v>
      </c>
      <c r="S407" s="32">
        <f t="shared" si="153"/>
        <v>0</v>
      </c>
      <c r="T407" s="33">
        <f t="shared" si="154"/>
        <v>31279772.18</v>
      </c>
    </row>
    <row r="408" spans="1:20" ht="15" x14ac:dyDescent="0.25">
      <c r="A408" s="28">
        <v>47</v>
      </c>
      <c r="B408" s="28">
        <v>1808</v>
      </c>
      <c r="C408" s="29" t="s">
        <v>41</v>
      </c>
      <c r="D408" s="54">
        <f t="shared" si="148"/>
        <v>49349010.779208407</v>
      </c>
      <c r="E408" s="30">
        <v>-10014304.869208403</v>
      </c>
      <c r="F408" s="30">
        <v>0</v>
      </c>
      <c r="G408" s="30">
        <f t="shared" si="150"/>
        <v>39334705.910000004</v>
      </c>
      <c r="H408" s="31">
        <v>678359.25000000012</v>
      </c>
      <c r="I408" s="31">
        <v>0</v>
      </c>
      <c r="J408" s="32">
        <f t="shared" si="151"/>
        <v>40013065.160000004</v>
      </c>
      <c r="K408" s="32">
        <v>0</v>
      </c>
      <c r="L408" s="35"/>
      <c r="M408" s="51">
        <f t="shared" si="149"/>
        <v>-8744232.9895231705</v>
      </c>
      <c r="N408" s="30">
        <v>1538098.4495231723</v>
      </c>
      <c r="O408" s="30">
        <v>0</v>
      </c>
      <c r="P408" s="30">
        <f t="shared" si="152"/>
        <v>-7206134.5399999982</v>
      </c>
      <c r="Q408" s="31">
        <v>-1499840.71</v>
      </c>
      <c r="R408" s="31">
        <v>0</v>
      </c>
      <c r="S408" s="32">
        <f t="shared" si="153"/>
        <v>-8705975.2499999981</v>
      </c>
      <c r="T408" s="33">
        <f t="shared" si="154"/>
        <v>31307089.910000004</v>
      </c>
    </row>
    <row r="409" spans="1:20" ht="15" x14ac:dyDescent="0.25">
      <c r="A409" s="28">
        <v>13</v>
      </c>
      <c r="B409" s="28">
        <v>1810</v>
      </c>
      <c r="C409" s="29" t="s">
        <v>42</v>
      </c>
      <c r="D409" s="54">
        <f t="shared" si="148"/>
        <v>0</v>
      </c>
      <c r="E409" s="30">
        <v>0</v>
      </c>
      <c r="F409" s="30">
        <v>0</v>
      </c>
      <c r="G409" s="30">
        <f t="shared" si="150"/>
        <v>0</v>
      </c>
      <c r="H409" s="31">
        <v>0</v>
      </c>
      <c r="I409" s="31">
        <v>0</v>
      </c>
      <c r="J409" s="32">
        <f t="shared" si="151"/>
        <v>0</v>
      </c>
      <c r="K409" s="32">
        <v>0</v>
      </c>
      <c r="L409" s="35"/>
      <c r="M409" s="51">
        <f t="shared" si="149"/>
        <v>0</v>
      </c>
      <c r="N409" s="30">
        <v>0</v>
      </c>
      <c r="O409" s="30">
        <v>0</v>
      </c>
      <c r="P409" s="30">
        <f t="shared" si="152"/>
        <v>0</v>
      </c>
      <c r="Q409" s="31">
        <v>0</v>
      </c>
      <c r="R409" s="31">
        <v>0</v>
      </c>
      <c r="S409" s="32">
        <f t="shared" si="153"/>
        <v>0</v>
      </c>
      <c r="T409" s="33">
        <f t="shared" si="154"/>
        <v>0</v>
      </c>
    </row>
    <row r="410" spans="1:20" ht="15" x14ac:dyDescent="0.25">
      <c r="A410" s="28">
        <v>47</v>
      </c>
      <c r="B410" s="28">
        <v>1815</v>
      </c>
      <c r="C410" s="29" t="s">
        <v>43</v>
      </c>
      <c r="D410" s="54">
        <f t="shared" si="148"/>
        <v>136281506.45037112</v>
      </c>
      <c r="E410" s="30">
        <v>-2654610.1803711057</v>
      </c>
      <c r="F410" s="30">
        <v>0</v>
      </c>
      <c r="G410" s="30">
        <f t="shared" si="150"/>
        <v>133626896.27000001</v>
      </c>
      <c r="H410" s="31">
        <v>1301061.25</v>
      </c>
      <c r="I410" s="31">
        <v>0</v>
      </c>
      <c r="J410" s="32">
        <f t="shared" si="151"/>
        <v>134927957.52000001</v>
      </c>
      <c r="K410" s="32">
        <v>0</v>
      </c>
      <c r="L410" s="35"/>
      <c r="M410" s="51">
        <f t="shared" si="149"/>
        <v>-43635518.609138198</v>
      </c>
      <c r="N410" s="30">
        <v>138341.42913820595</v>
      </c>
      <c r="O410" s="30">
        <v>0</v>
      </c>
      <c r="P410" s="30">
        <f t="shared" si="152"/>
        <v>-43497177.179999992</v>
      </c>
      <c r="Q410" s="31">
        <v>-4562049.67</v>
      </c>
      <c r="R410" s="31">
        <v>0</v>
      </c>
      <c r="S410" s="32">
        <f t="shared" si="153"/>
        <v>-48059226.849999994</v>
      </c>
      <c r="T410" s="33">
        <f t="shared" si="154"/>
        <v>86868730.670000017</v>
      </c>
    </row>
    <row r="411" spans="1:20" ht="15" x14ac:dyDescent="0.25">
      <c r="A411" s="28">
        <v>47</v>
      </c>
      <c r="B411" s="28">
        <v>1820</v>
      </c>
      <c r="C411" s="29" t="s">
        <v>44</v>
      </c>
      <c r="D411" s="54">
        <f t="shared" si="148"/>
        <v>158875278.131832</v>
      </c>
      <c r="E411" s="30">
        <v>-13131.861832022667</v>
      </c>
      <c r="F411" s="30">
        <v>0</v>
      </c>
      <c r="G411" s="30">
        <f t="shared" si="150"/>
        <v>158862146.26999998</v>
      </c>
      <c r="H411" s="31">
        <v>1873384.72</v>
      </c>
      <c r="I411" s="31">
        <v>0</v>
      </c>
      <c r="J411" s="32">
        <f t="shared" si="151"/>
        <v>160735530.98999998</v>
      </c>
      <c r="K411" s="32">
        <v>0</v>
      </c>
      <c r="L411" s="35"/>
      <c r="M411" s="51">
        <f t="shared" si="149"/>
        <v>-33053745.686545115</v>
      </c>
      <c r="N411" s="30">
        <v>104220.81654511392</v>
      </c>
      <c r="O411" s="30">
        <v>0</v>
      </c>
      <c r="P411" s="30">
        <f t="shared" si="152"/>
        <v>-32949524.870000001</v>
      </c>
      <c r="Q411" s="31">
        <v>-5202308.7700000005</v>
      </c>
      <c r="R411" s="31">
        <v>0</v>
      </c>
      <c r="S411" s="32">
        <f t="shared" si="153"/>
        <v>-38151833.640000001</v>
      </c>
      <c r="T411" s="33">
        <f t="shared" si="154"/>
        <v>122583697.34999998</v>
      </c>
    </row>
    <row r="412" spans="1:20" ht="15" x14ac:dyDescent="0.25">
      <c r="A412" s="28">
        <v>47</v>
      </c>
      <c r="B412" s="28">
        <v>1825</v>
      </c>
      <c r="C412" s="29" t="s">
        <v>45</v>
      </c>
      <c r="D412" s="54">
        <f t="shared" si="148"/>
        <v>0</v>
      </c>
      <c r="E412" s="30">
        <v>0</v>
      </c>
      <c r="F412" s="30">
        <v>0</v>
      </c>
      <c r="G412" s="30">
        <f t="shared" si="150"/>
        <v>0</v>
      </c>
      <c r="H412" s="31">
        <v>0</v>
      </c>
      <c r="I412" s="31">
        <v>0</v>
      </c>
      <c r="J412" s="32">
        <f t="shared" si="151"/>
        <v>0</v>
      </c>
      <c r="K412" s="32">
        <v>0</v>
      </c>
      <c r="L412" s="35"/>
      <c r="M412" s="51">
        <f t="shared" si="149"/>
        <v>0</v>
      </c>
      <c r="N412" s="30">
        <v>0</v>
      </c>
      <c r="O412" s="30">
        <v>0</v>
      </c>
      <c r="P412" s="30">
        <f t="shared" si="152"/>
        <v>0</v>
      </c>
      <c r="Q412" s="31">
        <v>0</v>
      </c>
      <c r="R412" s="31">
        <v>0</v>
      </c>
      <c r="S412" s="32">
        <f t="shared" si="153"/>
        <v>0</v>
      </c>
      <c r="T412" s="33">
        <f t="shared" si="154"/>
        <v>0</v>
      </c>
    </row>
    <row r="413" spans="1:20" ht="15" x14ac:dyDescent="0.25">
      <c r="A413" s="28">
        <v>47</v>
      </c>
      <c r="B413" s="28">
        <v>1830</v>
      </c>
      <c r="C413" s="29" t="s">
        <v>46</v>
      </c>
      <c r="D413" s="54">
        <f t="shared" si="148"/>
        <v>560300074.01604962</v>
      </c>
      <c r="E413" s="30">
        <v>-1070901.2160468102</v>
      </c>
      <c r="F413" s="30">
        <v>0</v>
      </c>
      <c r="G413" s="30">
        <f t="shared" si="150"/>
        <v>559229172.80000281</v>
      </c>
      <c r="H413" s="31">
        <v>49512773.770000003</v>
      </c>
      <c r="I413" s="31">
        <v>-1225093.5900000001</v>
      </c>
      <c r="J413" s="32">
        <f t="shared" si="151"/>
        <v>607516852.98000276</v>
      </c>
      <c r="K413" s="32">
        <v>0</v>
      </c>
      <c r="L413" s="35"/>
      <c r="M413" s="51">
        <f t="shared" si="149"/>
        <v>-67131270.392213866</v>
      </c>
      <c r="N413" s="30">
        <v>56929.932213865221</v>
      </c>
      <c r="O413" s="30">
        <v>0</v>
      </c>
      <c r="P413" s="30">
        <f t="shared" si="152"/>
        <v>-67074340.460000001</v>
      </c>
      <c r="Q413" s="31">
        <v>-13877265.709999999</v>
      </c>
      <c r="R413" s="31">
        <v>213235.79</v>
      </c>
      <c r="S413" s="32">
        <f t="shared" si="153"/>
        <v>-80738370.379999995</v>
      </c>
      <c r="T413" s="33">
        <f t="shared" si="154"/>
        <v>526778482.60000277</v>
      </c>
    </row>
    <row r="414" spans="1:20" ht="15" x14ac:dyDescent="0.25">
      <c r="A414" s="28">
        <v>47</v>
      </c>
      <c r="B414" s="28">
        <v>1835</v>
      </c>
      <c r="C414" s="29" t="s">
        <v>47</v>
      </c>
      <c r="D414" s="54">
        <f t="shared" si="148"/>
        <v>456146761.18706191</v>
      </c>
      <c r="E414" s="30">
        <v>1819071.2029383183</v>
      </c>
      <c r="F414" s="30">
        <v>0</v>
      </c>
      <c r="G414" s="30">
        <f t="shared" si="150"/>
        <v>457965832.39000022</v>
      </c>
      <c r="H414" s="31">
        <v>38382397.859999999</v>
      </c>
      <c r="I414" s="31">
        <v>-1790443.29</v>
      </c>
      <c r="J414" s="32">
        <f t="shared" si="151"/>
        <v>494557786.96000022</v>
      </c>
      <c r="K414" s="32">
        <v>0</v>
      </c>
      <c r="L414" s="35"/>
      <c r="M414" s="51">
        <f t="shared" si="149"/>
        <v>-54090300.811612613</v>
      </c>
      <c r="N414" s="30">
        <v>-691219.83838739246</v>
      </c>
      <c r="O414" s="30">
        <v>0</v>
      </c>
      <c r="P414" s="30">
        <f t="shared" si="152"/>
        <v>-54781520.650000006</v>
      </c>
      <c r="Q414" s="31">
        <v>-12628729.779999999</v>
      </c>
      <c r="R414" s="31">
        <v>390968.07999999996</v>
      </c>
      <c r="S414" s="32">
        <f t="shared" si="153"/>
        <v>-67019282.350000009</v>
      </c>
      <c r="T414" s="33">
        <f t="shared" si="154"/>
        <v>427538504.61000019</v>
      </c>
    </row>
    <row r="415" spans="1:20" ht="15" x14ac:dyDescent="0.25">
      <c r="A415" s="28">
        <v>47</v>
      </c>
      <c r="B415" s="28">
        <v>1840</v>
      </c>
      <c r="C415" s="29" t="s">
        <v>48</v>
      </c>
      <c r="D415" s="54">
        <f t="shared" si="148"/>
        <v>451172522.67148095</v>
      </c>
      <c r="E415" s="30">
        <v>-4629909.4514807463</v>
      </c>
      <c r="F415" s="30">
        <v>0</v>
      </c>
      <c r="G415" s="30">
        <f t="shared" si="150"/>
        <v>446542613.22000021</v>
      </c>
      <c r="H415" s="31">
        <v>18211826.580000002</v>
      </c>
      <c r="I415" s="31">
        <v>-91755.53</v>
      </c>
      <c r="J415" s="32">
        <f t="shared" si="151"/>
        <v>464662684.27000022</v>
      </c>
      <c r="K415" s="32">
        <v>0</v>
      </c>
      <c r="L415" s="35"/>
      <c r="M415" s="51">
        <f t="shared" si="149"/>
        <v>-47651524.529752977</v>
      </c>
      <c r="N415" s="30">
        <v>509373.84975297749</v>
      </c>
      <c r="O415" s="30">
        <v>0</v>
      </c>
      <c r="P415" s="30">
        <f t="shared" si="152"/>
        <v>-47142150.68</v>
      </c>
      <c r="Q415" s="31">
        <v>-9911039.8900000006</v>
      </c>
      <c r="R415" s="31">
        <v>12532.36</v>
      </c>
      <c r="S415" s="32">
        <f t="shared" si="153"/>
        <v>-57040658.210000001</v>
      </c>
      <c r="T415" s="33">
        <f t="shared" si="154"/>
        <v>407622026.06000024</v>
      </c>
    </row>
    <row r="416" spans="1:20" ht="15" x14ac:dyDescent="0.25">
      <c r="A416" s="28">
        <v>47</v>
      </c>
      <c r="B416" s="28">
        <v>1845</v>
      </c>
      <c r="C416" s="29" t="s">
        <v>49</v>
      </c>
      <c r="D416" s="54">
        <f t="shared" si="148"/>
        <v>1213428942.2842133</v>
      </c>
      <c r="E416" s="30">
        <v>-5767313.1242132187</v>
      </c>
      <c r="F416" s="30">
        <v>0</v>
      </c>
      <c r="G416" s="30">
        <f t="shared" si="150"/>
        <v>1207661629.1600001</v>
      </c>
      <c r="H416" s="31">
        <v>87280002.670000002</v>
      </c>
      <c r="I416" s="31">
        <v>-1318672.6600000001</v>
      </c>
      <c r="J416" s="32">
        <f t="shared" si="151"/>
        <v>1293622959.1700001</v>
      </c>
      <c r="K416" s="32">
        <v>0</v>
      </c>
      <c r="L416" s="35"/>
      <c r="M416" s="51">
        <f t="shared" si="149"/>
        <v>-198816948.56690568</v>
      </c>
      <c r="N416" s="30">
        <v>573432.53690564632</v>
      </c>
      <c r="O416" s="30">
        <v>0</v>
      </c>
      <c r="P416" s="30">
        <f t="shared" si="152"/>
        <v>-198243516.03000003</v>
      </c>
      <c r="Q416" s="31">
        <v>-38831810.389999993</v>
      </c>
      <c r="R416" s="31">
        <v>308090.20999999996</v>
      </c>
      <c r="S416" s="32">
        <f t="shared" si="153"/>
        <v>-236767236.21000001</v>
      </c>
      <c r="T416" s="33">
        <f t="shared" si="154"/>
        <v>1056855722.96</v>
      </c>
    </row>
    <row r="417" spans="1:20" ht="15" x14ac:dyDescent="0.25">
      <c r="A417" s="28">
        <v>47</v>
      </c>
      <c r="B417" s="28">
        <v>1850</v>
      </c>
      <c r="C417" s="29" t="s">
        <v>50</v>
      </c>
      <c r="D417" s="54">
        <f t="shared" si="148"/>
        <v>567123336.29263628</v>
      </c>
      <c r="E417" s="30">
        <v>-3620667.9326363802</v>
      </c>
      <c r="F417" s="30">
        <v>0</v>
      </c>
      <c r="G417" s="30">
        <f t="shared" si="150"/>
        <v>563502668.3599999</v>
      </c>
      <c r="H417" s="31">
        <v>53887718.839999996</v>
      </c>
      <c r="I417" s="31">
        <v>-2284606.9700000002</v>
      </c>
      <c r="J417" s="32">
        <f t="shared" si="151"/>
        <v>615105780.2299999</v>
      </c>
      <c r="K417" s="32">
        <v>0</v>
      </c>
      <c r="L417" s="35"/>
      <c r="M417" s="51">
        <f t="shared" si="149"/>
        <v>-96879060.897402599</v>
      </c>
      <c r="N417" s="30">
        <v>321975.12740252912</v>
      </c>
      <c r="O417" s="30">
        <v>0</v>
      </c>
      <c r="P417" s="30">
        <f t="shared" si="152"/>
        <v>-96557085.77000007</v>
      </c>
      <c r="Q417" s="31">
        <v>-19133146.600000001</v>
      </c>
      <c r="R417" s="31">
        <v>657510.49</v>
      </c>
      <c r="S417" s="32">
        <f t="shared" si="153"/>
        <v>-115032721.88000007</v>
      </c>
      <c r="T417" s="33">
        <f t="shared" si="154"/>
        <v>500073058.34999985</v>
      </c>
    </row>
    <row r="418" spans="1:20" ht="15" x14ac:dyDescent="0.25">
      <c r="A418" s="28">
        <v>47</v>
      </c>
      <c r="B418" s="28">
        <v>1855</v>
      </c>
      <c r="C418" s="29" t="s">
        <v>51</v>
      </c>
      <c r="D418" s="54">
        <f t="shared" si="148"/>
        <v>110107856.54540536</v>
      </c>
      <c r="E418" s="30">
        <v>-5477953.2054053545</v>
      </c>
      <c r="F418" s="30">
        <v>0</v>
      </c>
      <c r="G418" s="30">
        <f t="shared" si="150"/>
        <v>104629903.34</v>
      </c>
      <c r="H418" s="31">
        <v>4751743.96</v>
      </c>
      <c r="I418" s="31">
        <v>-380821.19</v>
      </c>
      <c r="J418" s="32">
        <f t="shared" si="151"/>
        <v>109000826.11</v>
      </c>
      <c r="K418" s="32">
        <v>0</v>
      </c>
      <c r="L418" s="35"/>
      <c r="M418" s="51">
        <f t="shared" si="149"/>
        <v>-13356407.578003077</v>
      </c>
      <c r="N418" s="30">
        <v>922848.62800306454</v>
      </c>
      <c r="O418" s="30">
        <v>0</v>
      </c>
      <c r="P418" s="30">
        <f t="shared" si="152"/>
        <v>-12433558.950000012</v>
      </c>
      <c r="Q418" s="31">
        <v>-2608225.16</v>
      </c>
      <c r="R418" s="31">
        <v>56599.89</v>
      </c>
      <c r="S418" s="32">
        <f t="shared" si="153"/>
        <v>-14985184.220000012</v>
      </c>
      <c r="T418" s="33">
        <f t="shared" si="154"/>
        <v>94015641.889999986</v>
      </c>
    </row>
    <row r="419" spans="1:20" ht="15" x14ac:dyDescent="0.25">
      <c r="A419" s="28">
        <v>47</v>
      </c>
      <c r="B419" s="28">
        <v>1860</v>
      </c>
      <c r="C419" s="29" t="s">
        <v>52</v>
      </c>
      <c r="D419" s="54">
        <f t="shared" si="148"/>
        <v>246278855.850961</v>
      </c>
      <c r="E419" s="30">
        <v>-333506.63096094131</v>
      </c>
      <c r="F419" s="30">
        <v>0</v>
      </c>
      <c r="G419" s="30">
        <f t="shared" si="150"/>
        <v>245945349.22000006</v>
      </c>
      <c r="H419" s="31">
        <v>15375086.16</v>
      </c>
      <c r="I419" s="31">
        <v>-828255.19000000006</v>
      </c>
      <c r="J419" s="32">
        <f t="shared" si="151"/>
        <v>260492180.19000006</v>
      </c>
      <c r="K419" s="32">
        <v>0</v>
      </c>
      <c r="L419" s="35"/>
      <c r="M419" s="51">
        <f t="shared" si="149"/>
        <v>-108589391.52119537</v>
      </c>
      <c r="N419" s="30">
        <v>294281.92119535059</v>
      </c>
      <c r="O419" s="30">
        <v>0</v>
      </c>
      <c r="P419" s="30">
        <f t="shared" si="152"/>
        <v>-108295109.60000002</v>
      </c>
      <c r="Q419" s="31">
        <v>-18488613.600000001</v>
      </c>
      <c r="R419" s="31">
        <v>828029.31</v>
      </c>
      <c r="S419" s="32">
        <f t="shared" si="153"/>
        <v>-125955693.89000002</v>
      </c>
      <c r="T419" s="33">
        <f t="shared" si="154"/>
        <v>134536486.30000004</v>
      </c>
    </row>
    <row r="420" spans="1:20" ht="15" x14ac:dyDescent="0.25">
      <c r="A420" s="57">
        <v>47</v>
      </c>
      <c r="B420" s="57">
        <v>1865</v>
      </c>
      <c r="C420" s="58" t="s">
        <v>53</v>
      </c>
      <c r="D420" s="30">
        <v>0</v>
      </c>
      <c r="E420" s="30"/>
      <c r="F420" s="30"/>
      <c r="G420" s="30"/>
      <c r="H420" s="31">
        <v>0</v>
      </c>
      <c r="I420" s="31">
        <v>0</v>
      </c>
      <c r="J420" s="32">
        <f t="shared" ref="J420" si="155">D420+H420+I420</f>
        <v>0</v>
      </c>
      <c r="K420" s="32"/>
      <c r="L420" s="35"/>
      <c r="M420" s="51"/>
      <c r="N420" s="51"/>
      <c r="O420" s="51"/>
      <c r="P420" s="51"/>
      <c r="Q420" s="31"/>
      <c r="R420" s="31">
        <v>0</v>
      </c>
      <c r="S420" s="32">
        <f t="shared" ref="S420" si="156">M420+Q420+R420</f>
        <v>0</v>
      </c>
      <c r="T420" s="33">
        <f t="shared" si="154"/>
        <v>0</v>
      </c>
    </row>
    <row r="421" spans="1:20" ht="15" x14ac:dyDescent="0.25">
      <c r="A421" s="28">
        <v>47</v>
      </c>
      <c r="B421" s="28">
        <v>1875</v>
      </c>
      <c r="C421" s="29" t="s">
        <v>54</v>
      </c>
      <c r="D421" s="54">
        <f t="shared" ref="D421:D447" si="157">J351</f>
        <v>1091911.08</v>
      </c>
      <c r="E421" s="30">
        <v>0</v>
      </c>
      <c r="F421" s="30">
        <v>0</v>
      </c>
      <c r="G421" s="30">
        <f t="shared" si="150"/>
        <v>1091911.08</v>
      </c>
      <c r="H421" s="31">
        <v>0</v>
      </c>
      <c r="I421" s="31">
        <v>0</v>
      </c>
      <c r="J421" s="32">
        <f t="shared" si="151"/>
        <v>1091911.08</v>
      </c>
      <c r="K421" s="32"/>
      <c r="L421" s="35"/>
      <c r="M421" s="51">
        <f t="shared" ref="M421:M445" si="158">S351</f>
        <v>-472741.36000000004</v>
      </c>
      <c r="N421" s="30">
        <v>0</v>
      </c>
      <c r="O421" s="30">
        <v>0</v>
      </c>
      <c r="P421" s="30">
        <f t="shared" si="152"/>
        <v>-472741.36000000004</v>
      </c>
      <c r="Q421" s="31">
        <v>-38433.040000000001</v>
      </c>
      <c r="R421" s="31">
        <v>0</v>
      </c>
      <c r="S421" s="32">
        <f t="shared" si="153"/>
        <v>-511174.40000000002</v>
      </c>
      <c r="T421" s="33">
        <f t="shared" si="154"/>
        <v>580736.68000000005</v>
      </c>
    </row>
    <row r="422" spans="1:20" ht="15" x14ac:dyDescent="0.25">
      <c r="A422" s="28" t="s">
        <v>39</v>
      </c>
      <c r="B422" s="28">
        <v>1905</v>
      </c>
      <c r="C422" s="29" t="s">
        <v>40</v>
      </c>
      <c r="D422" s="54">
        <f t="shared" si="157"/>
        <v>0</v>
      </c>
      <c r="E422" s="30">
        <v>0</v>
      </c>
      <c r="F422" s="30">
        <v>0</v>
      </c>
      <c r="G422" s="30">
        <f t="shared" si="150"/>
        <v>0</v>
      </c>
      <c r="H422" s="31">
        <v>0</v>
      </c>
      <c r="I422" s="31">
        <v>0</v>
      </c>
      <c r="J422" s="32">
        <f t="shared" si="151"/>
        <v>0</v>
      </c>
      <c r="K422" s="32">
        <v>0</v>
      </c>
      <c r="L422" s="35"/>
      <c r="M422" s="51">
        <f t="shared" si="158"/>
        <v>0</v>
      </c>
      <c r="N422" s="30">
        <v>0</v>
      </c>
      <c r="O422" s="30">
        <v>0</v>
      </c>
      <c r="P422" s="30">
        <f t="shared" si="152"/>
        <v>0</v>
      </c>
      <c r="Q422" s="31">
        <v>0</v>
      </c>
      <c r="R422" s="31">
        <v>0</v>
      </c>
      <c r="S422" s="32">
        <f t="shared" si="153"/>
        <v>0</v>
      </c>
      <c r="T422" s="33">
        <f t="shared" si="154"/>
        <v>0</v>
      </c>
    </row>
    <row r="423" spans="1:20" ht="15" x14ac:dyDescent="0.25">
      <c r="A423" s="28">
        <v>47</v>
      </c>
      <c r="B423" s="28">
        <v>1908</v>
      </c>
      <c r="C423" s="29" t="s">
        <v>55</v>
      </c>
      <c r="D423" s="54">
        <f t="shared" si="157"/>
        <v>110430292.82000005</v>
      </c>
      <c r="E423" s="30">
        <v>12649979.619999975</v>
      </c>
      <c r="F423" s="30">
        <v>0</v>
      </c>
      <c r="G423" s="30">
        <f t="shared" si="150"/>
        <v>123080272.44000003</v>
      </c>
      <c r="H423" s="31">
        <v>9516147.4899999984</v>
      </c>
      <c r="I423" s="31">
        <v>0</v>
      </c>
      <c r="J423" s="32">
        <f t="shared" si="151"/>
        <v>132596419.93000002</v>
      </c>
      <c r="K423" s="32">
        <v>0</v>
      </c>
      <c r="L423" s="35"/>
      <c r="M423" s="51">
        <f t="shared" si="158"/>
        <v>-20620560.879999995</v>
      </c>
      <c r="N423" s="30">
        <v>-1780660.7000000067</v>
      </c>
      <c r="O423" s="30">
        <v>0</v>
      </c>
      <c r="P423" s="30">
        <f t="shared" si="152"/>
        <v>-22401221.580000002</v>
      </c>
      <c r="Q423" s="31">
        <v>-4056301.83</v>
      </c>
      <c r="R423" s="31">
        <v>0</v>
      </c>
      <c r="S423" s="32">
        <f t="shared" si="153"/>
        <v>-26457523.410000004</v>
      </c>
      <c r="T423" s="33">
        <f t="shared" si="154"/>
        <v>106138896.52000001</v>
      </c>
    </row>
    <row r="424" spans="1:20" ht="15" x14ac:dyDescent="0.25">
      <c r="A424" s="28">
        <v>13</v>
      </c>
      <c r="B424" s="28">
        <v>1910</v>
      </c>
      <c r="C424" s="29" t="s">
        <v>42</v>
      </c>
      <c r="D424" s="54">
        <f t="shared" si="157"/>
        <v>0</v>
      </c>
      <c r="E424" s="30">
        <v>0</v>
      </c>
      <c r="F424" s="30">
        <v>0</v>
      </c>
      <c r="G424" s="30">
        <f t="shared" si="150"/>
        <v>0</v>
      </c>
      <c r="H424" s="31">
        <v>0</v>
      </c>
      <c r="I424" s="31">
        <v>0</v>
      </c>
      <c r="J424" s="32">
        <f t="shared" si="151"/>
        <v>0</v>
      </c>
      <c r="K424" s="32">
        <v>0</v>
      </c>
      <c r="L424" s="35"/>
      <c r="M424" s="51">
        <f t="shared" si="158"/>
        <v>0</v>
      </c>
      <c r="N424" s="30">
        <v>0</v>
      </c>
      <c r="O424" s="30">
        <v>0</v>
      </c>
      <c r="P424" s="30">
        <f t="shared" si="152"/>
        <v>0</v>
      </c>
      <c r="Q424" s="31">
        <v>0</v>
      </c>
      <c r="R424" s="31">
        <v>0</v>
      </c>
      <c r="S424" s="32">
        <f t="shared" si="153"/>
        <v>0</v>
      </c>
      <c r="T424" s="33">
        <f t="shared" si="154"/>
        <v>0</v>
      </c>
    </row>
    <row r="425" spans="1:20" ht="15" x14ac:dyDescent="0.25">
      <c r="A425" s="28">
        <v>8</v>
      </c>
      <c r="B425" s="28">
        <v>1915</v>
      </c>
      <c r="C425" s="29" t="s">
        <v>56</v>
      </c>
      <c r="D425" s="54">
        <f t="shared" si="157"/>
        <v>5955622.9471761929</v>
      </c>
      <c r="E425" s="30">
        <v>-17174.607176193036</v>
      </c>
      <c r="F425" s="30">
        <v>0</v>
      </c>
      <c r="G425" s="30">
        <f t="shared" si="150"/>
        <v>5938448.3399999999</v>
      </c>
      <c r="H425" s="31">
        <v>86340.88</v>
      </c>
      <c r="I425" s="31">
        <v>-2353508.65</v>
      </c>
      <c r="J425" s="32">
        <f t="shared" si="151"/>
        <v>3671280.57</v>
      </c>
      <c r="K425" s="32">
        <v>0</v>
      </c>
      <c r="L425" s="35"/>
      <c r="M425" s="51">
        <f t="shared" si="158"/>
        <v>-4122651.3139642878</v>
      </c>
      <c r="N425" s="30">
        <v>17174.61396428477</v>
      </c>
      <c r="O425" s="30">
        <v>0</v>
      </c>
      <c r="P425" s="30">
        <f t="shared" si="152"/>
        <v>-4105476.700000003</v>
      </c>
      <c r="Q425" s="31">
        <v>-651819.97</v>
      </c>
      <c r="R425" s="31">
        <v>2353508.64</v>
      </c>
      <c r="S425" s="32">
        <f t="shared" si="153"/>
        <v>-2403788.0300000026</v>
      </c>
      <c r="T425" s="33">
        <f t="shared" si="154"/>
        <v>1267492.5399999972</v>
      </c>
    </row>
    <row r="426" spans="1:20" ht="15" x14ac:dyDescent="0.25">
      <c r="A426" s="28">
        <v>10</v>
      </c>
      <c r="B426" s="28">
        <v>1920</v>
      </c>
      <c r="C426" s="29" t="s">
        <v>57</v>
      </c>
      <c r="D426" s="54">
        <f t="shared" si="157"/>
        <v>26034980.274333332</v>
      </c>
      <c r="E426" s="30">
        <v>253583.19566666707</v>
      </c>
      <c r="F426" s="30">
        <v>0</v>
      </c>
      <c r="G426" s="30">
        <f t="shared" si="150"/>
        <v>26288563.469999999</v>
      </c>
      <c r="H426" s="31">
        <v>6904425.0599999996</v>
      </c>
      <c r="I426" s="31">
        <v>-2760770.6799999997</v>
      </c>
      <c r="J426" s="32">
        <f t="shared" si="151"/>
        <v>30432217.849999998</v>
      </c>
      <c r="K426" s="32">
        <v>0</v>
      </c>
      <c r="L426" s="35"/>
      <c r="M426" s="51">
        <f t="shared" si="158"/>
        <v>-12470727.618999999</v>
      </c>
      <c r="N426" s="30">
        <v>-253583.20100000128</v>
      </c>
      <c r="O426" s="30">
        <v>0</v>
      </c>
      <c r="P426" s="30">
        <f t="shared" si="152"/>
        <v>-12724310.82</v>
      </c>
      <c r="Q426" s="31">
        <v>-5705771.0499999998</v>
      </c>
      <c r="R426" s="31">
        <v>2760770.67</v>
      </c>
      <c r="S426" s="32">
        <f t="shared" si="153"/>
        <v>-15669311.200000001</v>
      </c>
      <c r="T426" s="33">
        <f t="shared" si="154"/>
        <v>14762906.649999997</v>
      </c>
    </row>
    <row r="427" spans="1:20" ht="15" x14ac:dyDescent="0.25">
      <c r="A427" s="28">
        <v>10</v>
      </c>
      <c r="B427" s="28">
        <v>1930</v>
      </c>
      <c r="C427" s="29" t="s">
        <v>58</v>
      </c>
      <c r="D427" s="54">
        <f t="shared" si="157"/>
        <v>62455062.852500021</v>
      </c>
      <c r="E427" s="30">
        <v>-9.2500008642673492E-2</v>
      </c>
      <c r="F427" s="30">
        <v>0</v>
      </c>
      <c r="G427" s="30">
        <f t="shared" si="150"/>
        <v>62455062.760000013</v>
      </c>
      <c r="H427" s="31">
        <v>4611367.47</v>
      </c>
      <c r="I427" s="31">
        <v>-857287.8</v>
      </c>
      <c r="J427" s="32">
        <f t="shared" si="151"/>
        <v>66209142.430000015</v>
      </c>
      <c r="K427" s="32">
        <v>0</v>
      </c>
      <c r="L427" s="35"/>
      <c r="M427" s="51">
        <f t="shared" si="158"/>
        <v>-32277752.955267392</v>
      </c>
      <c r="N427" s="30">
        <v>-1.473260298371315E-2</v>
      </c>
      <c r="O427" s="30">
        <v>0</v>
      </c>
      <c r="P427" s="30">
        <f t="shared" si="152"/>
        <v>-32277752.969999995</v>
      </c>
      <c r="Q427" s="31">
        <v>-5543716.1899999995</v>
      </c>
      <c r="R427" s="31">
        <v>854781.61</v>
      </c>
      <c r="S427" s="32">
        <f t="shared" si="153"/>
        <v>-36966687.549999997</v>
      </c>
      <c r="T427" s="33">
        <f t="shared" si="154"/>
        <v>29242454.880000018</v>
      </c>
    </row>
    <row r="428" spans="1:20" ht="15" x14ac:dyDescent="0.25">
      <c r="A428" s="28">
        <v>8</v>
      </c>
      <c r="B428" s="28">
        <v>1935</v>
      </c>
      <c r="C428" s="29" t="s">
        <v>59</v>
      </c>
      <c r="D428" s="54">
        <f t="shared" si="157"/>
        <v>193493.53000000006</v>
      </c>
      <c r="E428" s="30">
        <v>-53.989999999961583</v>
      </c>
      <c r="F428" s="30">
        <v>0</v>
      </c>
      <c r="G428" s="30">
        <f t="shared" si="150"/>
        <v>193439.5400000001</v>
      </c>
      <c r="H428" s="31">
        <v>91.54</v>
      </c>
      <c r="I428" s="31">
        <v>-66279.02</v>
      </c>
      <c r="J428" s="32">
        <f t="shared" si="151"/>
        <v>127252.0600000001</v>
      </c>
      <c r="K428" s="32">
        <v>0</v>
      </c>
      <c r="L428" s="35"/>
      <c r="M428" s="51">
        <f t="shared" si="158"/>
        <v>-290958.77000000019</v>
      </c>
      <c r="N428" s="30">
        <v>53.510000000067521</v>
      </c>
      <c r="O428" s="30">
        <v>0</v>
      </c>
      <c r="P428" s="30">
        <f t="shared" si="152"/>
        <v>-290905.26000000013</v>
      </c>
      <c r="Q428" s="31">
        <v>-44690.879999999997</v>
      </c>
      <c r="R428" s="31">
        <v>66279.02</v>
      </c>
      <c r="S428" s="32">
        <f t="shared" si="153"/>
        <v>-269317.12000000011</v>
      </c>
      <c r="T428" s="33">
        <f t="shared" si="154"/>
        <v>-142065.06</v>
      </c>
    </row>
    <row r="429" spans="1:20" ht="15" x14ac:dyDescent="0.25">
      <c r="A429" s="28">
        <v>8</v>
      </c>
      <c r="B429" s="28">
        <v>1940</v>
      </c>
      <c r="C429" s="29" t="s">
        <v>60</v>
      </c>
      <c r="D429" s="54">
        <f t="shared" si="157"/>
        <v>8038431.9176349202</v>
      </c>
      <c r="E429" s="30">
        <v>53.51236507948488</v>
      </c>
      <c r="F429" s="30">
        <v>0</v>
      </c>
      <c r="G429" s="30">
        <f t="shared" si="150"/>
        <v>8038485.4299999997</v>
      </c>
      <c r="H429" s="31">
        <v>7907.43</v>
      </c>
      <c r="I429" s="31">
        <v>-1083564.99</v>
      </c>
      <c r="J429" s="32">
        <f t="shared" si="151"/>
        <v>6962827.8699999992</v>
      </c>
      <c r="K429" s="32">
        <v>0</v>
      </c>
      <c r="L429" s="35"/>
      <c r="M429" s="51">
        <f t="shared" si="158"/>
        <v>-4854069.7258968251</v>
      </c>
      <c r="N429" s="30">
        <v>-53.514103174209595</v>
      </c>
      <c r="O429" s="30">
        <v>0</v>
      </c>
      <c r="P429" s="30">
        <f t="shared" si="152"/>
        <v>-4854123.2399999993</v>
      </c>
      <c r="Q429" s="31">
        <v>-844918.02</v>
      </c>
      <c r="R429" s="31">
        <v>1083564.99</v>
      </c>
      <c r="S429" s="32">
        <f t="shared" si="153"/>
        <v>-4615476.2699999996</v>
      </c>
      <c r="T429" s="33">
        <f t="shared" si="154"/>
        <v>2347351.5999999996</v>
      </c>
    </row>
    <row r="430" spans="1:20" ht="15" x14ac:dyDescent="0.25">
      <c r="A430" s="28">
        <v>8</v>
      </c>
      <c r="B430" s="28">
        <v>1945</v>
      </c>
      <c r="C430" s="29" t="s">
        <v>61</v>
      </c>
      <c r="D430" s="54">
        <f t="shared" si="157"/>
        <v>2151681.7900000005</v>
      </c>
      <c r="E430" s="30">
        <v>-0.18999999994412065</v>
      </c>
      <c r="F430" s="30">
        <v>0</v>
      </c>
      <c r="G430" s="30">
        <f t="shared" si="150"/>
        <v>2151681.6000000006</v>
      </c>
      <c r="H430" s="31">
        <v>651718.97</v>
      </c>
      <c r="I430" s="31">
        <v>-64372.26</v>
      </c>
      <c r="J430" s="32">
        <f t="shared" si="151"/>
        <v>2739028.3100000005</v>
      </c>
      <c r="K430" s="32">
        <v>0</v>
      </c>
      <c r="L430" s="35"/>
      <c r="M430" s="51">
        <f t="shared" si="158"/>
        <v>-560454.24999999977</v>
      </c>
      <c r="N430" s="30">
        <v>0</v>
      </c>
      <c r="O430" s="30">
        <v>0</v>
      </c>
      <c r="P430" s="30">
        <f t="shared" si="152"/>
        <v>-560454.24999999977</v>
      </c>
      <c r="Q430" s="31">
        <v>-263434.86</v>
      </c>
      <c r="R430" s="31">
        <v>64372.26</v>
      </c>
      <c r="S430" s="32">
        <f t="shared" si="153"/>
        <v>-759516.84999999974</v>
      </c>
      <c r="T430" s="33">
        <f t="shared" si="154"/>
        <v>1979511.4600000009</v>
      </c>
    </row>
    <row r="431" spans="1:20" ht="15" x14ac:dyDescent="0.25">
      <c r="A431" s="28">
        <v>8</v>
      </c>
      <c r="B431" s="28">
        <v>1950</v>
      </c>
      <c r="C431" s="29" t="s">
        <v>62</v>
      </c>
      <c r="D431" s="54">
        <f t="shared" si="157"/>
        <v>0</v>
      </c>
      <c r="E431" s="30">
        <v>0</v>
      </c>
      <c r="F431" s="30">
        <v>0</v>
      </c>
      <c r="G431" s="30">
        <f t="shared" si="150"/>
        <v>0</v>
      </c>
      <c r="H431" s="31">
        <v>0</v>
      </c>
      <c r="I431" s="31">
        <v>0</v>
      </c>
      <c r="J431" s="32">
        <f t="shared" si="151"/>
        <v>0</v>
      </c>
      <c r="K431" s="32">
        <v>0</v>
      </c>
      <c r="L431" s="35"/>
      <c r="M431" s="51">
        <f t="shared" si="158"/>
        <v>0</v>
      </c>
      <c r="N431" s="30">
        <v>0</v>
      </c>
      <c r="O431" s="30">
        <v>0</v>
      </c>
      <c r="P431" s="30">
        <f t="shared" si="152"/>
        <v>0</v>
      </c>
      <c r="Q431" s="31">
        <v>0</v>
      </c>
      <c r="R431" s="31">
        <v>0</v>
      </c>
      <c r="S431" s="32">
        <f t="shared" si="153"/>
        <v>0</v>
      </c>
      <c r="T431" s="33">
        <f t="shared" si="154"/>
        <v>0</v>
      </c>
    </row>
    <row r="432" spans="1:20" ht="15" x14ac:dyDescent="0.25">
      <c r="A432" s="28">
        <v>8</v>
      </c>
      <c r="B432" s="28">
        <v>1955</v>
      </c>
      <c r="C432" s="29" t="s">
        <v>63</v>
      </c>
      <c r="D432" s="54">
        <f t="shared" si="157"/>
        <v>4183655.2100000009</v>
      </c>
      <c r="E432" s="30">
        <v>0</v>
      </c>
      <c r="F432" s="30">
        <v>0</v>
      </c>
      <c r="G432" s="30">
        <f t="shared" si="150"/>
        <v>4183655.2100000009</v>
      </c>
      <c r="H432" s="31">
        <v>496180.60000000003</v>
      </c>
      <c r="I432" s="31">
        <v>-565127.95000000007</v>
      </c>
      <c r="J432" s="32">
        <f t="shared" si="151"/>
        <v>4114707.8600000003</v>
      </c>
      <c r="K432" s="32">
        <v>0</v>
      </c>
      <c r="L432" s="35"/>
      <c r="M432" s="51">
        <f t="shared" si="158"/>
        <v>-1304197.2999999996</v>
      </c>
      <c r="N432" s="30">
        <v>0</v>
      </c>
      <c r="O432" s="30">
        <v>0</v>
      </c>
      <c r="P432" s="30">
        <f t="shared" si="152"/>
        <v>-1304197.2999999996</v>
      </c>
      <c r="Q432" s="31">
        <v>-534985.1</v>
      </c>
      <c r="R432" s="31">
        <v>565127.94999999995</v>
      </c>
      <c r="S432" s="32">
        <f t="shared" si="153"/>
        <v>-1274054.4499999995</v>
      </c>
      <c r="T432" s="33">
        <f t="shared" si="154"/>
        <v>2840653.4100000011</v>
      </c>
    </row>
    <row r="433" spans="1:20" ht="15" x14ac:dyDescent="0.25">
      <c r="A433" s="28">
        <v>8</v>
      </c>
      <c r="B433" s="28">
        <v>1960</v>
      </c>
      <c r="C433" s="29" t="s">
        <v>64</v>
      </c>
      <c r="D433" s="54">
        <f t="shared" si="157"/>
        <v>6461487.0063413186</v>
      </c>
      <c r="E433" s="30">
        <v>0.17365868203341961</v>
      </c>
      <c r="F433" s="30">
        <v>0</v>
      </c>
      <c r="G433" s="30">
        <f t="shared" si="150"/>
        <v>6461487.1800000006</v>
      </c>
      <c r="H433" s="31">
        <v>1967130.3800000001</v>
      </c>
      <c r="I433" s="31">
        <v>0</v>
      </c>
      <c r="J433" s="32">
        <f t="shared" si="151"/>
        <v>8428617.5600000005</v>
      </c>
      <c r="K433" s="32">
        <v>0</v>
      </c>
      <c r="L433" s="35"/>
      <c r="M433" s="51">
        <f t="shared" si="158"/>
        <v>-1464796.6395303486</v>
      </c>
      <c r="N433" s="30">
        <v>-4.6965130604803562E-4</v>
      </c>
      <c r="O433" s="30">
        <v>0</v>
      </c>
      <c r="P433" s="30">
        <f t="shared" si="152"/>
        <v>-1464796.64</v>
      </c>
      <c r="Q433" s="31">
        <v>-424751.98000000004</v>
      </c>
      <c r="R433" s="31">
        <v>0</v>
      </c>
      <c r="S433" s="32">
        <f t="shared" si="153"/>
        <v>-1889548.6199999999</v>
      </c>
      <c r="T433" s="33">
        <f t="shared" si="154"/>
        <v>6539068.9400000004</v>
      </c>
    </row>
    <row r="434" spans="1:20" ht="25.5" x14ac:dyDescent="0.25">
      <c r="A434" s="1">
        <v>47</v>
      </c>
      <c r="B434" s="28">
        <v>1970</v>
      </c>
      <c r="C434" s="29" t="s">
        <v>65</v>
      </c>
      <c r="D434" s="54">
        <f t="shared" si="157"/>
        <v>41030.061974898301</v>
      </c>
      <c r="E434" s="30">
        <v>0</v>
      </c>
      <c r="F434" s="30">
        <v>0</v>
      </c>
      <c r="G434" s="30">
        <f t="shared" si="150"/>
        <v>41030.061974898301</v>
      </c>
      <c r="H434" s="31">
        <v>0</v>
      </c>
      <c r="I434" s="31">
        <v>-41030.061974898301</v>
      </c>
      <c r="J434" s="32">
        <f t="shared" si="151"/>
        <v>0</v>
      </c>
      <c r="K434" s="32">
        <v>0</v>
      </c>
      <c r="L434" s="35"/>
      <c r="M434" s="51">
        <f t="shared" si="158"/>
        <v>-24719.09991255085</v>
      </c>
      <c r="N434" s="30">
        <v>0</v>
      </c>
      <c r="O434" s="30">
        <v>0</v>
      </c>
      <c r="P434" s="30">
        <f t="shared" si="152"/>
        <v>-24719.09991255085</v>
      </c>
      <c r="Q434" s="31">
        <v>0</v>
      </c>
      <c r="R434" s="31">
        <v>24719.09991255085</v>
      </c>
      <c r="S434" s="32">
        <f t="shared" si="153"/>
        <v>0</v>
      </c>
      <c r="T434" s="33">
        <f t="shared" si="154"/>
        <v>0</v>
      </c>
    </row>
    <row r="435" spans="1:20" ht="25.5" x14ac:dyDescent="0.25">
      <c r="A435" s="28">
        <v>47</v>
      </c>
      <c r="B435" s="28">
        <v>1975</v>
      </c>
      <c r="C435" s="29" t="s">
        <v>66</v>
      </c>
      <c r="D435" s="54">
        <f t="shared" si="157"/>
        <v>0</v>
      </c>
      <c r="E435" s="30">
        <v>0</v>
      </c>
      <c r="F435" s="30">
        <v>0</v>
      </c>
      <c r="G435" s="30">
        <f t="shared" si="150"/>
        <v>0</v>
      </c>
      <c r="H435" s="31">
        <v>0</v>
      </c>
      <c r="I435" s="31">
        <v>0</v>
      </c>
      <c r="J435" s="32">
        <f t="shared" si="151"/>
        <v>0</v>
      </c>
      <c r="K435" s="32">
        <v>0</v>
      </c>
      <c r="L435" s="35"/>
      <c r="M435" s="51">
        <f t="shared" si="158"/>
        <v>0</v>
      </c>
      <c r="N435" s="30">
        <v>0</v>
      </c>
      <c r="O435" s="30">
        <v>0</v>
      </c>
      <c r="P435" s="30">
        <f t="shared" si="152"/>
        <v>0</v>
      </c>
      <c r="Q435" s="31">
        <v>0</v>
      </c>
      <c r="R435" s="31">
        <v>0</v>
      </c>
      <c r="S435" s="32">
        <f t="shared" si="153"/>
        <v>0</v>
      </c>
      <c r="T435" s="33">
        <f t="shared" si="154"/>
        <v>0</v>
      </c>
    </row>
    <row r="436" spans="1:20" ht="15" x14ac:dyDescent="0.25">
      <c r="A436" s="28">
        <v>47</v>
      </c>
      <c r="B436" s="28">
        <v>1980</v>
      </c>
      <c r="C436" s="29" t="s">
        <v>67</v>
      </c>
      <c r="D436" s="54">
        <f t="shared" si="157"/>
        <v>33439000.109999992</v>
      </c>
      <c r="E436" s="30">
        <v>-984640.70999999717</v>
      </c>
      <c r="F436" s="30">
        <v>0</v>
      </c>
      <c r="G436" s="30">
        <f t="shared" si="150"/>
        <v>32454359.399999995</v>
      </c>
      <c r="H436" s="31">
        <v>1738961.56</v>
      </c>
      <c r="I436" s="31">
        <v>-262144.36</v>
      </c>
      <c r="J436" s="32">
        <f t="shared" si="151"/>
        <v>33931176.599999994</v>
      </c>
      <c r="K436" s="32">
        <v>0</v>
      </c>
      <c r="L436" s="35"/>
      <c r="M436" s="51">
        <f t="shared" si="158"/>
        <v>-17040627.722833328</v>
      </c>
      <c r="N436" s="30">
        <v>346729.02283332683</v>
      </c>
      <c r="O436" s="30">
        <v>0</v>
      </c>
      <c r="P436" s="30">
        <f t="shared" si="152"/>
        <v>-16693898.700000001</v>
      </c>
      <c r="Q436" s="31">
        <v>-2102887.71</v>
      </c>
      <c r="R436" s="31">
        <v>136176.79</v>
      </c>
      <c r="S436" s="32">
        <f t="shared" si="153"/>
        <v>-18660609.620000001</v>
      </c>
      <c r="T436" s="33">
        <f t="shared" si="154"/>
        <v>15270566.979999993</v>
      </c>
    </row>
    <row r="437" spans="1:20" ht="15" x14ac:dyDescent="0.25">
      <c r="A437" s="28">
        <v>47</v>
      </c>
      <c r="B437" s="28">
        <v>1985</v>
      </c>
      <c r="C437" s="29" t="s">
        <v>68</v>
      </c>
      <c r="D437" s="54">
        <f t="shared" si="157"/>
        <v>0.24000000000069122</v>
      </c>
      <c r="E437" s="30">
        <v>-0.24000000000069122</v>
      </c>
      <c r="F437" s="30">
        <v>0</v>
      </c>
      <c r="G437" s="30">
        <f t="shared" si="150"/>
        <v>0</v>
      </c>
      <c r="H437" s="31">
        <v>0</v>
      </c>
      <c r="I437" s="31">
        <v>0</v>
      </c>
      <c r="J437" s="32">
        <f t="shared" si="151"/>
        <v>0</v>
      </c>
      <c r="K437" s="32">
        <v>0</v>
      </c>
      <c r="L437" s="35"/>
      <c r="M437" s="51">
        <f t="shared" si="158"/>
        <v>0</v>
      </c>
      <c r="N437" s="30">
        <v>0</v>
      </c>
      <c r="O437" s="30">
        <v>0</v>
      </c>
      <c r="P437" s="30">
        <f t="shared" si="152"/>
        <v>0</v>
      </c>
      <c r="Q437" s="31">
        <v>0</v>
      </c>
      <c r="R437" s="31">
        <v>0</v>
      </c>
      <c r="S437" s="32">
        <f t="shared" si="153"/>
        <v>0</v>
      </c>
      <c r="T437" s="33">
        <f t="shared" si="154"/>
        <v>0</v>
      </c>
    </row>
    <row r="438" spans="1:20" ht="15" x14ac:dyDescent="0.25">
      <c r="A438" s="1">
        <v>47</v>
      </c>
      <c r="B438" s="28">
        <v>1990</v>
      </c>
      <c r="C438" s="36" t="s">
        <v>69</v>
      </c>
      <c r="D438" s="54">
        <f t="shared" si="157"/>
        <v>0</v>
      </c>
      <c r="E438" s="30">
        <v>0</v>
      </c>
      <c r="F438" s="30">
        <v>0</v>
      </c>
      <c r="G438" s="30">
        <f t="shared" si="150"/>
        <v>0</v>
      </c>
      <c r="H438" s="31">
        <v>0</v>
      </c>
      <c r="I438" s="31">
        <v>0</v>
      </c>
      <c r="J438" s="32">
        <f t="shared" si="151"/>
        <v>0</v>
      </c>
      <c r="K438" s="32">
        <v>0</v>
      </c>
      <c r="L438" s="35"/>
      <c r="M438" s="51">
        <f t="shared" si="158"/>
        <v>0</v>
      </c>
      <c r="N438" s="30">
        <v>0</v>
      </c>
      <c r="O438" s="30">
        <v>0</v>
      </c>
      <c r="P438" s="30">
        <f t="shared" si="152"/>
        <v>0</v>
      </c>
      <c r="Q438" s="31">
        <v>0</v>
      </c>
      <c r="R438" s="31">
        <v>0</v>
      </c>
      <c r="S438" s="32">
        <f t="shared" si="153"/>
        <v>0</v>
      </c>
      <c r="T438" s="33">
        <f t="shared" si="154"/>
        <v>0</v>
      </c>
    </row>
    <row r="439" spans="1:20" ht="15" x14ac:dyDescent="0.25">
      <c r="A439" s="28">
        <v>47</v>
      </c>
      <c r="B439" s="28">
        <v>1995</v>
      </c>
      <c r="C439" s="29" t="s">
        <v>70</v>
      </c>
      <c r="D439" s="54">
        <f t="shared" si="157"/>
        <v>-19678313.873207286</v>
      </c>
      <c r="E439" s="30">
        <v>19678314</v>
      </c>
      <c r="F439" s="30">
        <v>0</v>
      </c>
      <c r="G439" s="30">
        <f t="shared" si="150"/>
        <v>0.12679271399974823</v>
      </c>
      <c r="H439" s="31">
        <v>0</v>
      </c>
      <c r="I439" s="31">
        <v>0</v>
      </c>
      <c r="J439" s="32">
        <f t="shared" si="151"/>
        <v>0.12679271399974823</v>
      </c>
      <c r="K439" s="32">
        <v>0</v>
      </c>
      <c r="L439" s="35"/>
      <c r="M439" s="51">
        <f t="shared" si="158"/>
        <v>1983888.0000000084</v>
      </c>
      <c r="N439" s="30">
        <v>-1983888</v>
      </c>
      <c r="O439" s="30">
        <v>0</v>
      </c>
      <c r="P439" s="30">
        <f t="shared" si="152"/>
        <v>8.3819031715393066E-9</v>
      </c>
      <c r="Q439" s="31">
        <v>0</v>
      </c>
      <c r="R439" s="31">
        <v>0</v>
      </c>
      <c r="S439" s="32">
        <f t="shared" si="153"/>
        <v>8.3819031715393066E-9</v>
      </c>
      <c r="T439" s="33">
        <f t="shared" si="154"/>
        <v>0.1267927223816514</v>
      </c>
    </row>
    <row r="440" spans="1:20" ht="15" x14ac:dyDescent="0.25">
      <c r="A440" s="28">
        <v>47</v>
      </c>
      <c r="B440" s="28">
        <v>2440</v>
      </c>
      <c r="C440" s="29" t="s">
        <v>73</v>
      </c>
      <c r="D440" s="54">
        <f t="shared" si="157"/>
        <v>-587907790.81000006</v>
      </c>
      <c r="E440" s="30">
        <v>0</v>
      </c>
      <c r="F440" s="30">
        <v>0</v>
      </c>
      <c r="G440" s="30">
        <f t="shared" si="150"/>
        <v>-587907790.81000006</v>
      </c>
      <c r="H440" s="31">
        <v>-60396005.239999987</v>
      </c>
      <c r="I440" s="31">
        <v>805656.78999999992</v>
      </c>
      <c r="J440" s="32">
        <f t="shared" si="151"/>
        <v>-647498139.26000011</v>
      </c>
      <c r="K440" s="32">
        <v>0</v>
      </c>
      <c r="M440" s="51">
        <f t="shared" si="158"/>
        <v>61459997.076126173</v>
      </c>
      <c r="N440" s="30">
        <v>-12842.426126167178</v>
      </c>
      <c r="O440" s="30">
        <v>0</v>
      </c>
      <c r="P440" s="30">
        <f t="shared" si="152"/>
        <v>61447154.650000006</v>
      </c>
      <c r="Q440" s="31">
        <v>15690224.16</v>
      </c>
      <c r="R440" s="31">
        <v>-121024.23</v>
      </c>
      <c r="S440" s="32">
        <f t="shared" si="153"/>
        <v>77016354.579999998</v>
      </c>
      <c r="T440" s="33">
        <f t="shared" si="154"/>
        <v>-570481784.68000007</v>
      </c>
    </row>
    <row r="441" spans="1:20" ht="15" x14ac:dyDescent="0.25">
      <c r="A441" s="28">
        <v>47</v>
      </c>
      <c r="B441" s="37" t="s">
        <v>74</v>
      </c>
      <c r="C441" s="59" t="s">
        <v>75</v>
      </c>
      <c r="D441" s="54">
        <f t="shared" si="157"/>
        <v>-1273198.73</v>
      </c>
      <c r="E441" s="30">
        <v>0</v>
      </c>
      <c r="F441" s="30">
        <v>0</v>
      </c>
      <c r="G441" s="30">
        <f t="shared" ref="G441" si="159">SUM(D441:F441)</f>
        <v>-1273198.73</v>
      </c>
      <c r="H441" s="31">
        <v>0</v>
      </c>
      <c r="I441" s="31">
        <v>0</v>
      </c>
      <c r="J441" s="32">
        <f t="shared" si="151"/>
        <v>-1273198.73</v>
      </c>
      <c r="K441" s="32"/>
      <c r="M441" s="51">
        <f t="shared" si="158"/>
        <v>473882.37</v>
      </c>
      <c r="N441" s="30">
        <v>0</v>
      </c>
      <c r="O441" s="30">
        <v>0</v>
      </c>
      <c r="P441" s="30">
        <f t="shared" si="152"/>
        <v>473882.37</v>
      </c>
      <c r="Q441" s="31">
        <v>50945.950000000004</v>
      </c>
      <c r="R441" s="31">
        <v>0</v>
      </c>
      <c r="S441" s="32">
        <f t="shared" si="153"/>
        <v>524828.31999999995</v>
      </c>
      <c r="T441" s="33">
        <f t="shared" si="154"/>
        <v>-748370.41</v>
      </c>
    </row>
    <row r="442" spans="1:20" ht="15" x14ac:dyDescent="0.25">
      <c r="A442" s="37"/>
      <c r="B442" s="37">
        <v>2005</v>
      </c>
      <c r="C442" s="38" t="s">
        <v>76</v>
      </c>
      <c r="D442" s="54">
        <f t="shared" si="157"/>
        <v>18821768.140000001</v>
      </c>
      <c r="E442" s="30">
        <v>17174.609999999404</v>
      </c>
      <c r="F442" s="30">
        <v>0</v>
      </c>
      <c r="G442" s="30">
        <f t="shared" si="150"/>
        <v>18838942.75</v>
      </c>
      <c r="H442" s="31">
        <v>0</v>
      </c>
      <c r="I442" s="31">
        <v>-17174.61</v>
      </c>
      <c r="J442" s="32">
        <f t="shared" si="151"/>
        <v>18821768.140000001</v>
      </c>
      <c r="K442" s="32">
        <v>0</v>
      </c>
      <c r="M442" s="51">
        <f t="shared" si="158"/>
        <v>-5575013.3799999999</v>
      </c>
      <c r="N442" s="30">
        <v>-17174.610000000335</v>
      </c>
      <c r="O442" s="30">
        <v>0</v>
      </c>
      <c r="P442" s="30">
        <f t="shared" si="152"/>
        <v>-5592187.9900000002</v>
      </c>
      <c r="Q442" s="31">
        <v>-3091026.84</v>
      </c>
      <c r="R442" s="31">
        <v>17174.61</v>
      </c>
      <c r="S442" s="32">
        <f t="shared" si="153"/>
        <v>-8666040.2200000007</v>
      </c>
      <c r="T442" s="33">
        <f t="shared" si="154"/>
        <v>10155727.92</v>
      </c>
    </row>
    <row r="443" spans="1:20" ht="15" x14ac:dyDescent="0.25">
      <c r="A443" s="37"/>
      <c r="B443" s="37">
        <v>2040</v>
      </c>
      <c r="C443" s="38" t="s">
        <v>77</v>
      </c>
      <c r="D443" s="54">
        <f t="shared" si="157"/>
        <v>0</v>
      </c>
      <c r="E443" s="30">
        <v>0</v>
      </c>
      <c r="F443" s="30">
        <v>0</v>
      </c>
      <c r="G443" s="30">
        <f t="shared" si="150"/>
        <v>0</v>
      </c>
      <c r="H443" s="31">
        <v>0</v>
      </c>
      <c r="I443" s="31">
        <v>0</v>
      </c>
      <c r="J443" s="32">
        <f t="shared" si="151"/>
        <v>0</v>
      </c>
      <c r="K443" s="32"/>
      <c r="M443" s="51">
        <f t="shared" si="158"/>
        <v>0</v>
      </c>
      <c r="N443" s="30">
        <v>0</v>
      </c>
      <c r="O443" s="30">
        <v>0</v>
      </c>
      <c r="P443" s="30">
        <f t="shared" si="152"/>
        <v>0</v>
      </c>
      <c r="Q443" s="31">
        <v>0</v>
      </c>
      <c r="R443" s="31">
        <v>0</v>
      </c>
      <c r="S443" s="32">
        <f t="shared" si="153"/>
        <v>0</v>
      </c>
      <c r="T443" s="33">
        <f t="shared" si="154"/>
        <v>0</v>
      </c>
    </row>
    <row r="444" spans="1:20" ht="15" x14ac:dyDescent="0.25">
      <c r="A444" s="37"/>
      <c r="B444" s="37">
        <v>2050</v>
      </c>
      <c r="C444" s="38" t="s">
        <v>78</v>
      </c>
      <c r="D444" s="54">
        <f t="shared" si="157"/>
        <v>0</v>
      </c>
      <c r="E444" s="30">
        <v>0</v>
      </c>
      <c r="F444" s="30">
        <v>0</v>
      </c>
      <c r="G444" s="30">
        <f t="shared" si="150"/>
        <v>0</v>
      </c>
      <c r="H444" s="31">
        <v>0</v>
      </c>
      <c r="I444" s="31">
        <v>0</v>
      </c>
      <c r="J444" s="32">
        <f t="shared" si="151"/>
        <v>0</v>
      </c>
      <c r="K444" s="32"/>
      <c r="M444" s="51">
        <f t="shared" si="158"/>
        <v>0</v>
      </c>
      <c r="N444" s="30">
        <v>0</v>
      </c>
      <c r="O444" s="30">
        <v>0</v>
      </c>
      <c r="P444" s="30">
        <f t="shared" si="152"/>
        <v>0</v>
      </c>
      <c r="Q444" s="31">
        <v>0</v>
      </c>
      <c r="R444" s="31">
        <v>0</v>
      </c>
      <c r="S444" s="32">
        <f t="shared" si="153"/>
        <v>0</v>
      </c>
      <c r="T444" s="33">
        <f t="shared" si="154"/>
        <v>0</v>
      </c>
    </row>
    <row r="445" spans="1:20" ht="15" x14ac:dyDescent="0.25">
      <c r="A445" s="37"/>
      <c r="B445" s="37">
        <v>2075</v>
      </c>
      <c r="C445" s="38" t="s">
        <v>79</v>
      </c>
      <c r="D445" s="54">
        <f t="shared" si="157"/>
        <v>191039.67625000025</v>
      </c>
      <c r="E445" s="30">
        <v>-6.2500002386514097E-3</v>
      </c>
      <c r="F445" s="30">
        <v>0</v>
      </c>
      <c r="G445" s="30">
        <f t="shared" si="150"/>
        <v>191039.67</v>
      </c>
      <c r="H445" s="31">
        <v>0</v>
      </c>
      <c r="I445" s="31">
        <v>0</v>
      </c>
      <c r="J445" s="32">
        <f t="shared" si="151"/>
        <v>191039.67</v>
      </c>
      <c r="K445" s="32"/>
      <c r="M445" s="51">
        <f t="shared" si="158"/>
        <v>-79528.791607142892</v>
      </c>
      <c r="N445" s="30">
        <v>1.6071431164164096E-3</v>
      </c>
      <c r="O445" s="30">
        <v>0</v>
      </c>
      <c r="P445" s="30">
        <f t="shared" si="152"/>
        <v>-79528.789999999775</v>
      </c>
      <c r="Q445" s="31">
        <v>-28470.87</v>
      </c>
      <c r="R445" s="31">
        <v>0</v>
      </c>
      <c r="S445" s="32">
        <f t="shared" si="153"/>
        <v>-107999.65999999977</v>
      </c>
      <c r="T445" s="33">
        <f t="shared" si="154"/>
        <v>83040.010000000242</v>
      </c>
    </row>
    <row r="446" spans="1:20" ht="15" x14ac:dyDescent="0.25">
      <c r="A446" s="37"/>
      <c r="B446" s="37">
        <v>2055</v>
      </c>
      <c r="C446" s="38" t="s">
        <v>80</v>
      </c>
      <c r="D446" s="54">
        <f t="shared" si="157"/>
        <v>183056856.19208491</v>
      </c>
      <c r="E446" s="30">
        <v>-2.0849704742431641E-3</v>
      </c>
      <c r="F446" s="30">
        <v>0</v>
      </c>
      <c r="G446" s="30">
        <f t="shared" si="150"/>
        <v>183056856.18999994</v>
      </c>
      <c r="H446" s="31">
        <v>33071838.900000006</v>
      </c>
      <c r="I446" s="31">
        <v>0</v>
      </c>
      <c r="J446" s="32">
        <f t="shared" si="151"/>
        <v>216128695.08999994</v>
      </c>
      <c r="K446" s="32"/>
      <c r="M446" s="51"/>
      <c r="N446" s="30"/>
      <c r="O446" s="30"/>
      <c r="P446" s="30"/>
      <c r="Q446" s="31"/>
      <c r="R446" s="31"/>
      <c r="S446" s="32"/>
      <c r="T446" s="33">
        <f t="shared" si="154"/>
        <v>216128695.08999994</v>
      </c>
    </row>
    <row r="447" spans="1:20" ht="15" x14ac:dyDescent="0.25">
      <c r="A447" s="37"/>
      <c r="B447" s="37" t="s">
        <v>81</v>
      </c>
      <c r="C447" s="38" t="s">
        <v>82</v>
      </c>
      <c r="D447" s="54">
        <f t="shared" si="157"/>
        <v>-27158541.98</v>
      </c>
      <c r="E447" s="30">
        <v>0</v>
      </c>
      <c r="F447" s="30">
        <v>0</v>
      </c>
      <c r="G447" s="30">
        <f t="shared" si="150"/>
        <v>-27158541.98</v>
      </c>
      <c r="H447" s="31">
        <v>-11179053.43</v>
      </c>
      <c r="I447" s="31">
        <v>0</v>
      </c>
      <c r="J447" s="32">
        <f t="shared" si="151"/>
        <v>-38337595.409999996</v>
      </c>
      <c r="K447" s="32"/>
      <c r="M447" s="51"/>
      <c r="N447" s="30"/>
      <c r="O447" s="30"/>
      <c r="P447" s="30"/>
      <c r="Q447" s="31"/>
      <c r="R447" s="31"/>
      <c r="S447" s="32"/>
      <c r="T447" s="33">
        <f t="shared" si="154"/>
        <v>-38337595.409999996</v>
      </c>
    </row>
    <row r="448" spans="1:20" x14ac:dyDescent="0.2">
      <c r="A448" s="37"/>
      <c r="B448" s="37"/>
      <c r="C448" s="39" t="s">
        <v>83</v>
      </c>
      <c r="D448" s="40">
        <f t="shared" ref="D448:J448" si="160">SUM(D403:D447)</f>
        <v>4075552318.7034388</v>
      </c>
      <c r="E448" s="40">
        <f t="shared" si="160"/>
        <v>0.2153303561208304</v>
      </c>
      <c r="F448" s="40">
        <f t="shared" si="160"/>
        <v>0</v>
      </c>
      <c r="G448" s="40">
        <f t="shared" si="160"/>
        <v>4075552318.9187717</v>
      </c>
      <c r="H448" s="40">
        <f t="shared" si="160"/>
        <v>270159735.65000015</v>
      </c>
      <c r="I448" s="40">
        <f t="shared" si="160"/>
        <v>-20484346.741974898</v>
      </c>
      <c r="J448" s="40">
        <f t="shared" si="160"/>
        <v>4325227707.8267984</v>
      </c>
      <c r="K448" s="40">
        <f>SUM(K404:K442)</f>
        <v>0</v>
      </c>
      <c r="L448" s="42"/>
      <c r="M448" s="40">
        <f t="shared" ref="M448:T448" si="161">SUM(M403:M447)</f>
        <v>-787568523.16615331</v>
      </c>
      <c r="N448" s="40">
        <f t="shared" si="161"/>
        <v>-3.759100305614993E-3</v>
      </c>
      <c r="O448" s="40">
        <f t="shared" si="161"/>
        <v>0</v>
      </c>
      <c r="P448" s="40">
        <f t="shared" si="161"/>
        <v>-787568523.16991293</v>
      </c>
      <c r="Q448" s="40">
        <f t="shared" si="161"/>
        <v>-156905039.00000003</v>
      </c>
      <c r="R448" s="40">
        <f t="shared" si="161"/>
        <v>13697312.269912547</v>
      </c>
      <c r="S448" s="40">
        <f t="shared" si="161"/>
        <v>-930776249.89999998</v>
      </c>
      <c r="T448" s="40">
        <f t="shared" si="161"/>
        <v>3394451457.9267969</v>
      </c>
    </row>
    <row r="449" spans="1:20" ht="25.5" x14ac:dyDescent="0.25">
      <c r="A449" s="37"/>
      <c r="B449" s="37" t="s">
        <v>99</v>
      </c>
      <c r="C449" s="29" t="s">
        <v>84</v>
      </c>
      <c r="D449" s="54">
        <f t="shared" ref="D449:D455" si="162">J379</f>
        <v>182572.5399999998</v>
      </c>
      <c r="E449" s="30">
        <v>0</v>
      </c>
      <c r="F449" s="30">
        <v>0</v>
      </c>
      <c r="G449" s="30">
        <f t="shared" ref="G449:G455" si="163">SUM(D449:F449)</f>
        <v>182572.5399999998</v>
      </c>
      <c r="H449" s="31">
        <v>0</v>
      </c>
      <c r="I449" s="31">
        <v>0</v>
      </c>
      <c r="J449" s="32">
        <f t="shared" ref="J449:J455" si="164">G449+H449+I449</f>
        <v>182572.5399999998</v>
      </c>
      <c r="K449" s="32"/>
      <c r="M449" s="51">
        <f>S379</f>
        <v>-182572.54000000004</v>
      </c>
      <c r="N449" s="30">
        <v>0</v>
      </c>
      <c r="O449" s="30">
        <v>0</v>
      </c>
      <c r="P449" s="30">
        <f t="shared" ref="P449:P453" si="165">SUM(M449:O449)</f>
        <v>-182572.54000000004</v>
      </c>
      <c r="Q449" s="31">
        <v>0</v>
      </c>
      <c r="R449" s="31">
        <v>0</v>
      </c>
      <c r="S449" s="32">
        <f t="shared" ref="S449:S453" si="166">P449+Q449+R449</f>
        <v>-182572.54000000004</v>
      </c>
      <c r="T449" s="33">
        <f>J449+S449</f>
        <v>-2.3283064365386963E-10</v>
      </c>
    </row>
    <row r="450" spans="1:20" ht="25.5" x14ac:dyDescent="0.25">
      <c r="A450" s="37"/>
      <c r="B450" s="37">
        <v>2075</v>
      </c>
      <c r="C450" s="43" t="s">
        <v>85</v>
      </c>
      <c r="D450" s="54">
        <f t="shared" si="162"/>
        <v>-191039.67625000025</v>
      </c>
      <c r="E450" s="30">
        <v>6.2500002386514097E-3</v>
      </c>
      <c r="F450" s="30">
        <v>0</v>
      </c>
      <c r="G450" s="30">
        <f t="shared" si="163"/>
        <v>-191039.67</v>
      </c>
      <c r="H450" s="31">
        <v>0</v>
      </c>
      <c r="I450" s="31">
        <v>0</v>
      </c>
      <c r="J450" s="32">
        <f t="shared" si="164"/>
        <v>-191039.67</v>
      </c>
      <c r="K450" s="32"/>
      <c r="M450" s="51">
        <f>S380</f>
        <v>79528.791607142892</v>
      </c>
      <c r="N450" s="30">
        <v>-1.6071431164164096E-3</v>
      </c>
      <c r="O450" s="30">
        <v>0</v>
      </c>
      <c r="P450" s="30">
        <f t="shared" si="165"/>
        <v>79528.789999999775</v>
      </c>
      <c r="Q450" s="31">
        <v>28470.87</v>
      </c>
      <c r="R450" s="31">
        <v>0</v>
      </c>
      <c r="S450" s="32">
        <f t="shared" si="166"/>
        <v>107999.65999999977</v>
      </c>
      <c r="T450" s="33">
        <f t="shared" ref="T450:T455" si="167">J450+S450</f>
        <v>-83040.010000000242</v>
      </c>
    </row>
    <row r="451" spans="1:20" ht="25.5" x14ac:dyDescent="0.25">
      <c r="A451" s="37"/>
      <c r="B451" s="37">
        <v>1865</v>
      </c>
      <c r="C451" s="43" t="s">
        <v>86</v>
      </c>
      <c r="D451" s="54">
        <f t="shared" si="162"/>
        <v>0</v>
      </c>
      <c r="E451" s="30">
        <v>0</v>
      </c>
      <c r="F451" s="30">
        <v>0</v>
      </c>
      <c r="G451" s="30">
        <f t="shared" si="163"/>
        <v>0</v>
      </c>
      <c r="H451" s="31">
        <v>0</v>
      </c>
      <c r="I451" s="31">
        <v>0</v>
      </c>
      <c r="J451" s="32">
        <f t="shared" si="164"/>
        <v>0</v>
      </c>
      <c r="K451" s="32"/>
      <c r="M451" s="51">
        <f>S381</f>
        <v>0</v>
      </c>
      <c r="N451" s="30">
        <v>0</v>
      </c>
      <c r="O451" s="30">
        <v>0</v>
      </c>
      <c r="P451" s="30">
        <f t="shared" si="165"/>
        <v>0</v>
      </c>
      <c r="Q451" s="31">
        <v>0</v>
      </c>
      <c r="R451" s="31">
        <v>0</v>
      </c>
      <c r="S451" s="32">
        <f t="shared" si="166"/>
        <v>0</v>
      </c>
      <c r="T451" s="33">
        <f t="shared" si="167"/>
        <v>0</v>
      </c>
    </row>
    <row r="452" spans="1:20" ht="15" x14ac:dyDescent="0.25">
      <c r="A452" s="37"/>
      <c r="B452" s="37">
        <v>1875</v>
      </c>
      <c r="C452" s="43" t="s">
        <v>87</v>
      </c>
      <c r="D452" s="54">
        <f t="shared" si="162"/>
        <v>-1091911.08</v>
      </c>
      <c r="E452" s="30">
        <v>0</v>
      </c>
      <c r="F452" s="30">
        <v>0</v>
      </c>
      <c r="G452" s="30">
        <f t="shared" si="163"/>
        <v>-1091911.08</v>
      </c>
      <c r="H452" s="31">
        <v>0</v>
      </c>
      <c r="I452" s="31">
        <v>0</v>
      </c>
      <c r="J452" s="32">
        <f t="shared" si="164"/>
        <v>-1091911.08</v>
      </c>
      <c r="K452" s="32"/>
      <c r="M452" s="51">
        <f>S382</f>
        <v>472741.36000000004</v>
      </c>
      <c r="N452" s="30">
        <v>0</v>
      </c>
      <c r="O452" s="30">
        <v>0</v>
      </c>
      <c r="P452" s="30">
        <f t="shared" si="165"/>
        <v>472741.36000000004</v>
      </c>
      <c r="Q452" s="31">
        <v>38433.040000000001</v>
      </c>
      <c r="R452" s="31">
        <v>0</v>
      </c>
      <c r="S452" s="32">
        <f t="shared" si="166"/>
        <v>511174.40000000002</v>
      </c>
      <c r="T452" s="33">
        <f t="shared" si="167"/>
        <v>-580736.68000000005</v>
      </c>
    </row>
    <row r="453" spans="1:20" ht="25.5" x14ac:dyDescent="0.25">
      <c r="A453" s="37"/>
      <c r="B453" s="37" t="s">
        <v>74</v>
      </c>
      <c r="C453" s="43" t="s">
        <v>88</v>
      </c>
      <c r="D453" s="54">
        <f t="shared" si="162"/>
        <v>1273198.73</v>
      </c>
      <c r="E453" s="30">
        <v>0</v>
      </c>
      <c r="F453" s="30">
        <v>0</v>
      </c>
      <c r="G453" s="30">
        <f t="shared" si="163"/>
        <v>1273198.73</v>
      </c>
      <c r="H453" s="31">
        <v>0</v>
      </c>
      <c r="I453" s="31">
        <v>0</v>
      </c>
      <c r="J453" s="32">
        <f t="shared" si="164"/>
        <v>1273198.73</v>
      </c>
      <c r="K453" s="32"/>
      <c r="M453" s="51">
        <f>S383</f>
        <v>-473882.37</v>
      </c>
      <c r="N453" s="30">
        <v>0</v>
      </c>
      <c r="O453" s="30">
        <v>0</v>
      </c>
      <c r="P453" s="30">
        <f t="shared" si="165"/>
        <v>-473882.37</v>
      </c>
      <c r="Q453" s="31">
        <v>-50945.950000000004</v>
      </c>
      <c r="R453" s="31">
        <v>0</v>
      </c>
      <c r="S453" s="32">
        <f t="shared" si="166"/>
        <v>-524828.31999999995</v>
      </c>
      <c r="T453" s="33">
        <f t="shared" si="167"/>
        <v>748370.41</v>
      </c>
    </row>
    <row r="454" spans="1:20" ht="15" x14ac:dyDescent="0.25">
      <c r="A454" s="37"/>
      <c r="B454" s="37">
        <v>2055</v>
      </c>
      <c r="C454" s="38" t="s">
        <v>80</v>
      </c>
      <c r="D454" s="54">
        <f t="shared" si="162"/>
        <v>-183056856.19208491</v>
      </c>
      <c r="E454" s="30">
        <v>0</v>
      </c>
      <c r="F454" s="30">
        <v>0</v>
      </c>
      <c r="G454" s="30">
        <f t="shared" si="163"/>
        <v>-183056856.19208491</v>
      </c>
      <c r="H454" s="31">
        <v>-33071838.900000006</v>
      </c>
      <c r="I454" s="31">
        <v>0</v>
      </c>
      <c r="J454" s="32">
        <f t="shared" si="164"/>
        <v>-216128695.09208491</v>
      </c>
      <c r="K454" s="32"/>
      <c r="M454" s="51"/>
      <c r="N454" s="30"/>
      <c r="O454" s="30"/>
      <c r="P454" s="30"/>
      <c r="Q454" s="31"/>
      <c r="R454" s="31"/>
      <c r="S454" s="32"/>
      <c r="T454" s="33">
        <f t="shared" si="167"/>
        <v>-216128695.09208491</v>
      </c>
    </row>
    <row r="455" spans="1:20" ht="15" x14ac:dyDescent="0.25">
      <c r="A455" s="37"/>
      <c r="B455" s="37" t="s">
        <v>81</v>
      </c>
      <c r="C455" s="38" t="s">
        <v>82</v>
      </c>
      <c r="D455" s="54">
        <f t="shared" si="162"/>
        <v>27158541.98</v>
      </c>
      <c r="E455" s="30">
        <v>0</v>
      </c>
      <c r="F455" s="30">
        <v>0</v>
      </c>
      <c r="G455" s="30">
        <f t="shared" si="163"/>
        <v>27158541.98</v>
      </c>
      <c r="H455" s="31">
        <v>11179053.43</v>
      </c>
      <c r="I455" s="31">
        <v>0</v>
      </c>
      <c r="J455" s="32">
        <f t="shared" si="164"/>
        <v>38337595.409999996</v>
      </c>
      <c r="K455" s="32"/>
      <c r="M455" s="51"/>
      <c r="N455" s="30"/>
      <c r="O455" s="30"/>
      <c r="P455" s="30"/>
      <c r="Q455" s="31"/>
      <c r="R455" s="31"/>
      <c r="S455" s="32"/>
      <c r="T455" s="33">
        <f t="shared" si="167"/>
        <v>38337595.409999996</v>
      </c>
    </row>
    <row r="456" spans="1:20" ht="15" x14ac:dyDescent="0.25">
      <c r="A456" s="37"/>
      <c r="B456" s="37"/>
      <c r="C456" s="39" t="s">
        <v>89</v>
      </c>
      <c r="D456" s="40">
        <f t="shared" ref="D456:J456" si="168">SUM(D448:D455)</f>
        <v>3919826825.0051041</v>
      </c>
      <c r="E456" s="40">
        <f t="shared" si="168"/>
        <v>0.22158035635948181</v>
      </c>
      <c r="F456" s="40">
        <f t="shared" si="168"/>
        <v>0</v>
      </c>
      <c r="G456" s="40">
        <f t="shared" si="168"/>
        <v>3919826825.226687</v>
      </c>
      <c r="H456" s="40">
        <f t="shared" si="168"/>
        <v>248266950.18000016</v>
      </c>
      <c r="I456" s="40">
        <f t="shared" si="168"/>
        <v>-20484346.741974898</v>
      </c>
      <c r="J456" s="40">
        <f t="shared" si="168"/>
        <v>4147609428.6647129</v>
      </c>
      <c r="K456" s="32"/>
      <c r="L456" s="42"/>
      <c r="M456" s="40">
        <f t="shared" ref="M456:T456" si="169">SUM(M448:M455)</f>
        <v>-787672707.92454612</v>
      </c>
      <c r="N456" s="40">
        <f t="shared" si="169"/>
        <v>-5.3662434220314026E-3</v>
      </c>
      <c r="O456" s="40">
        <f t="shared" si="169"/>
        <v>0</v>
      </c>
      <c r="P456" s="40">
        <f t="shared" si="169"/>
        <v>-787672707.92991292</v>
      </c>
      <c r="Q456" s="40">
        <f t="shared" si="169"/>
        <v>-156889081.04000002</v>
      </c>
      <c r="R456" s="40">
        <f t="shared" si="169"/>
        <v>13697312.269912547</v>
      </c>
      <c r="S456" s="40">
        <f t="shared" si="169"/>
        <v>-930864476.70000005</v>
      </c>
      <c r="T456" s="40">
        <f t="shared" si="169"/>
        <v>3216744951.9647117</v>
      </c>
    </row>
    <row r="457" spans="1:20" ht="15" x14ac:dyDescent="0.25">
      <c r="A457" s="37"/>
      <c r="B457" s="37"/>
      <c r="C457" s="65" t="s">
        <v>90</v>
      </c>
      <c r="D457" s="66"/>
      <c r="E457" s="66"/>
      <c r="F457" s="66"/>
      <c r="G457" s="66"/>
      <c r="H457" s="66"/>
      <c r="I457" s="66"/>
      <c r="J457" s="66"/>
      <c r="K457" s="66"/>
      <c r="L457" s="66"/>
      <c r="M457" s="67"/>
      <c r="N457" s="44"/>
      <c r="O457" s="44"/>
      <c r="P457" s="44"/>
      <c r="Q457" s="45"/>
      <c r="S457" s="46"/>
      <c r="T457" s="34"/>
    </row>
    <row r="458" spans="1:20" ht="15" x14ac:dyDescent="0.25">
      <c r="A458" s="37"/>
      <c r="B458" s="37"/>
      <c r="C458" s="65" t="s">
        <v>91</v>
      </c>
      <c r="D458" s="66"/>
      <c r="E458" s="66"/>
      <c r="F458" s="66"/>
      <c r="G458" s="66"/>
      <c r="H458" s="66"/>
      <c r="I458" s="66"/>
      <c r="J458" s="66"/>
      <c r="K458" s="66"/>
      <c r="L458" s="66"/>
      <c r="M458" s="67"/>
      <c r="N458" s="44"/>
      <c r="O458" s="44"/>
      <c r="P458" s="44"/>
      <c r="Q458" s="40">
        <f>+Q456</f>
        <v>-156889081.04000002</v>
      </c>
      <c r="S458" s="46"/>
      <c r="T458" s="34"/>
    </row>
    <row r="459" spans="1:20" x14ac:dyDescent="0.2">
      <c r="D459" s="47"/>
      <c r="E459" s="47"/>
      <c r="F459" s="47"/>
      <c r="G459" s="47"/>
      <c r="H459" s="47"/>
      <c r="I459" s="47"/>
      <c r="J459" s="47"/>
      <c r="M459" s="47"/>
      <c r="N459" s="47"/>
      <c r="O459" s="47"/>
      <c r="P459" s="47"/>
      <c r="Q459" s="47"/>
      <c r="R459" s="47"/>
      <c r="S459" s="47"/>
      <c r="T459" s="47"/>
    </row>
    <row r="460" spans="1:20" x14ac:dyDescent="0.2">
      <c r="M460" s="2" t="s">
        <v>92</v>
      </c>
    </row>
    <row r="461" spans="1:20" ht="15" x14ac:dyDescent="0.25">
      <c r="A461" s="37">
        <v>10</v>
      </c>
      <c r="B461" s="37"/>
      <c r="C461" s="16" t="s">
        <v>93</v>
      </c>
      <c r="D461" s="17"/>
      <c r="E461" s="17"/>
      <c r="F461" s="17"/>
      <c r="G461" s="17"/>
      <c r="H461" s="17"/>
      <c r="I461" s="17"/>
      <c r="J461" s="17"/>
      <c r="K461" s="17"/>
      <c r="L461" s="17"/>
      <c r="M461" s="17" t="s">
        <v>93</v>
      </c>
      <c r="N461" s="17"/>
      <c r="O461" s="17"/>
      <c r="P461" s="17"/>
      <c r="Q461" s="17"/>
      <c r="R461" s="48">
        <f>Q427</f>
        <v>-5543716.1899999995</v>
      </c>
    </row>
    <row r="462" spans="1:20" ht="15" x14ac:dyDescent="0.25">
      <c r="A462" s="37">
        <v>8</v>
      </c>
      <c r="B462" s="37"/>
      <c r="C462" s="16" t="s">
        <v>59</v>
      </c>
      <c r="D462" s="17"/>
      <c r="E462" s="17"/>
      <c r="F462" s="17"/>
      <c r="G462" s="17"/>
      <c r="H462" s="17"/>
      <c r="I462" s="17"/>
      <c r="J462" s="17"/>
      <c r="K462" s="17"/>
      <c r="L462" s="17"/>
      <c r="M462" s="17" t="s">
        <v>59</v>
      </c>
      <c r="N462" s="17"/>
      <c r="O462" s="17"/>
      <c r="P462" s="17"/>
      <c r="Q462" s="17"/>
      <c r="R462" s="48">
        <f>Q429</f>
        <v>-844918.02</v>
      </c>
    </row>
    <row r="463" spans="1:20" ht="15" x14ac:dyDescent="0.25">
      <c r="A463" s="37">
        <v>47</v>
      </c>
      <c r="B463" s="37"/>
      <c r="C463" s="16" t="s">
        <v>94</v>
      </c>
      <c r="D463" s="17"/>
      <c r="E463" s="17"/>
      <c r="F463" s="17"/>
      <c r="G463" s="17"/>
      <c r="H463" s="17"/>
      <c r="I463" s="17"/>
      <c r="J463" s="17"/>
      <c r="K463" s="17"/>
      <c r="L463" s="17"/>
      <c r="M463" s="17" t="s">
        <v>94</v>
      </c>
      <c r="N463" s="17"/>
      <c r="O463" s="17"/>
      <c r="P463" s="17"/>
      <c r="Q463" s="17"/>
      <c r="R463" s="48"/>
    </row>
    <row r="464" spans="1:20" x14ac:dyDescent="0.2">
      <c r="M464" s="60" t="s">
        <v>95</v>
      </c>
      <c r="N464" s="61"/>
      <c r="O464" s="61"/>
      <c r="P464" s="61"/>
      <c r="Q464" s="61"/>
      <c r="R464" s="49">
        <f>Q458-R461-R462-R463</f>
        <v>-150500446.83000001</v>
      </c>
    </row>
    <row r="468" spans="1:20" ht="13.5" thickBot="1" x14ac:dyDescent="0.25">
      <c r="H468" s="11" t="s">
        <v>18</v>
      </c>
      <c r="I468" s="12" t="s">
        <v>19</v>
      </c>
    </row>
    <row r="469" spans="1:20" ht="15.75" thickBot="1" x14ac:dyDescent="0.3">
      <c r="H469" s="11" t="s">
        <v>20</v>
      </c>
      <c r="I469" s="13">
        <v>2023</v>
      </c>
      <c r="J469" s="14"/>
      <c r="K469" s="15" t="b">
        <f>IF(I469=2014,4,IF(I469=2015,5,IF(I469=2016,6,IF(I469=2017,7,IF(I469=2018,8,IF(I469=2019,9,IF(I469=2020,10)))))))</f>
        <v>0</v>
      </c>
    </row>
    <row r="471" spans="1:20" x14ac:dyDescent="0.2">
      <c r="D471" s="62" t="s">
        <v>21</v>
      </c>
      <c r="E471" s="63"/>
      <c r="F471" s="63"/>
      <c r="G471" s="63"/>
      <c r="H471" s="63"/>
      <c r="I471" s="63"/>
      <c r="J471" s="63"/>
      <c r="K471" s="64"/>
      <c r="M471" s="16"/>
      <c r="N471" s="17"/>
      <c r="O471" s="17"/>
      <c r="P471" s="17"/>
      <c r="Q471" s="18" t="s">
        <v>22</v>
      </c>
      <c r="R471" s="18"/>
      <c r="S471" s="19"/>
    </row>
    <row r="472" spans="1:20" ht="30" customHeight="1" x14ac:dyDescent="0.2">
      <c r="A472" s="20" t="s">
        <v>23</v>
      </c>
      <c r="B472" s="20" t="s">
        <v>24</v>
      </c>
      <c r="C472" s="21" t="s">
        <v>25</v>
      </c>
      <c r="D472" s="22" t="s">
        <v>26</v>
      </c>
      <c r="E472" s="22"/>
      <c r="F472" s="22"/>
      <c r="G472" s="20" t="s">
        <v>27</v>
      </c>
      <c r="H472" s="23" t="s">
        <v>28</v>
      </c>
      <c r="I472" s="23" t="s">
        <v>29</v>
      </c>
      <c r="J472" s="20" t="s">
        <v>30</v>
      </c>
      <c r="K472" s="20" t="s">
        <v>31</v>
      </c>
      <c r="L472" s="24"/>
      <c r="M472" s="22" t="s">
        <v>26</v>
      </c>
      <c r="N472" s="25"/>
      <c r="O472" s="25"/>
      <c r="P472" s="25"/>
      <c r="Q472" s="26" t="s">
        <v>32</v>
      </c>
      <c r="R472" s="26" t="s">
        <v>29</v>
      </c>
      <c r="S472" s="27" t="s">
        <v>30</v>
      </c>
      <c r="T472" s="20" t="s">
        <v>33</v>
      </c>
    </row>
    <row r="473" spans="1:20" ht="30" customHeight="1" x14ac:dyDescent="0.25">
      <c r="A473" s="20"/>
      <c r="B473" s="28">
        <v>1531</v>
      </c>
      <c r="C473" s="29" t="s">
        <v>34</v>
      </c>
      <c r="D473" s="30">
        <f t="shared" ref="D473:D489" si="170">J403</f>
        <v>-182572.5399999998</v>
      </c>
      <c r="E473" s="30"/>
      <c r="F473" s="30"/>
      <c r="G473" s="30">
        <f>SUM(D473:F473)</f>
        <v>-182572.5399999998</v>
      </c>
      <c r="H473" s="31">
        <v>0</v>
      </c>
      <c r="I473" s="31">
        <v>0</v>
      </c>
      <c r="J473" s="32">
        <f>G473+H473+I473</f>
        <v>-182572.5399999998</v>
      </c>
      <c r="K473" s="20"/>
      <c r="L473" s="24"/>
      <c r="M473" s="55">
        <f t="shared" ref="M473:M482" si="171">S403</f>
        <v>182572.54000000004</v>
      </c>
      <c r="N473" s="56"/>
      <c r="O473" s="56"/>
      <c r="P473" s="56"/>
      <c r="Q473" s="31">
        <v>0</v>
      </c>
      <c r="R473" s="31">
        <v>0</v>
      </c>
      <c r="S473" s="32">
        <f>M473+Q473+R473</f>
        <v>182572.54000000004</v>
      </c>
      <c r="T473" s="33">
        <f>J473+S473</f>
        <v>2.3283064365386963E-10</v>
      </c>
    </row>
    <row r="474" spans="1:20" ht="25.5" customHeight="1" x14ac:dyDescent="0.25">
      <c r="A474" s="20"/>
      <c r="B474" s="28">
        <v>1609</v>
      </c>
      <c r="C474" s="29" t="s">
        <v>35</v>
      </c>
      <c r="D474" s="30">
        <f t="shared" si="170"/>
        <v>97012005.040000007</v>
      </c>
      <c r="E474" s="30"/>
      <c r="F474" s="30"/>
      <c r="G474" s="30">
        <f t="shared" ref="G474:G517" si="172">SUM(D474:F474)</f>
        <v>97012005.040000007</v>
      </c>
      <c r="H474" s="31">
        <v>0</v>
      </c>
      <c r="I474" s="31">
        <v>0</v>
      </c>
      <c r="J474" s="32">
        <f t="shared" ref="J474:J516" si="173">G474+H474+I474</f>
        <v>97012005.040000007</v>
      </c>
      <c r="K474" s="32">
        <v>0</v>
      </c>
      <c r="L474" s="24"/>
      <c r="M474" s="55">
        <f t="shared" si="171"/>
        <v>-22045433.240000002</v>
      </c>
      <c r="N474" s="56"/>
      <c r="O474" s="56"/>
      <c r="P474" s="56"/>
      <c r="Q474" s="31">
        <v>-3395584.0900000003</v>
      </c>
      <c r="R474" s="31">
        <v>0</v>
      </c>
      <c r="S474" s="32">
        <f t="shared" ref="S474:S515" si="174">M474+Q474+R474</f>
        <v>-25441017.330000002</v>
      </c>
      <c r="T474" s="33">
        <f t="shared" ref="T474:T517" si="175">J474+S474</f>
        <v>71570987.710000008</v>
      </c>
    </row>
    <row r="475" spans="1:20" ht="25.5" x14ac:dyDescent="0.25">
      <c r="A475" s="28">
        <v>12</v>
      </c>
      <c r="B475" s="28">
        <v>1611</v>
      </c>
      <c r="C475" s="29" t="s">
        <v>36</v>
      </c>
      <c r="D475" s="30">
        <f t="shared" si="170"/>
        <v>174233553.11000001</v>
      </c>
      <c r="E475" s="30"/>
      <c r="F475" s="30"/>
      <c r="G475" s="30">
        <f t="shared" si="172"/>
        <v>174233553.11000001</v>
      </c>
      <c r="H475" s="31">
        <v>23521456.149999999</v>
      </c>
      <c r="I475" s="31">
        <v>-4142426.38</v>
      </c>
      <c r="J475" s="32">
        <f t="shared" si="173"/>
        <v>193612582.88000003</v>
      </c>
      <c r="K475" s="32">
        <v>0</v>
      </c>
      <c r="L475" s="35"/>
      <c r="M475" s="55">
        <f t="shared" si="171"/>
        <v>-75747341.819999993</v>
      </c>
      <c r="N475" s="56"/>
      <c r="O475" s="56"/>
      <c r="P475" s="56"/>
      <c r="Q475" s="31">
        <v>-21097312.82</v>
      </c>
      <c r="R475" s="31">
        <v>4085895.3899999997</v>
      </c>
      <c r="S475" s="32">
        <f t="shared" si="174"/>
        <v>-92758759.249999985</v>
      </c>
      <c r="T475" s="33">
        <f t="shared" si="175"/>
        <v>100853823.63000004</v>
      </c>
    </row>
    <row r="476" spans="1:20" ht="25.5" x14ac:dyDescent="0.25">
      <c r="A476" s="28" t="s">
        <v>37</v>
      </c>
      <c r="B476" s="28">
        <v>1612</v>
      </c>
      <c r="C476" s="29" t="s">
        <v>38</v>
      </c>
      <c r="D476" s="30">
        <f t="shared" si="170"/>
        <v>3912174.71</v>
      </c>
      <c r="E476" s="30"/>
      <c r="F476" s="30"/>
      <c r="G476" s="30">
        <f t="shared" si="172"/>
        <v>3912174.71</v>
      </c>
      <c r="H476" s="31">
        <v>154237.25999999998</v>
      </c>
      <c r="I476" s="31">
        <v>0</v>
      </c>
      <c r="J476" s="32">
        <f t="shared" si="173"/>
        <v>4066411.9699999997</v>
      </c>
      <c r="K476" s="32">
        <v>0</v>
      </c>
      <c r="L476" s="35"/>
      <c r="M476" s="55">
        <f t="shared" si="171"/>
        <v>0</v>
      </c>
      <c r="N476" s="56"/>
      <c r="O476" s="56"/>
      <c r="P476" s="56"/>
      <c r="Q476" s="31">
        <v>0</v>
      </c>
      <c r="R476" s="31">
        <v>0</v>
      </c>
      <c r="S476" s="32">
        <f t="shared" si="174"/>
        <v>0</v>
      </c>
      <c r="T476" s="33">
        <f t="shared" si="175"/>
        <v>4066411.9699999997</v>
      </c>
    </row>
    <row r="477" spans="1:20" ht="15" x14ac:dyDescent="0.25">
      <c r="A477" s="28" t="s">
        <v>39</v>
      </c>
      <c r="B477" s="28">
        <v>1805</v>
      </c>
      <c r="C477" s="29" t="s">
        <v>40</v>
      </c>
      <c r="D477" s="30">
        <f t="shared" si="170"/>
        <v>31279772.18</v>
      </c>
      <c r="E477" s="30"/>
      <c r="F477" s="30"/>
      <c r="G477" s="30">
        <f t="shared" si="172"/>
        <v>31279772.18</v>
      </c>
      <c r="H477" s="31">
        <v>53331108.499999985</v>
      </c>
      <c r="I477" s="31">
        <v>-727</v>
      </c>
      <c r="J477" s="32">
        <f t="shared" si="173"/>
        <v>84610153.679999977</v>
      </c>
      <c r="K477" s="32">
        <v>0</v>
      </c>
      <c r="L477" s="35"/>
      <c r="M477" s="55">
        <f t="shared" si="171"/>
        <v>0</v>
      </c>
      <c r="N477" s="56"/>
      <c r="O477" s="56"/>
      <c r="P477" s="56"/>
      <c r="Q477" s="31">
        <v>0</v>
      </c>
      <c r="R477" s="31">
        <v>0</v>
      </c>
      <c r="S477" s="32">
        <f t="shared" si="174"/>
        <v>0</v>
      </c>
      <c r="T477" s="33">
        <f t="shared" si="175"/>
        <v>84610153.679999977</v>
      </c>
    </row>
    <row r="478" spans="1:20" ht="15" x14ac:dyDescent="0.25">
      <c r="A478" s="28">
        <v>47</v>
      </c>
      <c r="B478" s="28">
        <v>1808</v>
      </c>
      <c r="C478" s="29" t="s">
        <v>41</v>
      </c>
      <c r="D478" s="30">
        <f t="shared" si="170"/>
        <v>40013065.160000004</v>
      </c>
      <c r="E478" s="30"/>
      <c r="F478" s="30"/>
      <c r="G478" s="30">
        <f t="shared" si="172"/>
        <v>40013065.160000004</v>
      </c>
      <c r="H478" s="31">
        <v>2060543.3900000001</v>
      </c>
      <c r="I478" s="31">
        <v>0</v>
      </c>
      <c r="J478" s="32">
        <f t="shared" si="173"/>
        <v>42073608.550000004</v>
      </c>
      <c r="K478" s="32">
        <v>0</v>
      </c>
      <c r="L478" s="35"/>
      <c r="M478" s="55">
        <f t="shared" si="171"/>
        <v>-8705975.2499999981</v>
      </c>
      <c r="N478" s="56"/>
      <c r="O478" s="56"/>
      <c r="P478" s="56"/>
      <c r="Q478" s="31">
        <v>-1550462.08</v>
      </c>
      <c r="R478" s="31">
        <v>0</v>
      </c>
      <c r="S478" s="32">
        <f t="shared" si="174"/>
        <v>-10256437.329999998</v>
      </c>
      <c r="T478" s="33">
        <f t="shared" si="175"/>
        <v>31817171.220000006</v>
      </c>
    </row>
    <row r="479" spans="1:20" ht="15" x14ac:dyDescent="0.25">
      <c r="A479" s="28">
        <v>13</v>
      </c>
      <c r="B479" s="28">
        <v>1810</v>
      </c>
      <c r="C479" s="29" t="s">
        <v>42</v>
      </c>
      <c r="D479" s="30">
        <f t="shared" si="170"/>
        <v>0</v>
      </c>
      <c r="E479" s="30"/>
      <c r="F479" s="30"/>
      <c r="G479" s="30">
        <f t="shared" si="172"/>
        <v>0</v>
      </c>
      <c r="H479" s="31">
        <v>0</v>
      </c>
      <c r="I479" s="31">
        <v>0</v>
      </c>
      <c r="J479" s="32">
        <f t="shared" si="173"/>
        <v>0</v>
      </c>
      <c r="K479" s="32">
        <v>0</v>
      </c>
      <c r="L479" s="35"/>
      <c r="M479" s="55">
        <f t="shared" si="171"/>
        <v>0</v>
      </c>
      <c r="N479" s="56"/>
      <c r="O479" s="56"/>
      <c r="P479" s="56"/>
      <c r="Q479" s="31">
        <v>0</v>
      </c>
      <c r="R479" s="31">
        <v>0</v>
      </c>
      <c r="S479" s="32">
        <f t="shared" si="174"/>
        <v>0</v>
      </c>
      <c r="T479" s="33">
        <f t="shared" si="175"/>
        <v>0</v>
      </c>
    </row>
    <row r="480" spans="1:20" ht="15" x14ac:dyDescent="0.25">
      <c r="A480" s="28">
        <v>47</v>
      </c>
      <c r="B480" s="28">
        <v>1815</v>
      </c>
      <c r="C480" s="29" t="s">
        <v>43</v>
      </c>
      <c r="D480" s="30">
        <f t="shared" si="170"/>
        <v>134927957.52000001</v>
      </c>
      <c r="E480" s="30"/>
      <c r="F480" s="30"/>
      <c r="G480" s="30">
        <f t="shared" si="172"/>
        <v>134927957.52000001</v>
      </c>
      <c r="H480" s="31">
        <v>5397506.330000001</v>
      </c>
      <c r="I480" s="31">
        <v>-66156.240000000005</v>
      </c>
      <c r="J480" s="32">
        <f t="shared" si="173"/>
        <v>140259307.61000001</v>
      </c>
      <c r="K480" s="32">
        <v>0</v>
      </c>
      <c r="L480" s="35"/>
      <c r="M480" s="55">
        <f t="shared" si="171"/>
        <v>-48059226.849999994</v>
      </c>
      <c r="N480" s="56"/>
      <c r="O480" s="56"/>
      <c r="P480" s="56"/>
      <c r="Q480" s="31">
        <v>-4551875.1800000006</v>
      </c>
      <c r="R480" s="31">
        <v>16974.3</v>
      </c>
      <c r="S480" s="32">
        <f t="shared" si="174"/>
        <v>-52594127.729999997</v>
      </c>
      <c r="T480" s="33">
        <f t="shared" si="175"/>
        <v>87665179.880000025</v>
      </c>
    </row>
    <row r="481" spans="1:21" ht="15" x14ac:dyDescent="0.25">
      <c r="A481" s="28">
        <v>47</v>
      </c>
      <c r="B481" s="28">
        <v>1820</v>
      </c>
      <c r="C481" s="29" t="s">
        <v>44</v>
      </c>
      <c r="D481" s="30">
        <f t="shared" si="170"/>
        <v>160735530.98999998</v>
      </c>
      <c r="E481" s="30"/>
      <c r="F481" s="30"/>
      <c r="G481" s="30">
        <f t="shared" si="172"/>
        <v>160735530.98999998</v>
      </c>
      <c r="H481" s="31">
        <v>2011647.72</v>
      </c>
      <c r="I481" s="31">
        <v>-3579.74</v>
      </c>
      <c r="J481" s="32">
        <f t="shared" si="173"/>
        <v>162743598.96999997</v>
      </c>
      <c r="K481" s="32">
        <v>0</v>
      </c>
      <c r="L481" s="35"/>
      <c r="M481" s="55">
        <f t="shared" si="171"/>
        <v>-38151833.640000001</v>
      </c>
      <c r="N481" s="56"/>
      <c r="O481" s="56"/>
      <c r="P481" s="56"/>
      <c r="Q481" s="31">
        <v>-5314808.879999999</v>
      </c>
      <c r="R481" s="31">
        <v>654.37</v>
      </c>
      <c r="S481" s="32">
        <f t="shared" si="174"/>
        <v>-43465988.149999999</v>
      </c>
      <c r="T481" s="33">
        <f t="shared" si="175"/>
        <v>119277610.81999996</v>
      </c>
    </row>
    <row r="482" spans="1:21" ht="15" x14ac:dyDescent="0.25">
      <c r="A482" s="28">
        <v>47</v>
      </c>
      <c r="B482" s="28">
        <v>1825</v>
      </c>
      <c r="C482" s="29" t="s">
        <v>45</v>
      </c>
      <c r="D482" s="30">
        <f t="shared" si="170"/>
        <v>0</v>
      </c>
      <c r="E482" s="30"/>
      <c r="F482" s="30"/>
      <c r="G482" s="30">
        <f t="shared" si="172"/>
        <v>0</v>
      </c>
      <c r="H482" s="31">
        <v>0</v>
      </c>
      <c r="I482" s="31">
        <v>0</v>
      </c>
      <c r="J482" s="32">
        <f t="shared" si="173"/>
        <v>0</v>
      </c>
      <c r="K482" s="32">
        <v>0</v>
      </c>
      <c r="L482" s="35"/>
      <c r="M482" s="55">
        <f t="shared" si="171"/>
        <v>0</v>
      </c>
      <c r="N482" s="56"/>
      <c r="O482" s="56"/>
      <c r="P482" s="56"/>
      <c r="Q482" s="31">
        <v>0</v>
      </c>
      <c r="R482" s="31">
        <v>0</v>
      </c>
      <c r="S482" s="32">
        <f t="shared" si="174"/>
        <v>0</v>
      </c>
      <c r="T482" s="33">
        <f t="shared" si="175"/>
        <v>0</v>
      </c>
    </row>
    <row r="483" spans="1:21" ht="15" x14ac:dyDescent="0.25">
      <c r="A483" s="28">
        <v>47</v>
      </c>
      <c r="B483" s="28">
        <v>1830</v>
      </c>
      <c r="C483" s="29" t="s">
        <v>46</v>
      </c>
      <c r="D483" s="30">
        <f t="shared" si="170"/>
        <v>607516852.98000276</v>
      </c>
      <c r="E483" s="30"/>
      <c r="F483" s="30"/>
      <c r="G483" s="30">
        <f t="shared" si="172"/>
        <v>607516852.98000276</v>
      </c>
      <c r="H483" s="31">
        <v>58317683.779999934</v>
      </c>
      <c r="I483" s="31">
        <v>-1200663.8500000001</v>
      </c>
      <c r="J483" s="32">
        <f t="shared" si="173"/>
        <v>664633872.91000271</v>
      </c>
      <c r="K483" s="32">
        <v>0</v>
      </c>
      <c r="L483" s="35"/>
      <c r="M483" s="55">
        <f>S413-556</f>
        <v>-80738926.379999995</v>
      </c>
      <c r="N483" s="56"/>
      <c r="O483" s="56"/>
      <c r="P483" s="56"/>
      <c r="Q483" s="31">
        <v>-15012724.890000002</v>
      </c>
      <c r="R483" s="31">
        <v>236665.56999999998</v>
      </c>
      <c r="S483" s="32">
        <f t="shared" si="174"/>
        <v>-95514985.700000003</v>
      </c>
      <c r="T483" s="33">
        <f t="shared" si="175"/>
        <v>569118887.21000266</v>
      </c>
    </row>
    <row r="484" spans="1:21" ht="15" x14ac:dyDescent="0.25">
      <c r="A484" s="28">
        <v>47</v>
      </c>
      <c r="B484" s="28">
        <v>1835</v>
      </c>
      <c r="C484" s="29" t="s">
        <v>47</v>
      </c>
      <c r="D484" s="30">
        <f t="shared" si="170"/>
        <v>494557786.96000022</v>
      </c>
      <c r="E484" s="30"/>
      <c r="F484" s="30"/>
      <c r="G484" s="30">
        <f t="shared" si="172"/>
        <v>494557786.96000022</v>
      </c>
      <c r="H484" s="31">
        <v>43840719.43</v>
      </c>
      <c r="I484" s="31">
        <v>-2143998.31</v>
      </c>
      <c r="J484" s="32">
        <f t="shared" si="173"/>
        <v>536254508.08000022</v>
      </c>
      <c r="K484" s="32">
        <v>0</v>
      </c>
      <c r="L484" s="35"/>
      <c r="M484" s="55">
        <f t="shared" ref="M484:M515" si="176">S414</f>
        <v>-67019282.350000009</v>
      </c>
      <c r="N484" s="56"/>
      <c r="O484" s="56"/>
      <c r="P484" s="56"/>
      <c r="Q484" s="31">
        <v>-13597766.119999999</v>
      </c>
      <c r="R484" s="31">
        <v>518117.59000000008</v>
      </c>
      <c r="S484" s="32">
        <f t="shared" si="174"/>
        <v>-80098930.88000001</v>
      </c>
      <c r="T484" s="33">
        <f t="shared" si="175"/>
        <v>456155577.20000023</v>
      </c>
    </row>
    <row r="485" spans="1:21" ht="15" x14ac:dyDescent="0.25">
      <c r="A485" s="28">
        <v>47</v>
      </c>
      <c r="B485" s="28">
        <v>1840</v>
      </c>
      <c r="C485" s="29" t="s">
        <v>48</v>
      </c>
      <c r="D485" s="30">
        <f t="shared" si="170"/>
        <v>464662684.27000022</v>
      </c>
      <c r="E485" s="30"/>
      <c r="F485" s="30"/>
      <c r="G485" s="30">
        <f t="shared" si="172"/>
        <v>464662684.27000022</v>
      </c>
      <c r="H485" s="31">
        <v>27138818.150000002</v>
      </c>
      <c r="I485" s="31">
        <v>-795128.7</v>
      </c>
      <c r="J485" s="32">
        <f t="shared" si="173"/>
        <v>491006373.72000021</v>
      </c>
      <c r="K485" s="32">
        <v>0</v>
      </c>
      <c r="L485" s="35"/>
      <c r="M485" s="55">
        <f t="shared" si="176"/>
        <v>-57040658.210000001</v>
      </c>
      <c r="N485" s="56"/>
      <c r="O485" s="56"/>
      <c r="P485" s="56"/>
      <c r="Q485" s="31">
        <v>-10315251.569999995</v>
      </c>
      <c r="R485" s="31">
        <v>152893.30000000002</v>
      </c>
      <c r="S485" s="32">
        <f t="shared" si="174"/>
        <v>-67203016.480000004</v>
      </c>
      <c r="T485" s="33">
        <f t="shared" si="175"/>
        <v>423803357.24000019</v>
      </c>
    </row>
    <row r="486" spans="1:21" ht="15" x14ac:dyDescent="0.25">
      <c r="A486" s="28">
        <v>47</v>
      </c>
      <c r="B486" s="28">
        <v>1845</v>
      </c>
      <c r="C486" s="29" t="s">
        <v>49</v>
      </c>
      <c r="D486" s="30">
        <f t="shared" si="170"/>
        <v>1293622959.1700001</v>
      </c>
      <c r="E486" s="30"/>
      <c r="F486" s="30"/>
      <c r="G486" s="30">
        <f t="shared" si="172"/>
        <v>1293622959.1700001</v>
      </c>
      <c r="H486" s="31">
        <v>116426480.93000008</v>
      </c>
      <c r="I486" s="31">
        <v>-2217019.89</v>
      </c>
      <c r="J486" s="32">
        <f t="shared" si="173"/>
        <v>1407832420.21</v>
      </c>
      <c r="K486" s="32">
        <v>0</v>
      </c>
      <c r="L486" s="35"/>
      <c r="M486" s="55">
        <f t="shared" si="176"/>
        <v>-236767236.21000001</v>
      </c>
      <c r="N486" s="56"/>
      <c r="O486" s="56"/>
      <c r="P486" s="56"/>
      <c r="Q486" s="31">
        <v>-41422542.650000006</v>
      </c>
      <c r="R486" s="31">
        <v>768716.79</v>
      </c>
      <c r="S486" s="32">
        <f t="shared" si="174"/>
        <v>-277421062.06999999</v>
      </c>
      <c r="T486" s="33">
        <f t="shared" si="175"/>
        <v>1130411358.1400001</v>
      </c>
      <c r="U486" s="2">
        <v>1130411358.1400001</v>
      </c>
    </row>
    <row r="487" spans="1:21" ht="15" x14ac:dyDescent="0.25">
      <c r="A487" s="28">
        <v>47</v>
      </c>
      <c r="B487" s="28">
        <v>1850</v>
      </c>
      <c r="C487" s="29" t="s">
        <v>50</v>
      </c>
      <c r="D487" s="30">
        <f t="shared" si="170"/>
        <v>615105780.2299999</v>
      </c>
      <c r="E487" s="30"/>
      <c r="F487" s="30"/>
      <c r="G487" s="30">
        <f t="shared" si="172"/>
        <v>615105780.2299999</v>
      </c>
      <c r="H487" s="31">
        <v>96556982.409999982</v>
      </c>
      <c r="I487" s="31">
        <v>-3287787.7900000005</v>
      </c>
      <c r="J487" s="32">
        <f t="shared" si="173"/>
        <v>708374974.8499999</v>
      </c>
      <c r="K487" s="32">
        <v>0</v>
      </c>
      <c r="L487" s="35"/>
      <c r="M487" s="55">
        <f t="shared" si="176"/>
        <v>-115032721.88000007</v>
      </c>
      <c r="N487" s="56"/>
      <c r="O487" s="56"/>
      <c r="P487" s="56"/>
      <c r="Q487" s="31">
        <v>-20210084.789999999</v>
      </c>
      <c r="R487" s="31">
        <v>1204597.6100000003</v>
      </c>
      <c r="S487" s="32">
        <f t="shared" si="174"/>
        <v>-134038209.06000008</v>
      </c>
      <c r="T487" s="33">
        <f t="shared" si="175"/>
        <v>574336765.78999984</v>
      </c>
    </row>
    <row r="488" spans="1:21" ht="15" x14ac:dyDescent="0.25">
      <c r="A488" s="28">
        <v>47</v>
      </c>
      <c r="B488" s="28">
        <v>1855</v>
      </c>
      <c r="C488" s="29" t="s">
        <v>51</v>
      </c>
      <c r="D488" s="30">
        <f t="shared" si="170"/>
        <v>109000826.11</v>
      </c>
      <c r="E488" s="30"/>
      <c r="F488" s="30"/>
      <c r="G488" s="30">
        <f t="shared" si="172"/>
        <v>109000826.11</v>
      </c>
      <c r="H488" s="31">
        <v>5266390.450000003</v>
      </c>
      <c r="I488" s="31">
        <v>-396195.82000000007</v>
      </c>
      <c r="J488" s="32">
        <f t="shared" si="173"/>
        <v>113871020.74000001</v>
      </c>
      <c r="K488" s="32">
        <v>0</v>
      </c>
      <c r="L488" s="35"/>
      <c r="M488" s="55">
        <f t="shared" si="176"/>
        <v>-14985184.220000012</v>
      </c>
      <c r="N488" s="56"/>
      <c r="O488" s="56"/>
      <c r="P488" s="56"/>
      <c r="Q488" s="31">
        <v>-2705134.93</v>
      </c>
      <c r="R488" s="31">
        <v>66891.11</v>
      </c>
      <c r="S488" s="32">
        <f t="shared" si="174"/>
        <v>-17623428.040000014</v>
      </c>
      <c r="T488" s="33">
        <f t="shared" si="175"/>
        <v>96247592.699999988</v>
      </c>
    </row>
    <row r="489" spans="1:21" ht="15" x14ac:dyDescent="0.25">
      <c r="A489" s="28">
        <v>47</v>
      </c>
      <c r="B489" s="28">
        <v>1860</v>
      </c>
      <c r="C489" s="29" t="s">
        <v>52</v>
      </c>
      <c r="D489" s="30">
        <f t="shared" si="170"/>
        <v>260492180.19000006</v>
      </c>
      <c r="E489" s="30"/>
      <c r="F489" s="30"/>
      <c r="G489" s="30">
        <f t="shared" si="172"/>
        <v>260492180.19000006</v>
      </c>
      <c r="H489" s="31">
        <v>23049035.770000003</v>
      </c>
      <c r="I489" s="31">
        <v>0</v>
      </c>
      <c r="J489" s="32">
        <f t="shared" si="173"/>
        <v>283541215.96000004</v>
      </c>
      <c r="K489" s="32">
        <v>0</v>
      </c>
      <c r="L489" s="35"/>
      <c r="M489" s="55">
        <f t="shared" si="176"/>
        <v>-125955693.89000002</v>
      </c>
      <c r="N489" s="56"/>
      <c r="O489" s="56"/>
      <c r="P489" s="56"/>
      <c r="Q489" s="31">
        <v>-18178519.890000001</v>
      </c>
      <c r="R489" s="31">
        <v>0</v>
      </c>
      <c r="S489" s="32">
        <f t="shared" si="174"/>
        <v>-144134213.78000003</v>
      </c>
      <c r="T489" s="33">
        <f t="shared" si="175"/>
        <v>139407002.18000001</v>
      </c>
    </row>
    <row r="490" spans="1:21" ht="15" x14ac:dyDescent="0.25">
      <c r="A490" s="57">
        <v>47</v>
      </c>
      <c r="B490" s="57">
        <v>1865</v>
      </c>
      <c r="C490" s="58" t="s">
        <v>53</v>
      </c>
      <c r="D490" s="30">
        <v>0</v>
      </c>
      <c r="E490" s="30"/>
      <c r="F490" s="30"/>
      <c r="G490" s="30"/>
      <c r="H490" s="31">
        <v>764280</v>
      </c>
      <c r="I490" s="31">
        <v>0</v>
      </c>
      <c r="J490" s="32">
        <f t="shared" si="173"/>
        <v>764280</v>
      </c>
      <c r="K490" s="32"/>
      <c r="L490" s="35"/>
      <c r="M490" s="55">
        <f t="shared" si="176"/>
        <v>0</v>
      </c>
      <c r="N490" s="51"/>
      <c r="O490" s="51"/>
      <c r="P490" s="51"/>
      <c r="Q490" s="31">
        <v>-50952</v>
      </c>
      <c r="R490" s="31">
        <v>0</v>
      </c>
      <c r="S490" s="32">
        <f t="shared" si="174"/>
        <v>-50952</v>
      </c>
      <c r="T490" s="33">
        <f t="shared" si="175"/>
        <v>713328</v>
      </c>
    </row>
    <row r="491" spans="1:21" ht="15" x14ac:dyDescent="0.25">
      <c r="A491" s="28">
        <v>47</v>
      </c>
      <c r="B491" s="28">
        <v>1875</v>
      </c>
      <c r="C491" s="29" t="s">
        <v>54</v>
      </c>
      <c r="D491" s="30">
        <f t="shared" ref="D491:D517" si="177">J421</f>
        <v>1091911.08</v>
      </c>
      <c r="E491" s="30"/>
      <c r="F491" s="30"/>
      <c r="G491" s="30">
        <f t="shared" si="172"/>
        <v>1091911.08</v>
      </c>
      <c r="H491" s="31">
        <v>0</v>
      </c>
      <c r="I491" s="31">
        <v>0</v>
      </c>
      <c r="J491" s="32">
        <f t="shared" si="173"/>
        <v>1091911.08</v>
      </c>
      <c r="K491" s="32"/>
      <c r="L491" s="35"/>
      <c r="M491" s="55">
        <f t="shared" si="176"/>
        <v>-511174.40000000002</v>
      </c>
      <c r="N491" s="56"/>
      <c r="O491" s="56"/>
      <c r="P491" s="56"/>
      <c r="Q491" s="31">
        <v>-38432.789999999994</v>
      </c>
      <c r="R491" s="31">
        <v>0</v>
      </c>
      <c r="S491" s="32">
        <f t="shared" si="174"/>
        <v>-549607.19000000006</v>
      </c>
      <c r="T491" s="33">
        <f t="shared" si="175"/>
        <v>542303.89</v>
      </c>
    </row>
    <row r="492" spans="1:21" ht="15" x14ac:dyDescent="0.25">
      <c r="A492" s="28" t="s">
        <v>39</v>
      </c>
      <c r="B492" s="28">
        <v>1905</v>
      </c>
      <c r="C492" s="29" t="s">
        <v>40</v>
      </c>
      <c r="D492" s="30">
        <f t="shared" si="177"/>
        <v>0</v>
      </c>
      <c r="E492" s="30"/>
      <c r="F492" s="30"/>
      <c r="G492" s="30">
        <f t="shared" si="172"/>
        <v>0</v>
      </c>
      <c r="H492" s="31">
        <v>0</v>
      </c>
      <c r="I492" s="31">
        <v>0</v>
      </c>
      <c r="J492" s="32">
        <f t="shared" si="173"/>
        <v>0</v>
      </c>
      <c r="K492" s="32">
        <v>0</v>
      </c>
      <c r="L492" s="35"/>
      <c r="M492" s="55">
        <f t="shared" si="176"/>
        <v>0</v>
      </c>
      <c r="N492" s="56"/>
      <c r="O492" s="56"/>
      <c r="P492" s="56"/>
      <c r="Q492" s="31">
        <v>0</v>
      </c>
      <c r="R492" s="31">
        <v>0</v>
      </c>
      <c r="S492" s="32">
        <f t="shared" si="174"/>
        <v>0</v>
      </c>
      <c r="T492" s="33">
        <f t="shared" si="175"/>
        <v>0</v>
      </c>
    </row>
    <row r="493" spans="1:21" ht="15" x14ac:dyDescent="0.25">
      <c r="A493" s="28">
        <v>47</v>
      </c>
      <c r="B493" s="28">
        <v>1908</v>
      </c>
      <c r="C493" s="29" t="s">
        <v>55</v>
      </c>
      <c r="D493" s="30">
        <f t="shared" si="177"/>
        <v>132596419.93000002</v>
      </c>
      <c r="E493" s="30"/>
      <c r="F493" s="30"/>
      <c r="G493" s="30">
        <f t="shared" si="172"/>
        <v>132596419.93000002</v>
      </c>
      <c r="H493" s="31">
        <v>68249902.070000008</v>
      </c>
      <c r="I493" s="31">
        <v>-460598.69</v>
      </c>
      <c r="J493" s="32">
        <f t="shared" si="173"/>
        <v>200385723.31000003</v>
      </c>
      <c r="K493" s="32">
        <v>0</v>
      </c>
      <c r="L493" s="35"/>
      <c r="M493" s="55">
        <f t="shared" si="176"/>
        <v>-26457523.410000004</v>
      </c>
      <c r="N493" s="56"/>
      <c r="O493" s="56"/>
      <c r="P493" s="56"/>
      <c r="Q493" s="31">
        <v>-4260692.3599999994</v>
      </c>
      <c r="R493" s="31">
        <v>460598.69</v>
      </c>
      <c r="S493" s="32">
        <f t="shared" si="174"/>
        <v>-30257617.080000002</v>
      </c>
      <c r="T493" s="33">
        <f t="shared" si="175"/>
        <v>170128106.23000002</v>
      </c>
    </row>
    <row r="494" spans="1:21" ht="15" x14ac:dyDescent="0.25">
      <c r="A494" s="28">
        <v>13</v>
      </c>
      <c r="B494" s="28">
        <v>1910</v>
      </c>
      <c r="C494" s="29" t="s">
        <v>42</v>
      </c>
      <c r="D494" s="30">
        <f t="shared" si="177"/>
        <v>0</v>
      </c>
      <c r="E494" s="30"/>
      <c r="F494" s="30"/>
      <c r="G494" s="30">
        <f t="shared" si="172"/>
        <v>0</v>
      </c>
      <c r="H494" s="31">
        <v>0</v>
      </c>
      <c r="I494" s="31">
        <v>0</v>
      </c>
      <c r="J494" s="32">
        <f t="shared" si="173"/>
        <v>0</v>
      </c>
      <c r="K494" s="32">
        <v>0</v>
      </c>
      <c r="L494" s="35"/>
      <c r="M494" s="55">
        <f t="shared" si="176"/>
        <v>0</v>
      </c>
      <c r="N494" s="56"/>
      <c r="O494" s="56"/>
      <c r="P494" s="56"/>
      <c r="Q494" s="31">
        <v>0</v>
      </c>
      <c r="R494" s="31">
        <v>0</v>
      </c>
      <c r="S494" s="32">
        <f t="shared" si="174"/>
        <v>0</v>
      </c>
      <c r="T494" s="33">
        <f t="shared" si="175"/>
        <v>0</v>
      </c>
    </row>
    <row r="495" spans="1:21" ht="15" x14ac:dyDescent="0.25">
      <c r="A495" s="28">
        <v>8</v>
      </c>
      <c r="B495" s="28">
        <v>1915</v>
      </c>
      <c r="C495" s="29" t="s">
        <v>56</v>
      </c>
      <c r="D495" s="30">
        <f t="shared" si="177"/>
        <v>3671280.57</v>
      </c>
      <c r="E495" s="30"/>
      <c r="F495" s="30"/>
      <c r="G495" s="30">
        <f t="shared" si="172"/>
        <v>3671280.57</v>
      </c>
      <c r="H495" s="31">
        <v>2840839.14</v>
      </c>
      <c r="I495" s="31">
        <v>-799502.13</v>
      </c>
      <c r="J495" s="32">
        <f t="shared" si="173"/>
        <v>5712617.5800000001</v>
      </c>
      <c r="K495" s="32">
        <v>0</v>
      </c>
      <c r="L495" s="35"/>
      <c r="M495" s="55">
        <f t="shared" si="176"/>
        <v>-2403788.0300000026</v>
      </c>
      <c r="N495" s="56"/>
      <c r="O495" s="56"/>
      <c r="P495" s="56"/>
      <c r="Q495" s="31">
        <v>-454977.52999999997</v>
      </c>
      <c r="R495" s="31">
        <v>799502.12999999989</v>
      </c>
      <c r="S495" s="32">
        <f t="shared" si="174"/>
        <v>-2059263.4300000025</v>
      </c>
      <c r="T495" s="33">
        <f t="shared" si="175"/>
        <v>3653354.1499999976</v>
      </c>
    </row>
    <row r="496" spans="1:21" ht="15" x14ac:dyDescent="0.25">
      <c r="A496" s="28">
        <v>10</v>
      </c>
      <c r="B496" s="28">
        <v>1920</v>
      </c>
      <c r="C496" s="29" t="s">
        <v>57</v>
      </c>
      <c r="D496" s="30">
        <f t="shared" si="177"/>
        <v>30432217.849999998</v>
      </c>
      <c r="E496" s="30"/>
      <c r="F496" s="30"/>
      <c r="G496" s="30">
        <f t="shared" si="172"/>
        <v>30432217.849999998</v>
      </c>
      <c r="H496" s="31">
        <v>4784108.96</v>
      </c>
      <c r="I496" s="31">
        <v>-7109807.6900000004</v>
      </c>
      <c r="J496" s="32">
        <f t="shared" si="173"/>
        <v>28106519.119999994</v>
      </c>
      <c r="K496" s="32">
        <v>0</v>
      </c>
      <c r="L496" s="35"/>
      <c r="M496" s="55">
        <f t="shared" si="176"/>
        <v>-15669311.200000001</v>
      </c>
      <c r="N496" s="56"/>
      <c r="O496" s="56"/>
      <c r="P496" s="56"/>
      <c r="Q496" s="31">
        <v>-6569527.9099999974</v>
      </c>
      <c r="R496" s="31">
        <v>7109807.6900000004</v>
      </c>
      <c r="S496" s="32">
        <f t="shared" si="174"/>
        <v>-15129031.419999998</v>
      </c>
      <c r="T496" s="33">
        <f t="shared" si="175"/>
        <v>12977487.699999996</v>
      </c>
    </row>
    <row r="497" spans="1:20" ht="15" x14ac:dyDescent="0.25">
      <c r="A497" s="28">
        <v>10</v>
      </c>
      <c r="B497" s="28">
        <v>1930</v>
      </c>
      <c r="C497" s="29" t="s">
        <v>58</v>
      </c>
      <c r="D497" s="30">
        <f t="shared" si="177"/>
        <v>66209142.430000015</v>
      </c>
      <c r="E497" s="30"/>
      <c r="F497" s="30"/>
      <c r="G497" s="30">
        <f t="shared" si="172"/>
        <v>66209142.430000015</v>
      </c>
      <c r="H497" s="31">
        <v>4789612.22</v>
      </c>
      <c r="I497" s="31">
        <v>-1234354.1199999999</v>
      </c>
      <c r="J497" s="32">
        <f t="shared" si="173"/>
        <v>69764400.530000016</v>
      </c>
      <c r="K497" s="32">
        <v>0</v>
      </c>
      <c r="L497" s="35"/>
      <c r="M497" s="55">
        <f t="shared" si="176"/>
        <v>-36966687.549999997</v>
      </c>
      <c r="N497" s="56"/>
      <c r="O497" s="56"/>
      <c r="P497" s="56"/>
      <c r="Q497" s="31">
        <v>-5445795.0200000005</v>
      </c>
      <c r="R497" s="31">
        <v>1171799.1599999999</v>
      </c>
      <c r="S497" s="32">
        <f t="shared" si="174"/>
        <v>-41240683.410000004</v>
      </c>
      <c r="T497" s="33">
        <f t="shared" si="175"/>
        <v>28523717.120000012</v>
      </c>
    </row>
    <row r="498" spans="1:20" ht="15" x14ac:dyDescent="0.25">
      <c r="A498" s="28">
        <v>8</v>
      </c>
      <c r="B498" s="28">
        <v>1935</v>
      </c>
      <c r="C498" s="29" t="s">
        <v>59</v>
      </c>
      <c r="D498" s="30">
        <f t="shared" si="177"/>
        <v>127252.0600000001</v>
      </c>
      <c r="E498" s="30"/>
      <c r="F498" s="30"/>
      <c r="G498" s="30">
        <f t="shared" si="172"/>
        <v>127252.0600000001</v>
      </c>
      <c r="H498" s="31">
        <v>666088.26</v>
      </c>
      <c r="I498" s="31">
        <v>-1609.98</v>
      </c>
      <c r="J498" s="32">
        <f t="shared" si="173"/>
        <v>791730.34000000008</v>
      </c>
      <c r="K498" s="32">
        <v>0</v>
      </c>
      <c r="L498" s="35"/>
      <c r="M498" s="55">
        <f t="shared" si="176"/>
        <v>-269317.12000000011</v>
      </c>
      <c r="N498" s="56"/>
      <c r="O498" s="56"/>
      <c r="P498" s="56"/>
      <c r="Q498" s="31">
        <v>-49953.850000000006</v>
      </c>
      <c r="R498" s="31">
        <v>1609.98</v>
      </c>
      <c r="S498" s="32">
        <f t="shared" si="174"/>
        <v>-317660.99000000011</v>
      </c>
      <c r="T498" s="33">
        <f t="shared" si="175"/>
        <v>474069.35</v>
      </c>
    </row>
    <row r="499" spans="1:20" ht="15" x14ac:dyDescent="0.25">
      <c r="A499" s="28">
        <v>8</v>
      </c>
      <c r="B499" s="28">
        <v>1940</v>
      </c>
      <c r="C499" s="29" t="s">
        <v>60</v>
      </c>
      <c r="D499" s="30">
        <f t="shared" si="177"/>
        <v>6962827.8699999992</v>
      </c>
      <c r="E499" s="30"/>
      <c r="F499" s="30"/>
      <c r="G499" s="30">
        <f t="shared" si="172"/>
        <v>6962827.8699999992</v>
      </c>
      <c r="H499" s="31">
        <v>0</v>
      </c>
      <c r="I499" s="31">
        <v>-984999.60999999987</v>
      </c>
      <c r="J499" s="32">
        <f t="shared" si="173"/>
        <v>5977828.2599999998</v>
      </c>
      <c r="K499" s="32">
        <v>0</v>
      </c>
      <c r="L499" s="35"/>
      <c r="M499" s="55">
        <f t="shared" si="176"/>
        <v>-4615476.2699999996</v>
      </c>
      <c r="N499" s="56"/>
      <c r="O499" s="56"/>
      <c r="P499" s="56"/>
      <c r="Q499" s="31">
        <v>-739132.31999999983</v>
      </c>
      <c r="R499" s="31">
        <v>984999.61</v>
      </c>
      <c r="S499" s="32">
        <f t="shared" si="174"/>
        <v>-4369608.9799999995</v>
      </c>
      <c r="T499" s="33">
        <f t="shared" si="175"/>
        <v>1608219.2800000003</v>
      </c>
    </row>
    <row r="500" spans="1:20" ht="15" x14ac:dyDescent="0.25">
      <c r="A500" s="28">
        <v>8</v>
      </c>
      <c r="B500" s="28">
        <v>1945</v>
      </c>
      <c r="C500" s="29" t="s">
        <v>61</v>
      </c>
      <c r="D500" s="30">
        <f t="shared" si="177"/>
        <v>2739028.3100000005</v>
      </c>
      <c r="E500" s="30"/>
      <c r="F500" s="30"/>
      <c r="G500" s="30">
        <f t="shared" si="172"/>
        <v>2739028.3100000005</v>
      </c>
      <c r="H500" s="31">
        <v>843453.41</v>
      </c>
      <c r="I500" s="31">
        <v>-123825.59</v>
      </c>
      <c r="J500" s="32">
        <f t="shared" si="173"/>
        <v>3458656.1300000008</v>
      </c>
      <c r="K500" s="32">
        <v>0</v>
      </c>
      <c r="L500" s="35"/>
      <c r="M500" s="55">
        <f t="shared" si="176"/>
        <v>-759516.84999999974</v>
      </c>
      <c r="N500" s="56"/>
      <c r="O500" s="56"/>
      <c r="P500" s="56"/>
      <c r="Q500" s="31">
        <v>-326939.74</v>
      </c>
      <c r="R500" s="31">
        <v>123825.59</v>
      </c>
      <c r="S500" s="32">
        <f t="shared" si="174"/>
        <v>-962630.99999999988</v>
      </c>
      <c r="T500" s="33">
        <f t="shared" si="175"/>
        <v>2496025.1300000008</v>
      </c>
    </row>
    <row r="501" spans="1:20" ht="15" x14ac:dyDescent="0.25">
      <c r="A501" s="28">
        <v>8</v>
      </c>
      <c r="B501" s="28">
        <v>1950</v>
      </c>
      <c r="C501" s="29" t="s">
        <v>62</v>
      </c>
      <c r="D501" s="30">
        <f t="shared" si="177"/>
        <v>0</v>
      </c>
      <c r="E501" s="30"/>
      <c r="F501" s="30"/>
      <c r="G501" s="30">
        <f t="shared" si="172"/>
        <v>0</v>
      </c>
      <c r="H501" s="31">
        <v>0</v>
      </c>
      <c r="I501" s="31">
        <v>0</v>
      </c>
      <c r="J501" s="32">
        <f t="shared" si="173"/>
        <v>0</v>
      </c>
      <c r="K501" s="32">
        <v>0</v>
      </c>
      <c r="L501" s="35"/>
      <c r="M501" s="55">
        <f t="shared" si="176"/>
        <v>0</v>
      </c>
      <c r="N501" s="56"/>
      <c r="O501" s="56"/>
      <c r="P501" s="56"/>
      <c r="Q501" s="31">
        <v>0</v>
      </c>
      <c r="R501" s="31">
        <v>0</v>
      </c>
      <c r="S501" s="32">
        <f t="shared" si="174"/>
        <v>0</v>
      </c>
      <c r="T501" s="33">
        <f t="shared" si="175"/>
        <v>0</v>
      </c>
    </row>
    <row r="502" spans="1:20" ht="15" x14ac:dyDescent="0.25">
      <c r="A502" s="28">
        <v>8</v>
      </c>
      <c r="B502" s="28">
        <v>1955</v>
      </c>
      <c r="C502" s="29" t="s">
        <v>63</v>
      </c>
      <c r="D502" s="30">
        <f t="shared" si="177"/>
        <v>4114707.8600000003</v>
      </c>
      <c r="E502" s="30"/>
      <c r="F502" s="30"/>
      <c r="G502" s="30">
        <f t="shared" si="172"/>
        <v>4114707.8600000003</v>
      </c>
      <c r="H502" s="31">
        <v>1042316.48</v>
      </c>
      <c r="I502" s="31">
        <v>-176005.37000000002</v>
      </c>
      <c r="J502" s="32">
        <f t="shared" si="173"/>
        <v>4981018.97</v>
      </c>
      <c r="K502" s="32">
        <v>0</v>
      </c>
      <c r="L502" s="35"/>
      <c r="M502" s="55">
        <f t="shared" si="176"/>
        <v>-1274054.4499999995</v>
      </c>
      <c r="N502" s="56"/>
      <c r="O502" s="56"/>
      <c r="P502" s="56"/>
      <c r="Q502" s="31">
        <v>-570180.52999999991</v>
      </c>
      <c r="R502" s="31">
        <v>176005.37</v>
      </c>
      <c r="S502" s="32">
        <f t="shared" si="174"/>
        <v>-1668229.6099999994</v>
      </c>
      <c r="T502" s="33">
        <f t="shared" si="175"/>
        <v>3312789.3600000003</v>
      </c>
    </row>
    <row r="503" spans="1:20" ht="15" x14ac:dyDescent="0.25">
      <c r="A503" s="28">
        <v>8</v>
      </c>
      <c r="B503" s="28">
        <v>1960</v>
      </c>
      <c r="C503" s="29" t="s">
        <v>64</v>
      </c>
      <c r="D503" s="30">
        <f t="shared" si="177"/>
        <v>8428617.5600000005</v>
      </c>
      <c r="E503" s="30"/>
      <c r="F503" s="30"/>
      <c r="G503" s="30">
        <f t="shared" si="172"/>
        <v>8428617.5600000005</v>
      </c>
      <c r="H503" s="31">
        <v>2551155.5899999994</v>
      </c>
      <c r="I503" s="31">
        <v>-1256456.3600000001</v>
      </c>
      <c r="J503" s="32">
        <f t="shared" si="173"/>
        <v>9723316.790000001</v>
      </c>
      <c r="K503" s="32">
        <v>0</v>
      </c>
      <c r="L503" s="35"/>
      <c r="M503" s="55">
        <f t="shared" si="176"/>
        <v>-1889548.6199999999</v>
      </c>
      <c r="N503" s="56"/>
      <c r="O503" s="56"/>
      <c r="P503" s="56"/>
      <c r="Q503" s="31">
        <v>-1942041.44</v>
      </c>
      <c r="R503" s="31">
        <v>578328.41999999993</v>
      </c>
      <c r="S503" s="32">
        <f t="shared" si="174"/>
        <v>-3253261.6399999997</v>
      </c>
      <c r="T503" s="33">
        <f t="shared" si="175"/>
        <v>6470055.1500000013</v>
      </c>
    </row>
    <row r="504" spans="1:20" ht="25.5" x14ac:dyDescent="0.25">
      <c r="A504" s="1">
        <v>47</v>
      </c>
      <c r="B504" s="28">
        <v>1970</v>
      </c>
      <c r="C504" s="29" t="s">
        <v>65</v>
      </c>
      <c r="D504" s="30">
        <f t="shared" si="177"/>
        <v>0</v>
      </c>
      <c r="E504" s="30"/>
      <c r="F504" s="30"/>
      <c r="G504" s="30">
        <f t="shared" si="172"/>
        <v>0</v>
      </c>
      <c r="H504" s="31">
        <v>0</v>
      </c>
      <c r="I504" s="31">
        <v>0</v>
      </c>
      <c r="J504" s="32">
        <f t="shared" si="173"/>
        <v>0</v>
      </c>
      <c r="K504" s="32">
        <v>0</v>
      </c>
      <c r="L504" s="35"/>
      <c r="M504" s="55">
        <f t="shared" si="176"/>
        <v>0</v>
      </c>
      <c r="N504" s="56"/>
      <c r="O504" s="56"/>
      <c r="P504" s="56"/>
      <c r="Q504" s="31">
        <v>0</v>
      </c>
      <c r="R504" s="31">
        <v>0</v>
      </c>
      <c r="S504" s="32">
        <f t="shared" si="174"/>
        <v>0</v>
      </c>
      <c r="T504" s="33">
        <f t="shared" si="175"/>
        <v>0</v>
      </c>
    </row>
    <row r="505" spans="1:20" ht="25.5" x14ac:dyDescent="0.25">
      <c r="A505" s="28">
        <v>47</v>
      </c>
      <c r="B505" s="28">
        <v>1975</v>
      </c>
      <c r="C505" s="29" t="s">
        <v>66</v>
      </c>
      <c r="D505" s="30">
        <f t="shared" si="177"/>
        <v>0</v>
      </c>
      <c r="E505" s="30"/>
      <c r="F505" s="30"/>
      <c r="G505" s="30">
        <f t="shared" si="172"/>
        <v>0</v>
      </c>
      <c r="H505" s="31">
        <v>0</v>
      </c>
      <c r="I505" s="31">
        <v>0</v>
      </c>
      <c r="J505" s="32">
        <f t="shared" si="173"/>
        <v>0</v>
      </c>
      <c r="K505" s="32">
        <v>0</v>
      </c>
      <c r="L505" s="35"/>
      <c r="M505" s="55">
        <f t="shared" si="176"/>
        <v>0</v>
      </c>
      <c r="N505" s="56"/>
      <c r="O505" s="56"/>
      <c r="P505" s="56"/>
      <c r="Q505" s="31">
        <v>0</v>
      </c>
      <c r="R505" s="31">
        <v>0</v>
      </c>
      <c r="S505" s="32">
        <f t="shared" si="174"/>
        <v>0</v>
      </c>
      <c r="T505" s="33">
        <f t="shared" si="175"/>
        <v>0</v>
      </c>
    </row>
    <row r="506" spans="1:20" ht="15" x14ac:dyDescent="0.25">
      <c r="A506" s="28">
        <v>47</v>
      </c>
      <c r="B506" s="28">
        <v>1980</v>
      </c>
      <c r="C506" s="29" t="s">
        <v>67</v>
      </c>
      <c r="D506" s="30">
        <f t="shared" si="177"/>
        <v>33931176.599999994</v>
      </c>
      <c r="E506" s="30"/>
      <c r="F506" s="30"/>
      <c r="G506" s="30">
        <f t="shared" si="172"/>
        <v>33931176.599999994</v>
      </c>
      <c r="H506" s="31">
        <v>2274199.8399999994</v>
      </c>
      <c r="I506" s="31">
        <v>-225567.43999999997</v>
      </c>
      <c r="J506" s="32">
        <f t="shared" si="173"/>
        <v>35979808.999999993</v>
      </c>
      <c r="K506" s="32">
        <v>0</v>
      </c>
      <c r="L506" s="35"/>
      <c r="M506" s="55">
        <f t="shared" si="176"/>
        <v>-18660609.620000001</v>
      </c>
      <c r="N506" s="56"/>
      <c r="O506" s="56"/>
      <c r="P506" s="56"/>
      <c r="Q506" s="31">
        <v>-2104408.1399999997</v>
      </c>
      <c r="R506" s="31">
        <v>149666.98000000001</v>
      </c>
      <c r="S506" s="32">
        <f t="shared" si="174"/>
        <v>-20615350.780000001</v>
      </c>
      <c r="T506" s="33">
        <f t="shared" si="175"/>
        <v>15364458.219999991</v>
      </c>
    </row>
    <row r="507" spans="1:20" ht="15" x14ac:dyDescent="0.25">
      <c r="A507" s="28">
        <v>47</v>
      </c>
      <c r="B507" s="28">
        <v>1985</v>
      </c>
      <c r="C507" s="29" t="s">
        <v>68</v>
      </c>
      <c r="D507" s="30">
        <f t="shared" si="177"/>
        <v>0</v>
      </c>
      <c r="E507" s="30"/>
      <c r="F507" s="30"/>
      <c r="G507" s="30">
        <f t="shared" si="172"/>
        <v>0</v>
      </c>
      <c r="H507" s="31">
        <v>0</v>
      </c>
      <c r="I507" s="31">
        <v>0</v>
      </c>
      <c r="J507" s="32">
        <f t="shared" si="173"/>
        <v>0</v>
      </c>
      <c r="K507" s="32">
        <v>0</v>
      </c>
      <c r="L507" s="35"/>
      <c r="M507" s="55">
        <f t="shared" si="176"/>
        <v>0</v>
      </c>
      <c r="N507" s="56"/>
      <c r="O507" s="56"/>
      <c r="P507" s="56"/>
      <c r="Q507" s="31">
        <v>0</v>
      </c>
      <c r="R507" s="31">
        <v>0</v>
      </c>
      <c r="S507" s="32">
        <f t="shared" si="174"/>
        <v>0</v>
      </c>
      <c r="T507" s="33">
        <f t="shared" si="175"/>
        <v>0</v>
      </c>
    </row>
    <row r="508" spans="1:20" ht="15" x14ac:dyDescent="0.25">
      <c r="A508" s="1">
        <v>47</v>
      </c>
      <c r="B508" s="28">
        <v>1990</v>
      </c>
      <c r="C508" s="36" t="s">
        <v>69</v>
      </c>
      <c r="D508" s="30">
        <f t="shared" si="177"/>
        <v>0</v>
      </c>
      <c r="E508" s="30"/>
      <c r="F508" s="30"/>
      <c r="G508" s="30">
        <f t="shared" si="172"/>
        <v>0</v>
      </c>
      <c r="H508" s="31">
        <v>0</v>
      </c>
      <c r="I508" s="31">
        <v>0</v>
      </c>
      <c r="J508" s="32">
        <f t="shared" si="173"/>
        <v>0</v>
      </c>
      <c r="K508" s="32">
        <v>0</v>
      </c>
      <c r="L508" s="35"/>
      <c r="M508" s="55">
        <f t="shared" si="176"/>
        <v>0</v>
      </c>
      <c r="N508" s="56"/>
      <c r="O508" s="56"/>
      <c r="P508" s="56"/>
      <c r="Q508" s="31">
        <v>0</v>
      </c>
      <c r="R508" s="31">
        <v>0</v>
      </c>
      <c r="S508" s="32">
        <f t="shared" si="174"/>
        <v>0</v>
      </c>
      <c r="T508" s="33">
        <f t="shared" si="175"/>
        <v>0</v>
      </c>
    </row>
    <row r="509" spans="1:20" ht="15" x14ac:dyDescent="0.25">
      <c r="A509" s="28">
        <v>47</v>
      </c>
      <c r="B509" s="28">
        <v>1995</v>
      </c>
      <c r="C509" s="29" t="s">
        <v>70</v>
      </c>
      <c r="D509" s="30">
        <f t="shared" si="177"/>
        <v>0.12679271399974823</v>
      </c>
      <c r="E509" s="30"/>
      <c r="F509" s="30"/>
      <c r="G509" s="30">
        <f t="shared" si="172"/>
        <v>0.12679271399974823</v>
      </c>
      <c r="H509" s="31">
        <v>0</v>
      </c>
      <c r="I509" s="31">
        <v>0</v>
      </c>
      <c r="J509" s="32">
        <f t="shared" si="173"/>
        <v>0.12679271399974823</v>
      </c>
      <c r="K509" s="32">
        <v>0</v>
      </c>
      <c r="L509" s="35"/>
      <c r="M509" s="55">
        <f t="shared" si="176"/>
        <v>8.3819031715393066E-9</v>
      </c>
      <c r="N509" s="56"/>
      <c r="O509" s="56"/>
      <c r="P509" s="56"/>
      <c r="Q509" s="31">
        <v>0</v>
      </c>
      <c r="R509" s="31">
        <v>0</v>
      </c>
      <c r="S509" s="32">
        <f t="shared" si="174"/>
        <v>8.3819031715393066E-9</v>
      </c>
      <c r="T509" s="33">
        <f t="shared" si="175"/>
        <v>0.1267927223816514</v>
      </c>
    </row>
    <row r="510" spans="1:20" ht="15" x14ac:dyDescent="0.25">
      <c r="A510" s="28">
        <v>47</v>
      </c>
      <c r="B510" s="28">
        <v>2440</v>
      </c>
      <c r="C510" s="29" t="s">
        <v>73</v>
      </c>
      <c r="D510" s="30">
        <f t="shared" si="177"/>
        <v>-647498139.26000011</v>
      </c>
      <c r="E510" s="30"/>
      <c r="F510" s="30"/>
      <c r="G510" s="30">
        <f t="shared" si="172"/>
        <v>-647498139.26000011</v>
      </c>
      <c r="H510" s="31">
        <v>-100236119.52</v>
      </c>
      <c r="I510" s="31">
        <v>2293261.9799999995</v>
      </c>
      <c r="J510" s="32">
        <f t="shared" si="173"/>
        <v>-745440996.80000007</v>
      </c>
      <c r="K510" s="32">
        <v>0</v>
      </c>
      <c r="M510" s="55">
        <f t="shared" si="176"/>
        <v>77016354.579999998</v>
      </c>
      <c r="N510" s="56"/>
      <c r="O510" s="56"/>
      <c r="P510" s="56"/>
      <c r="Q510" s="31">
        <v>18764206.029999997</v>
      </c>
      <c r="R510" s="31">
        <v>-469880.55000000005</v>
      </c>
      <c r="S510" s="32">
        <f t="shared" si="174"/>
        <v>95310680.060000002</v>
      </c>
      <c r="T510" s="33">
        <f t="shared" si="175"/>
        <v>-650130316.74000001</v>
      </c>
    </row>
    <row r="511" spans="1:20" ht="15" x14ac:dyDescent="0.25">
      <c r="A511" s="28">
        <v>47</v>
      </c>
      <c r="B511" s="37" t="s">
        <v>74</v>
      </c>
      <c r="C511" s="29" t="s">
        <v>75</v>
      </c>
      <c r="D511" s="30">
        <f t="shared" si="177"/>
        <v>-1273198.73</v>
      </c>
      <c r="E511" s="30"/>
      <c r="F511" s="30"/>
      <c r="G511" s="30">
        <f t="shared" ref="G511" si="178">SUM(D511:F511)</f>
        <v>-1273198.73</v>
      </c>
      <c r="H511" s="31">
        <v>-764280</v>
      </c>
      <c r="I511" s="31">
        <v>0</v>
      </c>
      <c r="J511" s="32">
        <f t="shared" si="173"/>
        <v>-2037478.73</v>
      </c>
      <c r="K511" s="32"/>
      <c r="M511" s="55">
        <f t="shared" si="176"/>
        <v>524828.31999999995</v>
      </c>
      <c r="N511" s="38"/>
      <c r="O511" s="38"/>
      <c r="P511" s="38"/>
      <c r="Q511" s="31">
        <v>101897.97</v>
      </c>
      <c r="R511" s="31">
        <v>0</v>
      </c>
      <c r="S511" s="32">
        <f t="shared" si="174"/>
        <v>626726.28999999992</v>
      </c>
      <c r="T511" s="33">
        <f t="shared" si="175"/>
        <v>-1410752.44</v>
      </c>
    </row>
    <row r="512" spans="1:20" ht="15" x14ac:dyDescent="0.25">
      <c r="A512" s="37"/>
      <c r="B512" s="37">
        <v>2005</v>
      </c>
      <c r="C512" s="38" t="s">
        <v>76</v>
      </c>
      <c r="D512" s="30">
        <f t="shared" si="177"/>
        <v>18821768.140000001</v>
      </c>
      <c r="E512" s="30"/>
      <c r="F512" s="30"/>
      <c r="G512" s="30">
        <f t="shared" si="172"/>
        <v>18821768.140000001</v>
      </c>
      <c r="H512" s="31">
        <v>908518.34</v>
      </c>
      <c r="I512" s="31">
        <v>-7960343.9199999999</v>
      </c>
      <c r="J512" s="32">
        <f t="shared" si="173"/>
        <v>11769942.560000001</v>
      </c>
      <c r="K512" s="32">
        <v>0</v>
      </c>
      <c r="M512" s="55">
        <f t="shared" si="176"/>
        <v>-8666040.2200000007</v>
      </c>
      <c r="N512" s="56"/>
      <c r="O512" s="56"/>
      <c r="P512" s="56"/>
      <c r="Q512" s="31">
        <v>-2983010.6200000006</v>
      </c>
      <c r="R512" s="31">
        <v>7960343.9199999999</v>
      </c>
      <c r="S512" s="32">
        <f t="shared" si="174"/>
        <v>-3688706.9200000018</v>
      </c>
      <c r="T512" s="33">
        <f t="shared" si="175"/>
        <v>8081235.6399999987</v>
      </c>
    </row>
    <row r="513" spans="1:20" ht="15" x14ac:dyDescent="0.25">
      <c r="A513" s="37"/>
      <c r="B513" s="37">
        <v>2040</v>
      </c>
      <c r="C513" s="38" t="s">
        <v>77</v>
      </c>
      <c r="D513" s="30">
        <f t="shared" si="177"/>
        <v>0</v>
      </c>
      <c r="E513" s="30"/>
      <c r="F513" s="30"/>
      <c r="G513" s="30">
        <f t="shared" si="172"/>
        <v>0</v>
      </c>
      <c r="H513" s="31">
        <v>0</v>
      </c>
      <c r="I513" s="31">
        <v>0</v>
      </c>
      <c r="J513" s="32">
        <f t="shared" si="173"/>
        <v>0</v>
      </c>
      <c r="K513" s="32"/>
      <c r="M513" s="55">
        <f t="shared" si="176"/>
        <v>0</v>
      </c>
      <c r="N513" s="56"/>
      <c r="O513" s="56"/>
      <c r="P513" s="56"/>
      <c r="Q513" s="31">
        <v>0</v>
      </c>
      <c r="R513" s="31">
        <v>0</v>
      </c>
      <c r="S513" s="32">
        <f t="shared" si="174"/>
        <v>0</v>
      </c>
      <c r="T513" s="33">
        <f t="shared" si="175"/>
        <v>0</v>
      </c>
    </row>
    <row r="514" spans="1:20" ht="15" x14ac:dyDescent="0.25">
      <c r="A514" s="37"/>
      <c r="B514" s="37">
        <v>2050</v>
      </c>
      <c r="C514" s="38" t="s">
        <v>78</v>
      </c>
      <c r="D514" s="30">
        <f t="shared" si="177"/>
        <v>0</v>
      </c>
      <c r="E514" s="30"/>
      <c r="F514" s="30"/>
      <c r="G514" s="30">
        <f t="shared" si="172"/>
        <v>0</v>
      </c>
      <c r="H514" s="31">
        <v>0</v>
      </c>
      <c r="I514" s="31">
        <v>0</v>
      </c>
      <c r="J514" s="32">
        <f t="shared" si="173"/>
        <v>0</v>
      </c>
      <c r="K514" s="32"/>
      <c r="M514" s="55">
        <f t="shared" si="176"/>
        <v>0</v>
      </c>
      <c r="N514" s="56"/>
      <c r="O514" s="56"/>
      <c r="P514" s="56"/>
      <c r="Q514" s="31">
        <v>0</v>
      </c>
      <c r="R514" s="31">
        <v>0</v>
      </c>
      <c r="S514" s="32">
        <f t="shared" si="174"/>
        <v>0</v>
      </c>
      <c r="T514" s="33">
        <f t="shared" si="175"/>
        <v>0</v>
      </c>
    </row>
    <row r="515" spans="1:20" ht="15" x14ac:dyDescent="0.25">
      <c r="A515" s="37"/>
      <c r="B515" s="37">
        <v>2075</v>
      </c>
      <c r="C515" s="38" t="s">
        <v>79</v>
      </c>
      <c r="D515" s="30">
        <f t="shared" si="177"/>
        <v>191039.67</v>
      </c>
      <c r="E515" s="30"/>
      <c r="F515" s="30"/>
      <c r="G515" s="30">
        <f t="shared" si="172"/>
        <v>191039.67</v>
      </c>
      <c r="H515" s="31">
        <v>0</v>
      </c>
      <c r="I515" s="31">
        <v>0</v>
      </c>
      <c r="J515" s="32">
        <f t="shared" si="173"/>
        <v>191039.67</v>
      </c>
      <c r="K515" s="32"/>
      <c r="M515" s="55">
        <f t="shared" si="176"/>
        <v>-107999.65999999977</v>
      </c>
      <c r="N515" s="56"/>
      <c r="O515" s="56"/>
      <c r="P515" s="56"/>
      <c r="Q515" s="31">
        <v>-28470.850000000002</v>
      </c>
      <c r="R515" s="31">
        <v>0</v>
      </c>
      <c r="S515" s="32">
        <f t="shared" si="174"/>
        <v>-136470.50999999978</v>
      </c>
      <c r="T515" s="33">
        <f t="shared" si="175"/>
        <v>54569.160000000236</v>
      </c>
    </row>
    <row r="516" spans="1:20" ht="15" x14ac:dyDescent="0.25">
      <c r="A516" s="37"/>
      <c r="B516" s="37">
        <v>2055</v>
      </c>
      <c r="C516" s="38" t="s">
        <v>80</v>
      </c>
      <c r="D516" s="30">
        <f t="shared" si="177"/>
        <v>216128695.08999994</v>
      </c>
      <c r="E516" s="30"/>
      <c r="F516" s="30"/>
      <c r="G516" s="30">
        <f t="shared" si="172"/>
        <v>216128695.08999994</v>
      </c>
      <c r="H516" s="31">
        <v>-41458327.380000062</v>
      </c>
      <c r="I516" s="31">
        <v>-5003492.28</v>
      </c>
      <c r="J516" s="32">
        <f t="shared" si="173"/>
        <v>169666875.42999989</v>
      </c>
      <c r="K516" s="32"/>
      <c r="M516" s="55"/>
      <c r="N516" s="56"/>
      <c r="O516" s="56"/>
      <c r="P516" s="56"/>
      <c r="Q516" s="31"/>
      <c r="R516" s="31"/>
      <c r="S516" s="32"/>
      <c r="T516" s="33">
        <f t="shared" si="175"/>
        <v>169666875.42999989</v>
      </c>
    </row>
    <row r="517" spans="1:20" ht="15" x14ac:dyDescent="0.25">
      <c r="A517" s="37"/>
      <c r="B517" s="37" t="s">
        <v>81</v>
      </c>
      <c r="C517" s="38" t="s">
        <v>82</v>
      </c>
      <c r="D517" s="30">
        <f t="shared" si="177"/>
        <v>-38337595.409999996</v>
      </c>
      <c r="E517" s="30"/>
      <c r="F517" s="30"/>
      <c r="G517" s="30">
        <f t="shared" si="172"/>
        <v>-38337595.409999996</v>
      </c>
      <c r="H517" s="31">
        <v>-38654595.680000015</v>
      </c>
      <c r="I517" s="31">
        <v>2286446.37</v>
      </c>
      <c r="J517" s="32">
        <f>G517+H517+I517</f>
        <v>-74705744.719999999</v>
      </c>
      <c r="K517" s="32"/>
      <c r="M517" s="55"/>
      <c r="N517" s="56"/>
      <c r="O517" s="56"/>
      <c r="P517" s="56"/>
      <c r="Q517" s="31"/>
      <c r="R517" s="31"/>
      <c r="S517" s="32"/>
      <c r="T517" s="33">
        <f t="shared" si="175"/>
        <v>-74705744.719999999</v>
      </c>
    </row>
    <row r="518" spans="1:20" x14ac:dyDescent="0.2">
      <c r="A518" s="37"/>
      <c r="B518" s="37"/>
      <c r="C518" s="39" t="s">
        <v>83</v>
      </c>
      <c r="D518" s="40">
        <f t="shared" ref="D518:J518" si="179">SUM(D473:D517)</f>
        <v>4325227707.8267984</v>
      </c>
      <c r="E518" s="40">
        <f t="shared" si="179"/>
        <v>0</v>
      </c>
      <c r="F518" s="40">
        <f t="shared" si="179"/>
        <v>0</v>
      </c>
      <c r="G518" s="40">
        <f t="shared" si="179"/>
        <v>4325227707.8267984</v>
      </c>
      <c r="H518" s="40">
        <f t="shared" si="179"/>
        <v>365673761.99999982</v>
      </c>
      <c r="I518" s="40">
        <f t="shared" si="179"/>
        <v>-35010538.550000012</v>
      </c>
      <c r="J518" s="40">
        <f t="shared" si="179"/>
        <v>4655890931.2767973</v>
      </c>
      <c r="K518" s="40">
        <f>SUM(K474:K512)</f>
        <v>0</v>
      </c>
      <c r="L518" s="42"/>
      <c r="M518" s="40">
        <f t="shared" ref="M518:T518" si="180">SUM(M473:M517)</f>
        <v>-930776805.89999998</v>
      </c>
      <c r="N518" s="40">
        <f t="shared" si="180"/>
        <v>0</v>
      </c>
      <c r="O518" s="40">
        <f t="shared" si="180"/>
        <v>0</v>
      </c>
      <c r="P518" s="40">
        <f t="shared" si="180"/>
        <v>0</v>
      </c>
      <c r="Q518" s="40">
        <f t="shared" si="180"/>
        <v>-164050478.98999995</v>
      </c>
      <c r="R518" s="40">
        <f t="shared" si="180"/>
        <v>26098013.020000003</v>
      </c>
      <c r="S518" s="40">
        <f t="shared" si="180"/>
        <v>-1068729271.8700002</v>
      </c>
      <c r="T518" s="40">
        <f t="shared" si="180"/>
        <v>3587161659.4067955</v>
      </c>
    </row>
    <row r="519" spans="1:20" ht="25.5" x14ac:dyDescent="0.25">
      <c r="A519" s="37"/>
      <c r="B519" s="37" t="s">
        <v>99</v>
      </c>
      <c r="C519" s="29" t="s">
        <v>84</v>
      </c>
      <c r="D519" s="30">
        <f t="shared" ref="D519:D525" si="181">J449</f>
        <v>182572.5399999998</v>
      </c>
      <c r="E519" s="30"/>
      <c r="F519" s="30"/>
      <c r="G519" s="30">
        <f t="shared" ref="G519:G525" si="182">SUM(D519:F519)</f>
        <v>182572.5399999998</v>
      </c>
      <c r="H519" s="31">
        <v>0</v>
      </c>
      <c r="I519" s="31">
        <v>0</v>
      </c>
      <c r="J519" s="32">
        <f t="shared" ref="J519:J525" si="183">G519+H519+I519</f>
        <v>182572.5399999998</v>
      </c>
      <c r="K519" s="32"/>
      <c r="M519" s="55">
        <f>S449</f>
        <v>-182572.54000000004</v>
      </c>
      <c r="N519" s="38"/>
      <c r="O519" s="38"/>
      <c r="P519" s="38"/>
      <c r="Q519" s="31">
        <v>0</v>
      </c>
      <c r="R519" s="31">
        <v>0</v>
      </c>
      <c r="S519" s="32">
        <f t="shared" ref="S519:S523" si="184">M519+Q519+R519</f>
        <v>-182572.54000000004</v>
      </c>
      <c r="T519" s="33">
        <f t="shared" ref="T519:T525" si="185">J519+S519</f>
        <v>-2.3283064365386963E-10</v>
      </c>
    </row>
    <row r="520" spans="1:20" ht="25.5" x14ac:dyDescent="0.25">
      <c r="A520" s="37"/>
      <c r="B520" s="37">
        <v>2075</v>
      </c>
      <c r="C520" s="43" t="s">
        <v>85</v>
      </c>
      <c r="D520" s="30">
        <f t="shared" si="181"/>
        <v>-191039.67</v>
      </c>
      <c r="E520" s="30"/>
      <c r="F520" s="30"/>
      <c r="G520" s="30">
        <f t="shared" si="182"/>
        <v>-191039.67</v>
      </c>
      <c r="H520" s="31">
        <v>0</v>
      </c>
      <c r="I520" s="31">
        <v>0</v>
      </c>
      <c r="J520" s="32">
        <f t="shared" si="183"/>
        <v>-191039.67</v>
      </c>
      <c r="K520" s="32"/>
      <c r="M520" s="55">
        <f>S450</f>
        <v>107999.65999999977</v>
      </c>
      <c r="N520" s="38"/>
      <c r="O520" s="38"/>
      <c r="P520" s="38"/>
      <c r="Q520" s="31">
        <v>28470.850000000002</v>
      </c>
      <c r="R520" s="31">
        <v>0</v>
      </c>
      <c r="S520" s="32">
        <f t="shared" si="184"/>
        <v>136470.50999999978</v>
      </c>
      <c r="T520" s="33">
        <f t="shared" si="185"/>
        <v>-54569.160000000236</v>
      </c>
    </row>
    <row r="521" spans="1:20" ht="25.5" x14ac:dyDescent="0.25">
      <c r="A521" s="37"/>
      <c r="B521" s="37">
        <v>1865</v>
      </c>
      <c r="C521" s="43" t="s">
        <v>86</v>
      </c>
      <c r="D521" s="30">
        <f t="shared" si="181"/>
        <v>0</v>
      </c>
      <c r="E521" s="30"/>
      <c r="F521" s="30"/>
      <c r="G521" s="30">
        <f t="shared" si="182"/>
        <v>0</v>
      </c>
      <c r="H521" s="31">
        <v>-764280</v>
      </c>
      <c r="I521" s="31">
        <v>0</v>
      </c>
      <c r="J521" s="32">
        <f t="shared" si="183"/>
        <v>-764280</v>
      </c>
      <c r="K521" s="32"/>
      <c r="M521" s="55">
        <f>S451</f>
        <v>0</v>
      </c>
      <c r="N521" s="38"/>
      <c r="O521" s="38"/>
      <c r="P521" s="38"/>
      <c r="Q521" s="31">
        <v>50952</v>
      </c>
      <c r="R521" s="31">
        <v>0</v>
      </c>
      <c r="S521" s="32">
        <f t="shared" si="184"/>
        <v>50952</v>
      </c>
      <c r="T521" s="33">
        <f t="shared" si="185"/>
        <v>-713328</v>
      </c>
    </row>
    <row r="522" spans="1:20" ht="15" x14ac:dyDescent="0.25">
      <c r="A522" s="37"/>
      <c r="B522" s="37">
        <v>1875</v>
      </c>
      <c r="C522" s="43" t="s">
        <v>87</v>
      </c>
      <c r="D522" s="30">
        <f t="shared" si="181"/>
        <v>-1091911.08</v>
      </c>
      <c r="E522" s="30"/>
      <c r="F522" s="30"/>
      <c r="G522" s="30">
        <f t="shared" si="182"/>
        <v>-1091911.08</v>
      </c>
      <c r="H522" s="31">
        <v>0</v>
      </c>
      <c r="I522" s="31">
        <v>0</v>
      </c>
      <c r="J522" s="32">
        <f t="shared" si="183"/>
        <v>-1091911.08</v>
      </c>
      <c r="K522" s="32"/>
      <c r="M522" s="55">
        <f>S452</f>
        <v>511174.40000000002</v>
      </c>
      <c r="N522" s="38"/>
      <c r="O522" s="38"/>
      <c r="P522" s="38"/>
      <c r="Q522" s="31">
        <v>38432.789999999994</v>
      </c>
      <c r="R522" s="31">
        <v>0</v>
      </c>
      <c r="S522" s="32">
        <f t="shared" si="184"/>
        <v>549607.19000000006</v>
      </c>
      <c r="T522" s="33">
        <f t="shared" si="185"/>
        <v>-542303.89</v>
      </c>
    </row>
    <row r="523" spans="1:20" ht="25.5" x14ac:dyDescent="0.25">
      <c r="A523" s="37"/>
      <c r="B523" s="37" t="s">
        <v>74</v>
      </c>
      <c r="C523" s="43" t="s">
        <v>88</v>
      </c>
      <c r="D523" s="30">
        <f t="shared" si="181"/>
        <v>1273198.73</v>
      </c>
      <c r="E523" s="30"/>
      <c r="F523" s="30"/>
      <c r="G523" s="30">
        <f t="shared" si="182"/>
        <v>1273198.73</v>
      </c>
      <c r="H523" s="31">
        <v>764280</v>
      </c>
      <c r="I523" s="31">
        <v>0</v>
      </c>
      <c r="J523" s="32">
        <f t="shared" si="183"/>
        <v>2037478.73</v>
      </c>
      <c r="K523" s="32"/>
      <c r="M523" s="55">
        <f>S453</f>
        <v>-524828.31999999995</v>
      </c>
      <c r="N523" s="38"/>
      <c r="O523" s="38"/>
      <c r="P523" s="38"/>
      <c r="Q523" s="31">
        <v>-101897.96999999997</v>
      </c>
      <c r="R523" s="31">
        <v>0</v>
      </c>
      <c r="S523" s="32">
        <f t="shared" si="184"/>
        <v>-626726.28999999992</v>
      </c>
      <c r="T523" s="33">
        <f t="shared" si="185"/>
        <v>1410752.44</v>
      </c>
    </row>
    <row r="524" spans="1:20" ht="15" x14ac:dyDescent="0.25">
      <c r="A524" s="37"/>
      <c r="B524" s="37">
        <v>2055</v>
      </c>
      <c r="C524" s="38" t="s">
        <v>80</v>
      </c>
      <c r="D524" s="30">
        <f t="shared" si="181"/>
        <v>-216128695.09208491</v>
      </c>
      <c r="E524" s="30"/>
      <c r="F524" s="30"/>
      <c r="G524" s="30">
        <f t="shared" si="182"/>
        <v>-216128695.09208491</v>
      </c>
      <c r="H524" s="31">
        <v>41458327.380000062</v>
      </c>
      <c r="I524" s="31">
        <v>5003492.28</v>
      </c>
      <c r="J524" s="32">
        <f t="shared" si="183"/>
        <v>-169666875.43208486</v>
      </c>
      <c r="K524" s="32"/>
      <c r="M524" s="55"/>
      <c r="N524" s="38"/>
      <c r="O524" s="38"/>
      <c r="P524" s="38"/>
      <c r="Q524" s="31"/>
      <c r="R524" s="31"/>
      <c r="S524" s="32"/>
      <c r="T524" s="33">
        <f t="shared" si="185"/>
        <v>-169666875.43208486</v>
      </c>
    </row>
    <row r="525" spans="1:20" ht="15" x14ac:dyDescent="0.25">
      <c r="A525" s="37"/>
      <c r="B525" s="37" t="s">
        <v>81</v>
      </c>
      <c r="C525" s="38" t="s">
        <v>82</v>
      </c>
      <c r="D525" s="30">
        <f t="shared" si="181"/>
        <v>38337595.409999996</v>
      </c>
      <c r="E525" s="30"/>
      <c r="F525" s="30"/>
      <c r="G525" s="30">
        <f t="shared" si="182"/>
        <v>38337595.409999996</v>
      </c>
      <c r="H525" s="31">
        <v>38654595.680000015</v>
      </c>
      <c r="I525" s="31">
        <v>-2286446.37</v>
      </c>
      <c r="J525" s="32">
        <f t="shared" si="183"/>
        <v>74705744.719999999</v>
      </c>
      <c r="K525" s="32"/>
      <c r="M525" s="55"/>
      <c r="N525" s="38"/>
      <c r="O525" s="38"/>
      <c r="P525" s="38"/>
      <c r="Q525" s="31"/>
      <c r="R525" s="31"/>
      <c r="S525" s="32"/>
      <c r="T525" s="33">
        <f t="shared" si="185"/>
        <v>74705744.719999999</v>
      </c>
    </row>
    <row r="526" spans="1:20" ht="15" x14ac:dyDescent="0.25">
      <c r="A526" s="37"/>
      <c r="B526" s="37"/>
      <c r="C526" s="39" t="s">
        <v>89</v>
      </c>
      <c r="D526" s="40">
        <f>SUM(D518:D525)</f>
        <v>4147609428.6647129</v>
      </c>
      <c r="E526" s="40"/>
      <c r="F526" s="40"/>
      <c r="G526" s="40">
        <f>SUM(G518:G525)</f>
        <v>4147609428.6647129</v>
      </c>
      <c r="H526" s="40">
        <f>SUM(H518:H525)</f>
        <v>445786685.05999988</v>
      </c>
      <c r="I526" s="40">
        <f>SUM(I518:I525)</f>
        <v>-32293492.640000012</v>
      </c>
      <c r="J526" s="40">
        <f>SUM(J518:J525)</f>
        <v>4561102621.084712</v>
      </c>
      <c r="K526" s="32"/>
      <c r="L526" s="42"/>
      <c r="M526" s="40">
        <f>SUM(M518:M525)</f>
        <v>-930865032.70000005</v>
      </c>
      <c r="N526" s="40"/>
      <c r="O526" s="40"/>
      <c r="P526" s="40"/>
      <c r="Q526" s="40">
        <f>SUM(Q518:Q525)</f>
        <v>-164034521.31999996</v>
      </c>
      <c r="R526" s="40">
        <f>SUM(R518:R525)</f>
        <v>26098013.020000003</v>
      </c>
      <c r="S526" s="40">
        <f>SUM(S518:S525)</f>
        <v>-1068801541.0000001</v>
      </c>
      <c r="T526" s="40">
        <f>SUM(T518:T525)</f>
        <v>3492301080.0847106</v>
      </c>
    </row>
    <row r="527" spans="1:20" ht="15" x14ac:dyDescent="0.25">
      <c r="A527" s="37"/>
      <c r="B527" s="37"/>
      <c r="C527" s="65" t="s">
        <v>90</v>
      </c>
      <c r="D527" s="66"/>
      <c r="E527" s="66"/>
      <c r="F527" s="66"/>
      <c r="G527" s="66"/>
      <c r="H527" s="66"/>
      <c r="I527" s="66"/>
      <c r="J527" s="66"/>
      <c r="K527" s="66"/>
      <c r="L527" s="66"/>
      <c r="M527" s="67"/>
      <c r="N527" s="44"/>
      <c r="O527" s="44"/>
      <c r="P527" s="44"/>
      <c r="Q527" s="45"/>
      <c r="S527" s="46"/>
      <c r="T527" s="34"/>
    </row>
    <row r="528" spans="1:20" ht="15" x14ac:dyDescent="0.25">
      <c r="A528" s="37"/>
      <c r="B528" s="37"/>
      <c r="C528" s="65" t="s">
        <v>91</v>
      </c>
      <c r="D528" s="66"/>
      <c r="E528" s="66"/>
      <c r="F528" s="66"/>
      <c r="G528" s="66"/>
      <c r="H528" s="66"/>
      <c r="I528" s="66"/>
      <c r="J528" s="66"/>
      <c r="K528" s="66"/>
      <c r="L528" s="66"/>
      <c r="M528" s="67"/>
      <c r="N528" s="44"/>
      <c r="O528" s="44"/>
      <c r="P528" s="44"/>
      <c r="Q528" s="40">
        <f>+Q526</f>
        <v>-164034521.31999996</v>
      </c>
      <c r="S528" s="46"/>
      <c r="T528" s="34"/>
    </row>
    <row r="529" spans="1:20" x14ac:dyDescent="0.2">
      <c r="D529" s="47"/>
      <c r="E529" s="47"/>
      <c r="F529" s="47"/>
      <c r="G529" s="47"/>
      <c r="H529" s="47"/>
      <c r="I529" s="47"/>
      <c r="J529" s="47"/>
      <c r="K529" s="47"/>
      <c r="L529" s="47"/>
      <c r="M529" s="47"/>
      <c r="N529" s="47"/>
      <c r="O529" s="47"/>
      <c r="P529" s="47"/>
      <c r="Q529" s="47"/>
      <c r="R529" s="47"/>
      <c r="S529" s="47"/>
      <c r="T529" s="47"/>
    </row>
    <row r="530" spans="1:20" x14ac:dyDescent="0.2">
      <c r="M530" s="2" t="s">
        <v>92</v>
      </c>
    </row>
    <row r="531" spans="1:20" ht="15" x14ac:dyDescent="0.25">
      <c r="A531" s="37">
        <v>10</v>
      </c>
      <c r="B531" s="37"/>
      <c r="C531" s="16" t="s">
        <v>93</v>
      </c>
      <c r="D531" s="17"/>
      <c r="E531" s="17"/>
      <c r="F531" s="17"/>
      <c r="G531" s="17"/>
      <c r="H531" s="17"/>
      <c r="I531" s="17"/>
      <c r="J531" s="17"/>
      <c r="K531" s="17"/>
      <c r="L531" s="17"/>
      <c r="M531" s="17" t="s">
        <v>93</v>
      </c>
      <c r="N531" s="17"/>
      <c r="O531" s="17"/>
      <c r="P531" s="17"/>
      <c r="Q531" s="17"/>
      <c r="R531" s="48">
        <f>Q497</f>
        <v>-5445795.0200000005</v>
      </c>
    </row>
    <row r="532" spans="1:20" ht="15" x14ac:dyDescent="0.25">
      <c r="A532" s="37">
        <v>8</v>
      </c>
      <c r="B532" s="37"/>
      <c r="C532" s="16" t="s">
        <v>59</v>
      </c>
      <c r="D532" s="17"/>
      <c r="E532" s="17"/>
      <c r="F532" s="17"/>
      <c r="G532" s="17"/>
      <c r="H532" s="17"/>
      <c r="I532" s="17"/>
      <c r="J532" s="17"/>
      <c r="K532" s="17"/>
      <c r="L532" s="17"/>
      <c r="M532" s="17" t="s">
        <v>59</v>
      </c>
      <c r="N532" s="17"/>
      <c r="O532" s="17"/>
      <c r="P532" s="17"/>
      <c r="Q532" s="17"/>
      <c r="R532" s="48">
        <f>Q499+Q498</f>
        <v>-789086.16999999981</v>
      </c>
    </row>
    <row r="533" spans="1:20" ht="15" x14ac:dyDescent="0.25">
      <c r="A533" s="37">
        <v>47</v>
      </c>
      <c r="B533" s="37"/>
      <c r="C533" s="16" t="s">
        <v>94</v>
      </c>
      <c r="D533" s="17"/>
      <c r="E533" s="17"/>
      <c r="F533" s="17"/>
      <c r="G533" s="17"/>
      <c r="H533" s="17"/>
      <c r="I533" s="17"/>
      <c r="J533" s="17"/>
      <c r="K533" s="17"/>
      <c r="L533" s="17"/>
      <c r="M533" s="17" t="s">
        <v>94</v>
      </c>
      <c r="N533" s="17"/>
      <c r="O533" s="17"/>
      <c r="P533" s="17"/>
      <c r="Q533" s="17"/>
      <c r="R533" s="48"/>
    </row>
    <row r="534" spans="1:20" x14ac:dyDescent="0.2">
      <c r="M534" s="60" t="s">
        <v>95</v>
      </c>
      <c r="N534" s="61"/>
      <c r="O534" s="61"/>
      <c r="P534" s="61"/>
      <c r="Q534" s="61"/>
      <c r="R534" s="49">
        <f>Q528-R531-R532-R533</f>
        <v>-157799640.12999997</v>
      </c>
    </row>
    <row r="538" spans="1:20" ht="13.5" thickBot="1" x14ac:dyDescent="0.25">
      <c r="H538" s="11" t="s">
        <v>18</v>
      </c>
      <c r="I538" s="12" t="s">
        <v>19</v>
      </c>
    </row>
    <row r="539" spans="1:20" ht="15.75" thickBot="1" x14ac:dyDescent="0.3">
      <c r="H539" s="11" t="s">
        <v>20</v>
      </c>
      <c r="I539" s="13">
        <v>2024</v>
      </c>
      <c r="J539" s="14"/>
      <c r="K539" s="15" t="b">
        <f>IF(I539=2014,4,IF(I539=2015,5,IF(I539=2016,6,IF(I539=2017,7,IF(I539=2018,8,IF(I539=2019,9,IF(I539=2020,10)))))))</f>
        <v>0</v>
      </c>
    </row>
    <row r="541" spans="1:20" x14ac:dyDescent="0.2">
      <c r="D541" s="62" t="s">
        <v>21</v>
      </c>
      <c r="E541" s="63"/>
      <c r="F541" s="63"/>
      <c r="G541" s="63"/>
      <c r="H541" s="63"/>
      <c r="I541" s="63"/>
      <c r="J541" s="63"/>
      <c r="K541" s="64"/>
      <c r="M541" s="16"/>
      <c r="N541" s="17"/>
      <c r="O541" s="17"/>
      <c r="P541" s="17"/>
      <c r="Q541" s="18" t="s">
        <v>22</v>
      </c>
      <c r="R541" s="18"/>
      <c r="S541" s="19"/>
    </row>
    <row r="542" spans="1:20" ht="30" customHeight="1" x14ac:dyDescent="0.2">
      <c r="A542" s="20" t="s">
        <v>23</v>
      </c>
      <c r="B542" s="20" t="s">
        <v>24</v>
      </c>
      <c r="C542" s="21" t="s">
        <v>25</v>
      </c>
      <c r="D542" s="22" t="s">
        <v>26</v>
      </c>
      <c r="E542" s="22"/>
      <c r="F542" s="22"/>
      <c r="G542" s="22"/>
      <c r="H542" s="23" t="s">
        <v>28</v>
      </c>
      <c r="I542" s="23" t="s">
        <v>29</v>
      </c>
      <c r="J542" s="20" t="s">
        <v>30</v>
      </c>
      <c r="K542" s="20" t="s">
        <v>31</v>
      </c>
      <c r="L542" s="24"/>
      <c r="M542" s="22" t="s">
        <v>26</v>
      </c>
      <c r="N542" s="25"/>
      <c r="O542" s="25"/>
      <c r="P542" s="25"/>
      <c r="Q542" s="26" t="s">
        <v>32</v>
      </c>
      <c r="R542" s="26" t="s">
        <v>29</v>
      </c>
      <c r="S542" s="27" t="s">
        <v>30</v>
      </c>
      <c r="T542" s="20" t="s">
        <v>33</v>
      </c>
    </row>
    <row r="543" spans="1:20" ht="25.5" customHeight="1" x14ac:dyDescent="0.25">
      <c r="A543" s="20"/>
      <c r="B543" s="28">
        <v>1531</v>
      </c>
      <c r="C543" s="29" t="s">
        <v>34</v>
      </c>
      <c r="D543" s="30">
        <f t="shared" ref="D543:D587" si="186">J473</f>
        <v>-182572.5399999998</v>
      </c>
      <c r="E543" s="30"/>
      <c r="F543" s="30"/>
      <c r="G543" s="30"/>
      <c r="H543" s="31">
        <v>182572.54</v>
      </c>
      <c r="I543" s="31">
        <v>0</v>
      </c>
      <c r="J543" s="32">
        <f>D543+H543+I543</f>
        <v>2.0372681319713593E-10</v>
      </c>
      <c r="K543" s="32"/>
      <c r="L543" s="24"/>
      <c r="M543" s="51">
        <f t="shared" ref="M543:M585" si="187">S473</f>
        <v>182572.54000000004</v>
      </c>
      <c r="N543" s="51"/>
      <c r="O543" s="51"/>
      <c r="P543" s="51"/>
      <c r="Q543" s="31">
        <v>-182572.53999999998</v>
      </c>
      <c r="R543" s="31">
        <v>0</v>
      </c>
      <c r="S543" s="32">
        <f>M543+Q543+R543</f>
        <v>5.8207660913467407E-11</v>
      </c>
      <c r="T543" s="33">
        <f>J543+S543</f>
        <v>2.6193447411060333E-10</v>
      </c>
    </row>
    <row r="544" spans="1:20" ht="25.5" customHeight="1" x14ac:dyDescent="0.25">
      <c r="A544" s="20"/>
      <c r="B544" s="28">
        <v>1609</v>
      </c>
      <c r="C544" s="29" t="s">
        <v>35</v>
      </c>
      <c r="D544" s="30">
        <f t="shared" si="186"/>
        <v>97012005.040000007</v>
      </c>
      <c r="E544" s="30"/>
      <c r="F544" s="30"/>
      <c r="G544" s="30"/>
      <c r="H544" s="31">
        <v>0</v>
      </c>
      <c r="I544" s="31">
        <v>0</v>
      </c>
      <c r="J544" s="32">
        <f t="shared" ref="J544:J587" si="188">D544+H544+I544</f>
        <v>97012005.040000007</v>
      </c>
      <c r="K544" s="32"/>
      <c r="L544" s="24"/>
      <c r="M544" s="51">
        <f t="shared" si="187"/>
        <v>-25441017.330000002</v>
      </c>
      <c r="N544" s="51"/>
      <c r="O544" s="51"/>
      <c r="P544" s="51"/>
      <c r="Q544" s="31">
        <v>-3395488.9700000007</v>
      </c>
      <c r="R544" s="31">
        <v>0</v>
      </c>
      <c r="S544" s="32">
        <f t="shared" ref="S544:S585" si="189">M544+Q544+R544</f>
        <v>-28836506.300000004</v>
      </c>
      <c r="T544" s="33">
        <f t="shared" ref="T544:T587" si="190">J544+S544</f>
        <v>68175498.74000001</v>
      </c>
    </row>
    <row r="545" spans="1:20" ht="25.5" x14ac:dyDescent="0.25">
      <c r="A545" s="28">
        <v>12</v>
      </c>
      <c r="B545" s="28">
        <v>1611</v>
      </c>
      <c r="C545" s="29" t="s">
        <v>36</v>
      </c>
      <c r="D545" s="30">
        <f t="shared" si="186"/>
        <v>193612582.88000003</v>
      </c>
      <c r="E545" s="30"/>
      <c r="F545" s="30"/>
      <c r="G545" s="30"/>
      <c r="H545" s="31">
        <v>26839224.830000002</v>
      </c>
      <c r="I545" s="31">
        <v>-794123.88</v>
      </c>
      <c r="J545" s="32">
        <f t="shared" si="188"/>
        <v>219657683.83000004</v>
      </c>
      <c r="K545" s="32"/>
      <c r="L545" s="24"/>
      <c r="M545" s="51">
        <f t="shared" si="187"/>
        <v>-92758759.249999985</v>
      </c>
      <c r="N545" s="51"/>
      <c r="O545" s="51"/>
      <c r="P545" s="51"/>
      <c r="Q545" s="31">
        <v>-24282643.699999999</v>
      </c>
      <c r="R545" s="31">
        <v>794123.88</v>
      </c>
      <c r="S545" s="32">
        <f t="shared" si="189"/>
        <v>-116247279.06999999</v>
      </c>
      <c r="T545" s="33">
        <f t="shared" si="190"/>
        <v>103410404.76000005</v>
      </c>
    </row>
    <row r="546" spans="1:20" ht="25.5" x14ac:dyDescent="0.25">
      <c r="A546" s="28" t="s">
        <v>37</v>
      </c>
      <c r="B546" s="28">
        <v>1612</v>
      </c>
      <c r="C546" s="29" t="s">
        <v>38</v>
      </c>
      <c r="D546" s="30">
        <f t="shared" si="186"/>
        <v>4066411.9699999997</v>
      </c>
      <c r="E546" s="30"/>
      <c r="F546" s="30"/>
      <c r="G546" s="30"/>
      <c r="H546" s="31">
        <v>61091.689999999988</v>
      </c>
      <c r="I546" s="31">
        <v>0</v>
      </c>
      <c r="J546" s="32">
        <f t="shared" si="188"/>
        <v>4127503.6599999997</v>
      </c>
      <c r="K546" s="32"/>
      <c r="L546" s="24"/>
      <c r="M546" s="51">
        <f t="shared" si="187"/>
        <v>0</v>
      </c>
      <c r="N546" s="51"/>
      <c r="O546" s="51"/>
      <c r="P546" s="51"/>
      <c r="Q546" s="31">
        <v>0</v>
      </c>
      <c r="R546" s="31">
        <v>0</v>
      </c>
      <c r="S546" s="32">
        <f t="shared" si="189"/>
        <v>0</v>
      </c>
      <c r="T546" s="33">
        <f t="shared" si="190"/>
        <v>4127503.6599999997</v>
      </c>
    </row>
    <row r="547" spans="1:20" ht="15" x14ac:dyDescent="0.25">
      <c r="A547" s="28" t="s">
        <v>39</v>
      </c>
      <c r="B547" s="28">
        <v>1805</v>
      </c>
      <c r="C547" s="29" t="s">
        <v>40</v>
      </c>
      <c r="D547" s="30">
        <f t="shared" si="186"/>
        <v>84610153.679999977</v>
      </c>
      <c r="E547" s="30"/>
      <c r="F547" s="30"/>
      <c r="G547" s="30"/>
      <c r="H547" s="31">
        <v>0</v>
      </c>
      <c r="I547" s="31">
        <v>0</v>
      </c>
      <c r="J547" s="32">
        <f t="shared" si="188"/>
        <v>84610153.679999977</v>
      </c>
      <c r="K547" s="32"/>
      <c r="L547" s="24"/>
      <c r="M547" s="51">
        <f t="shared" si="187"/>
        <v>0</v>
      </c>
      <c r="N547" s="51"/>
      <c r="O547" s="51"/>
      <c r="P547" s="51"/>
      <c r="Q547" s="31">
        <v>0</v>
      </c>
      <c r="R547" s="31">
        <v>0</v>
      </c>
      <c r="S547" s="32">
        <f t="shared" si="189"/>
        <v>0</v>
      </c>
      <c r="T547" s="33">
        <f t="shared" si="190"/>
        <v>84610153.679999977</v>
      </c>
    </row>
    <row r="548" spans="1:20" ht="15" x14ac:dyDescent="0.25">
      <c r="A548" s="28">
        <v>47</v>
      </c>
      <c r="B548" s="28">
        <v>1808</v>
      </c>
      <c r="C548" s="29" t="s">
        <v>41</v>
      </c>
      <c r="D548" s="30">
        <f t="shared" si="186"/>
        <v>42073608.550000004</v>
      </c>
      <c r="E548" s="30"/>
      <c r="F548" s="30"/>
      <c r="G548" s="30"/>
      <c r="H548" s="31">
        <v>2484432.13</v>
      </c>
      <c r="I548" s="31">
        <v>-3.637978807091713E-12</v>
      </c>
      <c r="J548" s="32">
        <f t="shared" si="188"/>
        <v>44558040.680000007</v>
      </c>
      <c r="K548" s="32"/>
      <c r="L548" s="24"/>
      <c r="M548" s="51">
        <f t="shared" si="187"/>
        <v>-10256437.329999998</v>
      </c>
      <c r="N548" s="51"/>
      <c r="O548" s="51"/>
      <c r="P548" s="51"/>
      <c r="Q548" s="31">
        <v>-1630357.9499999997</v>
      </c>
      <c r="R548" s="31">
        <v>0</v>
      </c>
      <c r="S548" s="32">
        <f t="shared" si="189"/>
        <v>-11886795.279999997</v>
      </c>
      <c r="T548" s="33">
        <f t="shared" si="190"/>
        <v>32671245.40000001</v>
      </c>
    </row>
    <row r="549" spans="1:20" ht="15" x14ac:dyDescent="0.25">
      <c r="A549" s="28">
        <v>13</v>
      </c>
      <c r="B549" s="28">
        <v>1810</v>
      </c>
      <c r="C549" s="29" t="s">
        <v>42</v>
      </c>
      <c r="D549" s="30">
        <f t="shared" si="186"/>
        <v>0</v>
      </c>
      <c r="E549" s="30"/>
      <c r="F549" s="30"/>
      <c r="G549" s="30"/>
      <c r="H549" s="31">
        <v>0</v>
      </c>
      <c r="I549" s="31">
        <v>0</v>
      </c>
      <c r="J549" s="32">
        <f t="shared" si="188"/>
        <v>0</v>
      </c>
      <c r="K549" s="32"/>
      <c r="L549" s="24"/>
      <c r="M549" s="51">
        <f t="shared" si="187"/>
        <v>0</v>
      </c>
      <c r="N549" s="51"/>
      <c r="O549" s="51"/>
      <c r="P549" s="51"/>
      <c r="Q549" s="31">
        <v>0</v>
      </c>
      <c r="R549" s="31">
        <v>0</v>
      </c>
      <c r="S549" s="32">
        <f t="shared" si="189"/>
        <v>0</v>
      </c>
      <c r="T549" s="33">
        <f t="shared" si="190"/>
        <v>0</v>
      </c>
    </row>
    <row r="550" spans="1:20" ht="15" x14ac:dyDescent="0.25">
      <c r="A550" s="28">
        <v>47</v>
      </c>
      <c r="B550" s="28">
        <v>1815</v>
      </c>
      <c r="C550" s="29" t="s">
        <v>43</v>
      </c>
      <c r="D550" s="30">
        <f t="shared" si="186"/>
        <v>140259307.61000001</v>
      </c>
      <c r="E550" s="30"/>
      <c r="F550" s="30"/>
      <c r="G550" s="30"/>
      <c r="H550" s="31">
        <v>3198198.4100000006</v>
      </c>
      <c r="I550" s="31">
        <v>-43747.17</v>
      </c>
      <c r="J550" s="32">
        <f t="shared" si="188"/>
        <v>143413758.85000002</v>
      </c>
      <c r="K550" s="32"/>
      <c r="L550" s="24"/>
      <c r="M550" s="51">
        <f t="shared" si="187"/>
        <v>-52594127.729999997</v>
      </c>
      <c r="N550" s="51"/>
      <c r="O550" s="51"/>
      <c r="P550" s="51"/>
      <c r="Q550" s="31">
        <v>-4834282.0300000012</v>
      </c>
      <c r="R550" s="31">
        <v>3645.54</v>
      </c>
      <c r="S550" s="32">
        <f t="shared" si="189"/>
        <v>-57424764.219999999</v>
      </c>
      <c r="T550" s="33">
        <f t="shared" si="190"/>
        <v>85988994.630000025</v>
      </c>
    </row>
    <row r="551" spans="1:20" ht="15" x14ac:dyDescent="0.25">
      <c r="A551" s="28">
        <v>47</v>
      </c>
      <c r="B551" s="28">
        <v>1820</v>
      </c>
      <c r="C551" s="29" t="s">
        <v>44</v>
      </c>
      <c r="D551" s="30">
        <f t="shared" si="186"/>
        <v>162743598.96999997</v>
      </c>
      <c r="E551" s="30"/>
      <c r="F551" s="30"/>
      <c r="G551" s="30"/>
      <c r="H551" s="31">
        <v>20999539.659999996</v>
      </c>
      <c r="I551" s="31">
        <v>-412352.32</v>
      </c>
      <c r="J551" s="32">
        <f t="shared" si="188"/>
        <v>183330786.30999997</v>
      </c>
      <c r="K551" s="32"/>
      <c r="L551" s="24"/>
      <c r="M551" s="51">
        <f t="shared" si="187"/>
        <v>-43465988.149999999</v>
      </c>
      <c r="N551" s="51"/>
      <c r="O551" s="51"/>
      <c r="P551" s="51"/>
      <c r="Q551" s="31">
        <v>-12040468.989999998</v>
      </c>
      <c r="R551" s="31">
        <v>109534.29000000001</v>
      </c>
      <c r="S551" s="32">
        <f t="shared" si="189"/>
        <v>-55396922.850000001</v>
      </c>
      <c r="T551" s="33">
        <f t="shared" si="190"/>
        <v>127933863.45999998</v>
      </c>
    </row>
    <row r="552" spans="1:20" ht="15" x14ac:dyDescent="0.25">
      <c r="A552" s="28">
        <v>47</v>
      </c>
      <c r="B552" s="28">
        <v>1825</v>
      </c>
      <c r="C552" s="29" t="s">
        <v>45</v>
      </c>
      <c r="D552" s="30">
        <f t="shared" si="186"/>
        <v>0</v>
      </c>
      <c r="E552" s="30"/>
      <c r="F552" s="30"/>
      <c r="G552" s="30"/>
      <c r="H552" s="31">
        <v>0</v>
      </c>
      <c r="I552" s="31">
        <v>0</v>
      </c>
      <c r="J552" s="32">
        <f t="shared" si="188"/>
        <v>0</v>
      </c>
      <c r="K552" s="32"/>
      <c r="L552" s="24"/>
      <c r="M552" s="51">
        <f t="shared" si="187"/>
        <v>0</v>
      </c>
      <c r="N552" s="51"/>
      <c r="O552" s="51"/>
      <c r="P552" s="51"/>
      <c r="Q552" s="31">
        <v>0</v>
      </c>
      <c r="R552" s="31">
        <v>0</v>
      </c>
      <c r="S552" s="32">
        <f t="shared" si="189"/>
        <v>0</v>
      </c>
      <c r="T552" s="33">
        <f t="shared" si="190"/>
        <v>0</v>
      </c>
    </row>
    <row r="553" spans="1:20" ht="15" x14ac:dyDescent="0.25">
      <c r="A553" s="28">
        <v>47</v>
      </c>
      <c r="B553" s="28">
        <v>1830</v>
      </c>
      <c r="C553" s="29" t="s">
        <v>46</v>
      </c>
      <c r="D553" s="30">
        <f t="shared" si="186"/>
        <v>664633872.91000271</v>
      </c>
      <c r="E553" s="30"/>
      <c r="F553" s="30"/>
      <c r="G553" s="30"/>
      <c r="H553" s="31">
        <v>59950906.050000012</v>
      </c>
      <c r="I553" s="31">
        <v>-3827823.69</v>
      </c>
      <c r="J553" s="32">
        <f t="shared" si="188"/>
        <v>720756955.2700026</v>
      </c>
      <c r="K553" s="32"/>
      <c r="L553" s="24"/>
      <c r="M553" s="51">
        <f t="shared" si="187"/>
        <v>-95514985.700000003</v>
      </c>
      <c r="N553" s="51"/>
      <c r="O553" s="51"/>
      <c r="P553" s="51"/>
      <c r="Q553" s="31">
        <v>-16150937.189999998</v>
      </c>
      <c r="R553" s="31">
        <v>696036.64999999991</v>
      </c>
      <c r="S553" s="32">
        <f t="shared" si="189"/>
        <v>-110969886.23999999</v>
      </c>
      <c r="T553" s="33">
        <f t="shared" si="190"/>
        <v>609787069.03000259</v>
      </c>
    </row>
    <row r="554" spans="1:20" ht="15" x14ac:dyDescent="0.25">
      <c r="A554" s="28">
        <v>47</v>
      </c>
      <c r="B554" s="28">
        <v>1835</v>
      </c>
      <c r="C554" s="29" t="s">
        <v>47</v>
      </c>
      <c r="D554" s="30">
        <f t="shared" si="186"/>
        <v>536254508.08000022</v>
      </c>
      <c r="E554" s="30"/>
      <c r="F554" s="30"/>
      <c r="G554" s="30"/>
      <c r="H554" s="31">
        <v>50586976.629999988</v>
      </c>
      <c r="I554" s="31">
        <v>-2521763.8400000008</v>
      </c>
      <c r="J554" s="32">
        <f t="shared" si="188"/>
        <v>584319720.87000012</v>
      </c>
      <c r="K554" s="32"/>
      <c r="L554" s="24"/>
      <c r="M554" s="51">
        <f t="shared" si="187"/>
        <v>-80098930.88000001</v>
      </c>
      <c r="N554" s="51"/>
      <c r="O554" s="51"/>
      <c r="P554" s="51"/>
      <c r="Q554" s="31">
        <v>-14677678.800000001</v>
      </c>
      <c r="R554" s="31">
        <v>-9835665.8200000022</v>
      </c>
      <c r="S554" s="32">
        <f t="shared" si="189"/>
        <v>-104612275.50000001</v>
      </c>
      <c r="T554" s="33">
        <f t="shared" si="190"/>
        <v>479707445.37000012</v>
      </c>
    </row>
    <row r="555" spans="1:20" ht="15" x14ac:dyDescent="0.25">
      <c r="A555" s="28">
        <v>47</v>
      </c>
      <c r="B555" s="28">
        <v>1840</v>
      </c>
      <c r="C555" s="29" t="s">
        <v>48</v>
      </c>
      <c r="D555" s="30">
        <f t="shared" si="186"/>
        <v>491006373.72000021</v>
      </c>
      <c r="E555" s="30"/>
      <c r="F555" s="30"/>
      <c r="G555" s="30"/>
      <c r="H555" s="31">
        <v>34963120.95000004</v>
      </c>
      <c r="I555" s="31">
        <v>-408393.03</v>
      </c>
      <c r="J555" s="32">
        <f t="shared" si="188"/>
        <v>525561101.64000028</v>
      </c>
      <c r="K555" s="32"/>
      <c r="L555" s="24"/>
      <c r="M555" s="51">
        <f t="shared" si="187"/>
        <v>-67203016.480000004</v>
      </c>
      <c r="N555" s="51"/>
      <c r="O555" s="51"/>
      <c r="P555" s="51"/>
      <c r="Q555" s="31">
        <v>-10813626.799999993</v>
      </c>
      <c r="R555" s="31">
        <v>107012.27</v>
      </c>
      <c r="S555" s="32">
        <f t="shared" si="189"/>
        <v>-77909631.010000005</v>
      </c>
      <c r="T555" s="33">
        <f t="shared" si="190"/>
        <v>447651470.63000029</v>
      </c>
    </row>
    <row r="556" spans="1:20" ht="15" x14ac:dyDescent="0.25">
      <c r="A556" s="28">
        <v>47</v>
      </c>
      <c r="B556" s="28">
        <v>1845</v>
      </c>
      <c r="C556" s="29" t="s">
        <v>49</v>
      </c>
      <c r="D556" s="30">
        <f t="shared" si="186"/>
        <v>1407832420.21</v>
      </c>
      <c r="E556" s="30"/>
      <c r="F556" s="30"/>
      <c r="G556" s="30"/>
      <c r="H556" s="31">
        <v>150490277.90000001</v>
      </c>
      <c r="I556" s="31">
        <v>-3192951.3799999496</v>
      </c>
      <c r="J556" s="32">
        <f t="shared" si="188"/>
        <v>1555129746.7300003</v>
      </c>
      <c r="K556" s="32"/>
      <c r="L556" s="24"/>
      <c r="M556" s="51">
        <f t="shared" si="187"/>
        <v>-277421062.06999999</v>
      </c>
      <c r="N556" s="51"/>
      <c r="O556" s="51"/>
      <c r="P556" s="51"/>
      <c r="Q556" s="31">
        <v>-43755657.160000019</v>
      </c>
      <c r="R556" s="31">
        <v>1119127.42</v>
      </c>
      <c r="S556" s="32">
        <f t="shared" si="189"/>
        <v>-320057591.81</v>
      </c>
      <c r="T556" s="33">
        <f t="shared" si="190"/>
        <v>1235072154.9200003</v>
      </c>
    </row>
    <row r="557" spans="1:20" ht="15" x14ac:dyDescent="0.25">
      <c r="A557" s="28">
        <v>47</v>
      </c>
      <c r="B557" s="28">
        <v>1850</v>
      </c>
      <c r="C557" s="29" t="s">
        <v>50</v>
      </c>
      <c r="D557" s="30">
        <f t="shared" si="186"/>
        <v>708374974.8499999</v>
      </c>
      <c r="E557" s="30"/>
      <c r="F557" s="30"/>
      <c r="G557" s="30"/>
      <c r="H557" s="31">
        <v>101082936.90999998</v>
      </c>
      <c r="I557" s="31">
        <v>-3882276.91</v>
      </c>
      <c r="J557" s="32">
        <f t="shared" si="188"/>
        <v>805575634.8499999</v>
      </c>
      <c r="K557" s="32"/>
      <c r="L557" s="24"/>
      <c r="M557" s="51">
        <f t="shared" si="187"/>
        <v>-134038209.06000008</v>
      </c>
      <c r="N557" s="51"/>
      <c r="O557" s="51"/>
      <c r="P557" s="51"/>
      <c r="Q557" s="31">
        <v>-21963097.919999994</v>
      </c>
      <c r="R557" s="31">
        <v>1343129.68</v>
      </c>
      <c r="S557" s="32">
        <f t="shared" si="189"/>
        <v>-154658177.30000007</v>
      </c>
      <c r="T557" s="33">
        <f t="shared" si="190"/>
        <v>650917457.54999983</v>
      </c>
    </row>
    <row r="558" spans="1:20" ht="15" x14ac:dyDescent="0.25">
      <c r="A558" s="28">
        <v>47</v>
      </c>
      <c r="B558" s="28">
        <v>1855</v>
      </c>
      <c r="C558" s="29" t="s">
        <v>51</v>
      </c>
      <c r="D558" s="30">
        <f t="shared" si="186"/>
        <v>113871020.74000001</v>
      </c>
      <c r="E558" s="30"/>
      <c r="F558" s="30"/>
      <c r="G558" s="30"/>
      <c r="H558" s="31">
        <v>5868875.180000009</v>
      </c>
      <c r="I558" s="31">
        <v>-512561.54</v>
      </c>
      <c r="J558" s="32">
        <f t="shared" si="188"/>
        <v>119227334.38000001</v>
      </c>
      <c r="K558" s="32"/>
      <c r="L558" s="24"/>
      <c r="M558" s="51">
        <f t="shared" si="187"/>
        <v>-17623428.040000014</v>
      </c>
      <c r="N558" s="51"/>
      <c r="O558" s="51"/>
      <c r="P558" s="51"/>
      <c r="Q558" s="31">
        <v>-2810339.27</v>
      </c>
      <c r="R558" s="31">
        <v>95956.47</v>
      </c>
      <c r="S558" s="32">
        <f t="shared" si="189"/>
        <v>-20337810.840000015</v>
      </c>
      <c r="T558" s="33">
        <f t="shared" si="190"/>
        <v>98889523.539999992</v>
      </c>
    </row>
    <row r="559" spans="1:20" ht="15" x14ac:dyDescent="0.25">
      <c r="A559" s="28">
        <v>47</v>
      </c>
      <c r="B559" s="28">
        <v>1860</v>
      </c>
      <c r="C559" s="29" t="s">
        <v>52</v>
      </c>
      <c r="D559" s="30">
        <f t="shared" si="186"/>
        <v>283541215.96000004</v>
      </c>
      <c r="E559" s="30"/>
      <c r="F559" s="30"/>
      <c r="G559" s="30"/>
      <c r="H559" s="31">
        <v>24457625.160000004</v>
      </c>
      <c r="I559" s="31">
        <v>-12215770.01</v>
      </c>
      <c r="J559" s="32">
        <f t="shared" si="188"/>
        <v>295783071.11000007</v>
      </c>
      <c r="K559" s="32"/>
      <c r="L559" s="24"/>
      <c r="M559" s="51">
        <f t="shared" si="187"/>
        <v>-144134213.78000003</v>
      </c>
      <c r="N559" s="51"/>
      <c r="O559" s="51"/>
      <c r="P559" s="51"/>
      <c r="Q559" s="31">
        <v>-10833469.640000001</v>
      </c>
      <c r="R559" s="31">
        <v>3210049.3600000003</v>
      </c>
      <c r="S559" s="32">
        <f t="shared" si="189"/>
        <v>-151757634.06</v>
      </c>
      <c r="T559" s="33">
        <f t="shared" si="190"/>
        <v>144025437.05000007</v>
      </c>
    </row>
    <row r="560" spans="1:20" ht="15" x14ac:dyDescent="0.25">
      <c r="A560" s="57">
        <v>47</v>
      </c>
      <c r="B560" s="57">
        <v>1865</v>
      </c>
      <c r="C560" s="58" t="s">
        <v>53</v>
      </c>
      <c r="D560" s="30">
        <f t="shared" si="186"/>
        <v>764280</v>
      </c>
      <c r="E560" s="30"/>
      <c r="F560" s="30"/>
      <c r="G560" s="30"/>
      <c r="H560" s="31">
        <v>35906</v>
      </c>
      <c r="I560" s="31">
        <v>0</v>
      </c>
      <c r="J560" s="32">
        <f t="shared" si="188"/>
        <v>800186</v>
      </c>
      <c r="K560" s="32"/>
      <c r="L560" s="24"/>
      <c r="M560" s="51">
        <f t="shared" si="187"/>
        <v>-50952</v>
      </c>
      <c r="N560" s="51"/>
      <c r="O560" s="51"/>
      <c r="P560" s="51"/>
      <c r="Q560" s="31">
        <v>-77624.87</v>
      </c>
      <c r="R560" s="31">
        <v>0</v>
      </c>
      <c r="S560" s="32">
        <f t="shared" si="189"/>
        <v>-128576.87</v>
      </c>
      <c r="T560" s="33">
        <f t="shared" si="190"/>
        <v>671609.13</v>
      </c>
    </row>
    <row r="561" spans="1:20" ht="15" x14ac:dyDescent="0.25">
      <c r="A561" s="28">
        <v>47</v>
      </c>
      <c r="B561" s="28">
        <v>1875</v>
      </c>
      <c r="C561" s="29" t="s">
        <v>54</v>
      </c>
      <c r="D561" s="30">
        <f t="shared" si="186"/>
        <v>1091911.08</v>
      </c>
      <c r="E561" s="30"/>
      <c r="F561" s="30"/>
      <c r="G561" s="30"/>
      <c r="H561" s="31">
        <v>0</v>
      </c>
      <c r="I561" s="31">
        <v>0</v>
      </c>
      <c r="J561" s="32">
        <f t="shared" si="188"/>
        <v>1091911.08</v>
      </c>
      <c r="K561" s="32"/>
      <c r="L561" s="24"/>
      <c r="M561" s="51">
        <f t="shared" si="187"/>
        <v>-549607.19000000006</v>
      </c>
      <c r="N561" s="51"/>
      <c r="O561" s="51"/>
      <c r="P561" s="51"/>
      <c r="Q561" s="31">
        <v>-38432.979999999996</v>
      </c>
      <c r="R561" s="31">
        <v>0</v>
      </c>
      <c r="S561" s="32">
        <f t="shared" si="189"/>
        <v>-588040.17000000004</v>
      </c>
      <c r="T561" s="33">
        <f t="shared" si="190"/>
        <v>503870.91000000003</v>
      </c>
    </row>
    <row r="562" spans="1:20" ht="15" x14ac:dyDescent="0.25">
      <c r="A562" s="28" t="s">
        <v>39</v>
      </c>
      <c r="B562" s="28">
        <v>1905</v>
      </c>
      <c r="C562" s="29" t="s">
        <v>40</v>
      </c>
      <c r="D562" s="30">
        <f t="shared" si="186"/>
        <v>0</v>
      </c>
      <c r="E562" s="30"/>
      <c r="F562" s="30"/>
      <c r="G562" s="30"/>
      <c r="H562" s="31">
        <v>0</v>
      </c>
      <c r="I562" s="31">
        <v>0</v>
      </c>
      <c r="J562" s="32">
        <f t="shared" si="188"/>
        <v>0</v>
      </c>
      <c r="K562" s="32"/>
      <c r="L562" s="24"/>
      <c r="M562" s="51">
        <f t="shared" si="187"/>
        <v>0</v>
      </c>
      <c r="N562" s="51"/>
      <c r="O562" s="51"/>
      <c r="P562" s="51"/>
      <c r="Q562" s="31">
        <v>0</v>
      </c>
      <c r="R562" s="31">
        <v>0</v>
      </c>
      <c r="S562" s="32">
        <f t="shared" si="189"/>
        <v>0</v>
      </c>
      <c r="T562" s="33">
        <f t="shared" si="190"/>
        <v>0</v>
      </c>
    </row>
    <row r="563" spans="1:20" ht="15" x14ac:dyDescent="0.25">
      <c r="A563" s="28">
        <v>47</v>
      </c>
      <c r="B563" s="28">
        <v>1908</v>
      </c>
      <c r="C563" s="29" t="s">
        <v>55</v>
      </c>
      <c r="D563" s="30">
        <f t="shared" si="186"/>
        <v>200385723.31000003</v>
      </c>
      <c r="E563" s="30"/>
      <c r="F563" s="30"/>
      <c r="G563" s="30"/>
      <c r="H563" s="31">
        <v>2519461.5700000003</v>
      </c>
      <c r="I563" s="31">
        <v>0</v>
      </c>
      <c r="J563" s="32">
        <f t="shared" si="188"/>
        <v>202905184.88000003</v>
      </c>
      <c r="K563" s="32"/>
      <c r="L563" s="24"/>
      <c r="M563" s="51">
        <f t="shared" si="187"/>
        <v>-30257617.080000002</v>
      </c>
      <c r="N563" s="51"/>
      <c r="O563" s="51"/>
      <c r="P563" s="51"/>
      <c r="Q563" s="31">
        <v>-5235620.4200000009</v>
      </c>
      <c r="R563" s="31">
        <v>0</v>
      </c>
      <c r="S563" s="32">
        <f t="shared" si="189"/>
        <v>-35493237.5</v>
      </c>
      <c r="T563" s="33">
        <f t="shared" si="190"/>
        <v>167411947.38000003</v>
      </c>
    </row>
    <row r="564" spans="1:20" ht="15" x14ac:dyDescent="0.25">
      <c r="A564" s="28">
        <v>13</v>
      </c>
      <c r="B564" s="28">
        <v>1910</v>
      </c>
      <c r="C564" s="29" t="s">
        <v>42</v>
      </c>
      <c r="D564" s="30">
        <f t="shared" si="186"/>
        <v>0</v>
      </c>
      <c r="E564" s="30"/>
      <c r="F564" s="30"/>
      <c r="G564" s="30"/>
      <c r="H564" s="31">
        <v>0</v>
      </c>
      <c r="I564" s="31">
        <v>0</v>
      </c>
      <c r="J564" s="32">
        <f t="shared" si="188"/>
        <v>0</v>
      </c>
      <c r="K564" s="32"/>
      <c r="L564" s="24"/>
      <c r="M564" s="51">
        <f t="shared" si="187"/>
        <v>0</v>
      </c>
      <c r="N564" s="51"/>
      <c r="O564" s="51"/>
      <c r="P564" s="51"/>
      <c r="Q564" s="31">
        <v>0</v>
      </c>
      <c r="R564" s="31">
        <v>0</v>
      </c>
      <c r="S564" s="32">
        <f t="shared" si="189"/>
        <v>0</v>
      </c>
      <c r="T564" s="33">
        <f t="shared" si="190"/>
        <v>0</v>
      </c>
    </row>
    <row r="565" spans="1:20" ht="15" x14ac:dyDescent="0.25">
      <c r="A565" s="28">
        <v>8</v>
      </c>
      <c r="B565" s="28">
        <v>1915</v>
      </c>
      <c r="C565" s="29" t="s">
        <v>56</v>
      </c>
      <c r="D565" s="30">
        <f t="shared" si="186"/>
        <v>5712617.5800000001</v>
      </c>
      <c r="E565" s="30"/>
      <c r="F565" s="30"/>
      <c r="G565" s="30"/>
      <c r="H565" s="31">
        <v>427368.02</v>
      </c>
      <c r="I565" s="31">
        <v>-799763.59</v>
      </c>
      <c r="J565" s="32">
        <f t="shared" si="188"/>
        <v>5340222.01</v>
      </c>
      <c r="K565" s="32"/>
      <c r="L565" s="24"/>
      <c r="M565" s="51">
        <f t="shared" si="187"/>
        <v>-2059263.4300000025</v>
      </c>
      <c r="N565" s="51"/>
      <c r="O565" s="51"/>
      <c r="P565" s="51"/>
      <c r="Q565" s="31">
        <v>-594514.75999999989</v>
      </c>
      <c r="R565" s="31">
        <v>799763.59</v>
      </c>
      <c r="S565" s="32">
        <f t="shared" si="189"/>
        <v>-1854014.6000000024</v>
      </c>
      <c r="T565" s="33">
        <f t="shared" si="190"/>
        <v>3486207.4099999974</v>
      </c>
    </row>
    <row r="566" spans="1:20" ht="15" x14ac:dyDescent="0.25">
      <c r="A566" s="28">
        <v>10</v>
      </c>
      <c r="B566" s="28">
        <v>1920</v>
      </c>
      <c r="C566" s="29" t="s">
        <v>57</v>
      </c>
      <c r="D566" s="30">
        <f t="shared" si="186"/>
        <v>28106519.119999994</v>
      </c>
      <c r="E566" s="30"/>
      <c r="F566" s="30"/>
      <c r="G566" s="30"/>
      <c r="H566" s="31">
        <v>5806010.25</v>
      </c>
      <c r="I566" s="31">
        <v>-5603580.75</v>
      </c>
      <c r="J566" s="32">
        <f t="shared" si="188"/>
        <v>28308948.61999999</v>
      </c>
      <c r="K566" s="32"/>
      <c r="L566" s="24"/>
      <c r="M566" s="51">
        <f t="shared" si="187"/>
        <v>-15129031.419999998</v>
      </c>
      <c r="N566" s="51"/>
      <c r="O566" s="51"/>
      <c r="P566" s="51"/>
      <c r="Q566" s="31">
        <v>-5531373.5499999961</v>
      </c>
      <c r="R566" s="31">
        <v>5603580.75</v>
      </c>
      <c r="S566" s="32">
        <f t="shared" si="189"/>
        <v>-15056824.219999995</v>
      </c>
      <c r="T566" s="33">
        <f t="shared" si="190"/>
        <v>13252124.399999995</v>
      </c>
    </row>
    <row r="567" spans="1:20" ht="15" x14ac:dyDescent="0.25">
      <c r="A567" s="28">
        <v>10</v>
      </c>
      <c r="B567" s="28">
        <v>1930</v>
      </c>
      <c r="C567" s="29" t="s">
        <v>58</v>
      </c>
      <c r="D567" s="30">
        <f t="shared" si="186"/>
        <v>69764400.530000016</v>
      </c>
      <c r="E567" s="30"/>
      <c r="F567" s="30"/>
      <c r="G567" s="30"/>
      <c r="H567" s="31">
        <v>10756954.68</v>
      </c>
      <c r="I567" s="31">
        <v>-2882384.25</v>
      </c>
      <c r="J567" s="32">
        <f t="shared" si="188"/>
        <v>77638970.960000008</v>
      </c>
      <c r="K567" s="32"/>
      <c r="L567" s="24"/>
      <c r="M567" s="51">
        <f t="shared" si="187"/>
        <v>-41240683.410000004</v>
      </c>
      <c r="N567" s="51"/>
      <c r="O567" s="51"/>
      <c r="P567" s="51"/>
      <c r="Q567" s="31">
        <v>-5876152.2200000025</v>
      </c>
      <c r="R567" s="31">
        <v>2834203.2399999998</v>
      </c>
      <c r="S567" s="32">
        <f t="shared" si="189"/>
        <v>-44282632.390000008</v>
      </c>
      <c r="T567" s="33">
        <f t="shared" si="190"/>
        <v>33356338.57</v>
      </c>
    </row>
    <row r="568" spans="1:20" ht="15" x14ac:dyDescent="0.25">
      <c r="A568" s="28">
        <v>8</v>
      </c>
      <c r="B568" s="28">
        <v>1935</v>
      </c>
      <c r="C568" s="29" t="s">
        <v>59</v>
      </c>
      <c r="D568" s="30">
        <f t="shared" si="186"/>
        <v>791730.34000000008</v>
      </c>
      <c r="E568" s="30"/>
      <c r="F568" s="30"/>
      <c r="G568" s="30"/>
      <c r="H568" s="31">
        <v>254597.95</v>
      </c>
      <c r="I568" s="31">
        <v>-126647.31</v>
      </c>
      <c r="J568" s="32">
        <f t="shared" si="188"/>
        <v>919680.98</v>
      </c>
      <c r="K568" s="32"/>
      <c r="L568" s="24"/>
      <c r="M568" s="51">
        <f t="shared" si="187"/>
        <v>-317660.99000000011</v>
      </c>
      <c r="N568" s="51"/>
      <c r="O568" s="51"/>
      <c r="P568" s="51"/>
      <c r="Q568" s="31">
        <v>-102185.12</v>
      </c>
      <c r="R568" s="31">
        <v>126647</v>
      </c>
      <c r="S568" s="32">
        <f t="shared" si="189"/>
        <v>-293199.1100000001</v>
      </c>
      <c r="T568" s="33">
        <f t="shared" si="190"/>
        <v>626481.86999999988</v>
      </c>
    </row>
    <row r="569" spans="1:20" ht="15" x14ac:dyDescent="0.25">
      <c r="A569" s="28">
        <v>8</v>
      </c>
      <c r="B569" s="28">
        <v>1940</v>
      </c>
      <c r="C569" s="29" t="s">
        <v>60</v>
      </c>
      <c r="D569" s="30">
        <f t="shared" si="186"/>
        <v>5977828.2599999998</v>
      </c>
      <c r="E569" s="30"/>
      <c r="F569" s="30"/>
      <c r="G569" s="30"/>
      <c r="H569" s="31">
        <v>0</v>
      </c>
      <c r="I569" s="31">
        <v>-1465718.2399999998</v>
      </c>
      <c r="J569" s="32">
        <f t="shared" si="188"/>
        <v>4512110.0199999996</v>
      </c>
      <c r="K569" s="32"/>
      <c r="L569" s="24"/>
      <c r="M569" s="51">
        <f t="shared" si="187"/>
        <v>-4369608.9799999995</v>
      </c>
      <c r="N569" s="51"/>
      <c r="O569" s="51"/>
      <c r="P569" s="51"/>
      <c r="Q569" s="31">
        <v>-587472.43000000028</v>
      </c>
      <c r="R569" s="31">
        <v>1465718.2399999998</v>
      </c>
      <c r="S569" s="32">
        <f t="shared" si="189"/>
        <v>-3491363.1700000004</v>
      </c>
      <c r="T569" s="33">
        <f t="shared" si="190"/>
        <v>1020746.8499999992</v>
      </c>
    </row>
    <row r="570" spans="1:20" ht="15" x14ac:dyDescent="0.25">
      <c r="A570" s="28">
        <v>8</v>
      </c>
      <c r="B570" s="28">
        <v>1945</v>
      </c>
      <c r="C570" s="29" t="s">
        <v>61</v>
      </c>
      <c r="D570" s="30">
        <f t="shared" si="186"/>
        <v>3458656.1300000008</v>
      </c>
      <c r="E570" s="30"/>
      <c r="F570" s="30"/>
      <c r="G570" s="30"/>
      <c r="H570" s="31">
        <v>727489.2</v>
      </c>
      <c r="I570" s="31">
        <v>-83931.289999999979</v>
      </c>
      <c r="J570" s="32">
        <f t="shared" si="188"/>
        <v>4102214.040000001</v>
      </c>
      <c r="K570" s="32"/>
      <c r="L570" s="24"/>
      <c r="M570" s="51">
        <f t="shared" si="187"/>
        <v>-962630.99999999988</v>
      </c>
      <c r="N570" s="51"/>
      <c r="O570" s="51"/>
      <c r="P570" s="51"/>
      <c r="Q570" s="31">
        <v>-392676.2</v>
      </c>
      <c r="R570" s="31">
        <v>83931.289999999979</v>
      </c>
      <c r="S570" s="32">
        <f t="shared" si="189"/>
        <v>-1271375.9099999999</v>
      </c>
      <c r="T570" s="33">
        <f t="shared" si="190"/>
        <v>2830838.1300000008</v>
      </c>
    </row>
    <row r="571" spans="1:20" ht="15" x14ac:dyDescent="0.25">
      <c r="A571" s="28">
        <v>8</v>
      </c>
      <c r="B571" s="28">
        <v>1950</v>
      </c>
      <c r="C571" s="29" t="s">
        <v>62</v>
      </c>
      <c r="D571" s="30">
        <f t="shared" si="186"/>
        <v>0</v>
      </c>
      <c r="E571" s="30"/>
      <c r="F571" s="30"/>
      <c r="G571" s="30"/>
      <c r="H571" s="31">
        <v>0</v>
      </c>
      <c r="I571" s="31">
        <v>0</v>
      </c>
      <c r="J571" s="32">
        <f t="shared" si="188"/>
        <v>0</v>
      </c>
      <c r="K571" s="32"/>
      <c r="L571" s="24"/>
      <c r="M571" s="51">
        <f t="shared" si="187"/>
        <v>0</v>
      </c>
      <c r="N571" s="51"/>
      <c r="O571" s="51"/>
      <c r="P571" s="51"/>
      <c r="Q571" s="31">
        <v>0</v>
      </c>
      <c r="R571" s="31">
        <v>0</v>
      </c>
      <c r="S571" s="32">
        <f t="shared" si="189"/>
        <v>0</v>
      </c>
      <c r="T571" s="33">
        <f t="shared" si="190"/>
        <v>0</v>
      </c>
    </row>
    <row r="572" spans="1:20" ht="15" x14ac:dyDescent="0.25">
      <c r="A572" s="28">
        <v>8</v>
      </c>
      <c r="B572" s="28">
        <v>1955</v>
      </c>
      <c r="C572" s="29" t="s">
        <v>63</v>
      </c>
      <c r="D572" s="30">
        <f t="shared" si="186"/>
        <v>4981018.97</v>
      </c>
      <c r="E572" s="30"/>
      <c r="F572" s="30"/>
      <c r="G572" s="30"/>
      <c r="H572" s="31">
        <v>1778928.6699999997</v>
      </c>
      <c r="I572" s="31">
        <v>-47431.39</v>
      </c>
      <c r="J572" s="32">
        <f t="shared" si="188"/>
        <v>6712516.25</v>
      </c>
      <c r="K572" s="32"/>
      <c r="L572" s="24"/>
      <c r="M572" s="51">
        <f t="shared" si="187"/>
        <v>-1668229.6099999994</v>
      </c>
      <c r="N572" s="51"/>
      <c r="O572" s="51"/>
      <c r="P572" s="51"/>
      <c r="Q572" s="31">
        <v>-719104.76</v>
      </c>
      <c r="R572" s="31">
        <v>47431.39</v>
      </c>
      <c r="S572" s="32">
        <f t="shared" si="189"/>
        <v>-2339902.9799999991</v>
      </c>
      <c r="T572" s="33">
        <f t="shared" si="190"/>
        <v>4372613.2700000014</v>
      </c>
    </row>
    <row r="573" spans="1:20" ht="15" x14ac:dyDescent="0.25">
      <c r="A573" s="28">
        <v>8</v>
      </c>
      <c r="B573" s="28">
        <v>1960</v>
      </c>
      <c r="C573" s="29" t="s">
        <v>64</v>
      </c>
      <c r="D573" s="30">
        <f t="shared" si="186"/>
        <v>9723316.790000001</v>
      </c>
      <c r="E573" s="30"/>
      <c r="F573" s="30"/>
      <c r="G573" s="30"/>
      <c r="H573" s="31">
        <v>-728800.74999999884</v>
      </c>
      <c r="I573" s="31">
        <v>401.8</v>
      </c>
      <c r="J573" s="32">
        <f t="shared" si="188"/>
        <v>8994917.8400000036</v>
      </c>
      <c r="K573" s="32"/>
      <c r="L573" s="24"/>
      <c r="M573" s="51">
        <f t="shared" si="187"/>
        <v>-3253261.6399999997</v>
      </c>
      <c r="N573" s="51"/>
      <c r="O573" s="51"/>
      <c r="P573" s="51"/>
      <c r="Q573" s="31">
        <v>-1322754.0899999999</v>
      </c>
      <c r="R573" s="31">
        <v>-18.41</v>
      </c>
      <c r="S573" s="32">
        <f t="shared" si="189"/>
        <v>-4576034.1399999997</v>
      </c>
      <c r="T573" s="33">
        <f t="shared" si="190"/>
        <v>4418883.7000000039</v>
      </c>
    </row>
    <row r="574" spans="1:20" ht="25.5" x14ac:dyDescent="0.25">
      <c r="A574" s="1">
        <v>47</v>
      </c>
      <c r="B574" s="28">
        <v>1970</v>
      </c>
      <c r="C574" s="29" t="s">
        <v>65</v>
      </c>
      <c r="D574" s="30">
        <f t="shared" si="186"/>
        <v>0</v>
      </c>
      <c r="E574" s="30"/>
      <c r="F574" s="30"/>
      <c r="G574" s="30"/>
      <c r="H574" s="31">
        <v>0</v>
      </c>
      <c r="I574" s="31">
        <v>0</v>
      </c>
      <c r="J574" s="32">
        <f t="shared" si="188"/>
        <v>0</v>
      </c>
      <c r="K574" s="32"/>
      <c r="L574" s="24"/>
      <c r="M574" s="51">
        <f t="shared" si="187"/>
        <v>0</v>
      </c>
      <c r="N574" s="51"/>
      <c r="O574" s="51"/>
      <c r="P574" s="51"/>
      <c r="Q574" s="31">
        <v>0</v>
      </c>
      <c r="R574" s="31">
        <v>0</v>
      </c>
      <c r="S574" s="32">
        <f t="shared" si="189"/>
        <v>0</v>
      </c>
      <c r="T574" s="33">
        <f t="shared" si="190"/>
        <v>0</v>
      </c>
    </row>
    <row r="575" spans="1:20" ht="25.5" x14ac:dyDescent="0.25">
      <c r="A575" s="28">
        <v>47</v>
      </c>
      <c r="B575" s="28">
        <v>1975</v>
      </c>
      <c r="C575" s="29" t="s">
        <v>66</v>
      </c>
      <c r="D575" s="30">
        <f t="shared" si="186"/>
        <v>0</v>
      </c>
      <c r="E575" s="30"/>
      <c r="F575" s="30"/>
      <c r="G575" s="30"/>
      <c r="H575" s="31">
        <v>0</v>
      </c>
      <c r="I575" s="31">
        <v>0</v>
      </c>
      <c r="J575" s="32">
        <f t="shared" si="188"/>
        <v>0</v>
      </c>
      <c r="K575" s="32"/>
      <c r="L575" s="24"/>
      <c r="M575" s="51">
        <f t="shared" si="187"/>
        <v>0</v>
      </c>
      <c r="N575" s="51"/>
      <c r="O575" s="51"/>
      <c r="P575" s="51"/>
      <c r="Q575" s="31">
        <v>0</v>
      </c>
      <c r="R575" s="31">
        <v>0</v>
      </c>
      <c r="S575" s="32">
        <f t="shared" si="189"/>
        <v>0</v>
      </c>
      <c r="T575" s="33">
        <f t="shared" si="190"/>
        <v>0</v>
      </c>
    </row>
    <row r="576" spans="1:20" ht="15" x14ac:dyDescent="0.25">
      <c r="A576" s="28">
        <v>47</v>
      </c>
      <c r="B576" s="28">
        <v>1980</v>
      </c>
      <c r="C576" s="29" t="s">
        <v>67</v>
      </c>
      <c r="D576" s="30">
        <f t="shared" si="186"/>
        <v>35979808.999999993</v>
      </c>
      <c r="E576" s="30"/>
      <c r="F576" s="30"/>
      <c r="G576" s="30"/>
      <c r="H576" s="31">
        <v>3828347.6999999993</v>
      </c>
      <c r="I576" s="31">
        <v>-337194.33999999997</v>
      </c>
      <c r="J576" s="32">
        <f t="shared" si="188"/>
        <v>39470962.359999985</v>
      </c>
      <c r="K576" s="32"/>
      <c r="L576" s="24"/>
      <c r="M576" s="51">
        <f t="shared" si="187"/>
        <v>-20615350.780000001</v>
      </c>
      <c r="N576" s="51"/>
      <c r="O576" s="51"/>
      <c r="P576" s="51"/>
      <c r="Q576" s="31">
        <v>-2245293.0999999996</v>
      </c>
      <c r="R576" s="31">
        <v>200963.15</v>
      </c>
      <c r="S576" s="32">
        <f t="shared" si="189"/>
        <v>-22659680.730000004</v>
      </c>
      <c r="T576" s="33">
        <f t="shared" si="190"/>
        <v>16811281.62999998</v>
      </c>
    </row>
    <row r="577" spans="1:20" ht="15" x14ac:dyDescent="0.25">
      <c r="A577" s="28">
        <v>47</v>
      </c>
      <c r="B577" s="28">
        <v>1985</v>
      </c>
      <c r="C577" s="29" t="s">
        <v>68</v>
      </c>
      <c r="D577" s="30">
        <f t="shared" si="186"/>
        <v>0</v>
      </c>
      <c r="E577" s="30"/>
      <c r="F577" s="30"/>
      <c r="G577" s="30"/>
      <c r="H577" s="31">
        <v>0</v>
      </c>
      <c r="I577" s="31">
        <v>0</v>
      </c>
      <c r="J577" s="32">
        <f t="shared" si="188"/>
        <v>0</v>
      </c>
      <c r="K577" s="32"/>
      <c r="L577" s="24"/>
      <c r="M577" s="51">
        <f t="shared" si="187"/>
        <v>0</v>
      </c>
      <c r="N577" s="51"/>
      <c r="O577" s="51"/>
      <c r="P577" s="51"/>
      <c r="Q577" s="31">
        <v>0</v>
      </c>
      <c r="R577" s="31">
        <v>0</v>
      </c>
      <c r="S577" s="32">
        <f t="shared" si="189"/>
        <v>0</v>
      </c>
      <c r="T577" s="33">
        <f t="shared" si="190"/>
        <v>0</v>
      </c>
    </row>
    <row r="578" spans="1:20" ht="15" x14ac:dyDescent="0.25">
      <c r="A578" s="1">
        <v>47</v>
      </c>
      <c r="B578" s="28">
        <v>1990</v>
      </c>
      <c r="C578" s="36" t="s">
        <v>69</v>
      </c>
      <c r="D578" s="30">
        <f t="shared" si="186"/>
        <v>0</v>
      </c>
      <c r="E578" s="30"/>
      <c r="F578" s="30"/>
      <c r="G578" s="30"/>
      <c r="H578" s="31">
        <v>0</v>
      </c>
      <c r="I578" s="31">
        <v>0</v>
      </c>
      <c r="J578" s="32">
        <f t="shared" si="188"/>
        <v>0</v>
      </c>
      <c r="K578" s="32"/>
      <c r="L578" s="24"/>
      <c r="M578" s="51">
        <f t="shared" si="187"/>
        <v>0</v>
      </c>
      <c r="N578" s="51"/>
      <c r="O578" s="51"/>
      <c r="P578" s="51"/>
      <c r="Q578" s="31">
        <v>0</v>
      </c>
      <c r="R578" s="31">
        <v>0</v>
      </c>
      <c r="S578" s="32">
        <f t="shared" si="189"/>
        <v>0</v>
      </c>
      <c r="T578" s="33">
        <f t="shared" si="190"/>
        <v>0</v>
      </c>
    </row>
    <row r="579" spans="1:20" ht="15" x14ac:dyDescent="0.25">
      <c r="A579" s="28">
        <v>47</v>
      </c>
      <c r="B579" s="28">
        <v>1995</v>
      </c>
      <c r="C579" s="29" t="s">
        <v>70</v>
      </c>
      <c r="D579" s="30">
        <f t="shared" si="186"/>
        <v>0.12679271399974823</v>
      </c>
      <c r="E579" s="30"/>
      <c r="F579" s="30"/>
      <c r="G579" s="30"/>
      <c r="H579" s="31">
        <v>0</v>
      </c>
      <c r="I579" s="31">
        <v>0</v>
      </c>
      <c r="J579" s="32">
        <f t="shared" si="188"/>
        <v>0.12679271399974823</v>
      </c>
      <c r="K579" s="32"/>
      <c r="L579" s="24"/>
      <c r="M579" s="51">
        <f t="shared" si="187"/>
        <v>8.3819031715393066E-9</v>
      </c>
      <c r="N579" s="51"/>
      <c r="O579" s="51"/>
      <c r="P579" s="51"/>
      <c r="Q579" s="31">
        <v>0</v>
      </c>
      <c r="R579" s="31">
        <v>0</v>
      </c>
      <c r="S579" s="32">
        <f t="shared" si="189"/>
        <v>8.3819031715393066E-9</v>
      </c>
      <c r="T579" s="33">
        <f t="shared" si="190"/>
        <v>0.1267927223816514</v>
      </c>
    </row>
    <row r="580" spans="1:20" ht="15" x14ac:dyDescent="0.25">
      <c r="A580" s="28">
        <v>47</v>
      </c>
      <c r="B580" s="28">
        <v>2440</v>
      </c>
      <c r="C580" s="29" t="s">
        <v>73</v>
      </c>
      <c r="D580" s="30">
        <f t="shared" si="186"/>
        <v>-745440996.80000007</v>
      </c>
      <c r="E580" s="30"/>
      <c r="F580" s="30"/>
      <c r="G580" s="30"/>
      <c r="H580" s="31">
        <v>-133048232.05000001</v>
      </c>
      <c r="I580" s="31">
        <v>2376975.5700000003</v>
      </c>
      <c r="J580" s="32">
        <f t="shared" si="188"/>
        <v>-876112253.28000009</v>
      </c>
      <c r="K580" s="32"/>
      <c r="L580" s="24"/>
      <c r="M580" s="51">
        <f t="shared" si="187"/>
        <v>95310680.060000002</v>
      </c>
      <c r="N580" s="51"/>
      <c r="O580" s="51"/>
      <c r="P580" s="51"/>
      <c r="Q580" s="31">
        <v>20984164.179999996</v>
      </c>
      <c r="R580" s="31">
        <v>2690971.98</v>
      </c>
      <c r="S580" s="32">
        <f t="shared" si="189"/>
        <v>118985816.22</v>
      </c>
      <c r="T580" s="33">
        <f t="shared" si="190"/>
        <v>-757126437.06000006</v>
      </c>
    </row>
    <row r="581" spans="1:20" ht="15" x14ac:dyDescent="0.25">
      <c r="A581" s="28">
        <v>47</v>
      </c>
      <c r="B581" s="37" t="s">
        <v>74</v>
      </c>
      <c r="C581" s="59" t="s">
        <v>101</v>
      </c>
      <c r="D581" s="30">
        <f t="shared" si="186"/>
        <v>-2037478.73</v>
      </c>
      <c r="E581" s="30"/>
      <c r="F581" s="30"/>
      <c r="G581" s="30"/>
      <c r="H581" s="31">
        <v>-35906</v>
      </c>
      <c r="I581" s="31">
        <v>0</v>
      </c>
      <c r="J581" s="32">
        <f t="shared" si="188"/>
        <v>-2073384.73</v>
      </c>
      <c r="K581" s="32"/>
      <c r="M581" s="51">
        <f t="shared" si="187"/>
        <v>626726.28999999992</v>
      </c>
      <c r="N581" s="51"/>
      <c r="O581" s="51"/>
      <c r="P581" s="51"/>
      <c r="Q581" s="31">
        <v>128570.81</v>
      </c>
      <c r="R581" s="31">
        <v>0</v>
      </c>
      <c r="S581" s="32">
        <f t="shared" si="189"/>
        <v>755297.09999999986</v>
      </c>
      <c r="T581" s="33">
        <f t="shared" si="190"/>
        <v>-1318087.6300000001</v>
      </c>
    </row>
    <row r="582" spans="1:20" ht="15" x14ac:dyDescent="0.25">
      <c r="A582" s="37"/>
      <c r="B582" s="37">
        <v>2005</v>
      </c>
      <c r="C582" s="38" t="s">
        <v>76</v>
      </c>
      <c r="D582" s="30">
        <f t="shared" si="186"/>
        <v>11769942.560000001</v>
      </c>
      <c r="E582" s="30"/>
      <c r="F582" s="30"/>
      <c r="G582" s="30"/>
      <c r="H582" s="31">
        <v>0</v>
      </c>
      <c r="I582" s="31">
        <v>0</v>
      </c>
      <c r="J582" s="32">
        <f t="shared" si="188"/>
        <v>11769942.560000001</v>
      </c>
      <c r="K582" s="32"/>
      <c r="L582" s="24"/>
      <c r="M582" s="51">
        <f t="shared" si="187"/>
        <v>-3688706.9200000018</v>
      </c>
      <c r="N582" s="51"/>
      <c r="O582" s="51"/>
      <c r="P582" s="51"/>
      <c r="Q582" s="31">
        <v>-740162.35000000009</v>
      </c>
      <c r="R582" s="31">
        <v>0</v>
      </c>
      <c r="S582" s="32">
        <f t="shared" si="189"/>
        <v>-4428869.2700000014</v>
      </c>
      <c r="T582" s="33">
        <f t="shared" si="190"/>
        <v>7341073.2899999991</v>
      </c>
    </row>
    <row r="583" spans="1:20" ht="15" x14ac:dyDescent="0.25">
      <c r="A583" s="37"/>
      <c r="B583" s="37">
        <v>2040</v>
      </c>
      <c r="C583" s="38" t="s">
        <v>77</v>
      </c>
      <c r="D583" s="30">
        <f t="shared" si="186"/>
        <v>0</v>
      </c>
      <c r="E583" s="30"/>
      <c r="F583" s="30"/>
      <c r="G583" s="30"/>
      <c r="H583" s="31">
        <v>0</v>
      </c>
      <c r="I583" s="31">
        <v>0</v>
      </c>
      <c r="J583" s="32">
        <f t="shared" si="188"/>
        <v>0</v>
      </c>
      <c r="K583" s="32"/>
      <c r="L583" s="24"/>
      <c r="M583" s="51">
        <f t="shared" si="187"/>
        <v>0</v>
      </c>
      <c r="N583" s="51"/>
      <c r="O583" s="51"/>
      <c r="P583" s="51"/>
      <c r="Q583" s="31">
        <v>0</v>
      </c>
      <c r="R583" s="31">
        <v>0</v>
      </c>
      <c r="S583" s="32">
        <f t="shared" si="189"/>
        <v>0</v>
      </c>
      <c r="T583" s="33">
        <f t="shared" si="190"/>
        <v>0</v>
      </c>
    </row>
    <row r="584" spans="1:20" ht="15" x14ac:dyDescent="0.25">
      <c r="A584" s="37"/>
      <c r="B584" s="37">
        <v>2050</v>
      </c>
      <c r="C584" s="38" t="s">
        <v>78</v>
      </c>
      <c r="D584" s="30">
        <f t="shared" si="186"/>
        <v>0</v>
      </c>
      <c r="E584" s="30"/>
      <c r="F584" s="30"/>
      <c r="G584" s="30"/>
      <c r="H584" s="31">
        <v>0</v>
      </c>
      <c r="I584" s="31">
        <v>0</v>
      </c>
      <c r="J584" s="32">
        <f t="shared" si="188"/>
        <v>0</v>
      </c>
      <c r="K584" s="32"/>
      <c r="L584" s="24"/>
      <c r="M584" s="51">
        <f t="shared" si="187"/>
        <v>0</v>
      </c>
      <c r="N584" s="51"/>
      <c r="O584" s="51"/>
      <c r="P584" s="51"/>
      <c r="Q584" s="31">
        <v>0</v>
      </c>
      <c r="R584" s="31">
        <v>0</v>
      </c>
      <c r="S584" s="32">
        <f t="shared" si="189"/>
        <v>0</v>
      </c>
      <c r="T584" s="33">
        <f t="shared" si="190"/>
        <v>0</v>
      </c>
    </row>
    <row r="585" spans="1:20" ht="15" x14ac:dyDescent="0.25">
      <c r="A585" s="37"/>
      <c r="B585" s="37">
        <v>2075</v>
      </c>
      <c r="C585" s="38" t="s">
        <v>79</v>
      </c>
      <c r="D585" s="30">
        <f t="shared" si="186"/>
        <v>191039.67</v>
      </c>
      <c r="E585" s="30"/>
      <c r="F585" s="30"/>
      <c r="G585" s="30"/>
      <c r="H585" s="31">
        <v>0</v>
      </c>
      <c r="I585" s="31">
        <v>0</v>
      </c>
      <c r="J585" s="32">
        <f t="shared" si="188"/>
        <v>191039.67</v>
      </c>
      <c r="K585" s="32"/>
      <c r="L585" s="24"/>
      <c r="M585" s="51">
        <f t="shared" si="187"/>
        <v>-136470.50999999978</v>
      </c>
      <c r="N585" s="51"/>
      <c r="O585" s="51"/>
      <c r="P585" s="51"/>
      <c r="Q585" s="31">
        <v>-28470.870000000003</v>
      </c>
      <c r="R585" s="31">
        <v>0</v>
      </c>
      <c r="S585" s="32">
        <f t="shared" si="189"/>
        <v>-164941.37999999977</v>
      </c>
      <c r="T585" s="33">
        <f t="shared" si="190"/>
        <v>26098.290000000241</v>
      </c>
    </row>
    <row r="586" spans="1:20" ht="15" x14ac:dyDescent="0.25">
      <c r="A586" s="37"/>
      <c r="B586" s="37">
        <v>2055</v>
      </c>
      <c r="C586" s="38" t="s">
        <v>80</v>
      </c>
      <c r="D586" s="30">
        <f t="shared" si="186"/>
        <v>169666875.42999989</v>
      </c>
      <c r="E586" s="30"/>
      <c r="F586" s="30"/>
      <c r="G586" s="30"/>
      <c r="H586" s="31">
        <v>-532924.88999994844</v>
      </c>
      <c r="I586" s="31">
        <v>0</v>
      </c>
      <c r="J586" s="32">
        <f t="shared" si="188"/>
        <v>169133950.53999993</v>
      </c>
      <c r="K586" s="32"/>
      <c r="L586" s="24"/>
      <c r="M586" s="51"/>
      <c r="N586" s="51"/>
      <c r="O586" s="51"/>
      <c r="P586" s="51"/>
      <c r="Q586" s="31"/>
      <c r="R586" s="31"/>
      <c r="S586" s="32"/>
      <c r="T586" s="33">
        <f t="shared" si="190"/>
        <v>169133950.53999993</v>
      </c>
    </row>
    <row r="587" spans="1:20" ht="15" x14ac:dyDescent="0.25">
      <c r="A587" s="37"/>
      <c r="B587" s="37" t="s">
        <v>81</v>
      </c>
      <c r="C587" s="38" t="s">
        <v>82</v>
      </c>
      <c r="D587" s="30">
        <f t="shared" si="186"/>
        <v>-74705744.719999999</v>
      </c>
      <c r="E587" s="30"/>
      <c r="F587" s="30"/>
      <c r="G587" s="30"/>
      <c r="H587" s="31">
        <v>-1105604.4399999836</v>
      </c>
      <c r="I587" s="31">
        <v>0</v>
      </c>
      <c r="J587" s="32">
        <f t="shared" si="188"/>
        <v>-75811349.159999982</v>
      </c>
      <c r="K587" s="32"/>
      <c r="L587" s="24"/>
      <c r="M587" s="51"/>
      <c r="N587" s="51"/>
      <c r="O587" s="51"/>
      <c r="P587" s="51"/>
      <c r="Q587" s="31"/>
      <c r="R587" s="31"/>
      <c r="S587" s="32"/>
      <c r="T587" s="33">
        <f t="shared" si="190"/>
        <v>-75811349.159999982</v>
      </c>
    </row>
    <row r="588" spans="1:20" x14ac:dyDescent="0.2">
      <c r="A588" s="37"/>
      <c r="B588" s="37"/>
      <c r="C588" s="39" t="s">
        <v>83</v>
      </c>
      <c r="D588" s="40">
        <f t="shared" ref="D588:J588" si="191">SUM(D543:D587)</f>
        <v>4655890931.2767973</v>
      </c>
      <c r="E588" s="40">
        <f t="shared" si="191"/>
        <v>0</v>
      </c>
      <c r="F588" s="40">
        <f t="shared" si="191"/>
        <v>0</v>
      </c>
      <c r="G588" s="40">
        <f t="shared" si="191"/>
        <v>0</v>
      </c>
      <c r="H588" s="40">
        <f t="shared" si="191"/>
        <v>371849373.95000011</v>
      </c>
      <c r="I588" s="40">
        <f t="shared" si="191"/>
        <v>-36781037.559999965</v>
      </c>
      <c r="J588" s="40">
        <f t="shared" si="191"/>
        <v>4990959267.6667976</v>
      </c>
      <c r="K588" s="40">
        <f>SUM(K544:K582)</f>
        <v>0</v>
      </c>
      <c r="L588" s="42"/>
      <c r="M588" s="40">
        <f t="shared" ref="M588:T588" si="192">SUM(M543:M587)</f>
        <v>-1068729271.8700002</v>
      </c>
      <c r="N588" s="40">
        <f t="shared" si="192"/>
        <v>0</v>
      </c>
      <c r="O588" s="40">
        <f t="shared" si="192"/>
        <v>0</v>
      </c>
      <c r="P588" s="40">
        <f t="shared" si="192"/>
        <v>0</v>
      </c>
      <c r="Q588" s="40">
        <f t="shared" si="192"/>
        <v>-169749723.68999991</v>
      </c>
      <c r="R588" s="40">
        <f t="shared" si="192"/>
        <v>11496141.959999997</v>
      </c>
      <c r="S588" s="40">
        <f t="shared" si="192"/>
        <v>-1226982853.6000004</v>
      </c>
      <c r="T588" s="40">
        <f t="shared" si="192"/>
        <v>3763976414.0667958</v>
      </c>
    </row>
    <row r="589" spans="1:20" ht="25.5" x14ac:dyDescent="0.25">
      <c r="A589" s="37"/>
      <c r="B589" s="37" t="s">
        <v>99</v>
      </c>
      <c r="C589" s="29" t="s">
        <v>84</v>
      </c>
      <c r="D589" s="30">
        <f t="shared" ref="D589:D595" si="193">J519</f>
        <v>182572.5399999998</v>
      </c>
      <c r="E589" s="30"/>
      <c r="F589" s="30"/>
      <c r="G589" s="30"/>
      <c r="H589" s="31">
        <v>-182572.54</v>
      </c>
      <c r="I589" s="31">
        <v>0</v>
      </c>
      <c r="J589" s="32">
        <f t="shared" ref="J589:J595" si="194">D589+H589+I589</f>
        <v>-2.0372681319713593E-10</v>
      </c>
      <c r="K589" s="32"/>
      <c r="M589" s="51">
        <f>S519</f>
        <v>-182572.54000000004</v>
      </c>
      <c r="N589" s="51"/>
      <c r="O589" s="51"/>
      <c r="P589" s="51"/>
      <c r="Q589" s="31">
        <v>182572.53999999998</v>
      </c>
      <c r="R589" s="31">
        <v>0</v>
      </c>
      <c r="S589" s="32">
        <f t="shared" ref="S589:S593" si="195">M589+Q589+R589</f>
        <v>-5.8207660913467407E-11</v>
      </c>
      <c r="T589" s="33">
        <f t="shared" ref="T589:T595" si="196">J589+S589</f>
        <v>-2.6193447411060333E-10</v>
      </c>
    </row>
    <row r="590" spans="1:20" ht="25.5" x14ac:dyDescent="0.25">
      <c r="A590" s="37"/>
      <c r="B590" s="37">
        <v>2075</v>
      </c>
      <c r="C590" s="43" t="s">
        <v>85</v>
      </c>
      <c r="D590" s="30">
        <f t="shared" si="193"/>
        <v>-191039.67</v>
      </c>
      <c r="E590" s="30"/>
      <c r="F590" s="30"/>
      <c r="G590" s="30"/>
      <c r="H590" s="31">
        <v>0</v>
      </c>
      <c r="I590" s="31">
        <v>0</v>
      </c>
      <c r="J590" s="32">
        <f t="shared" si="194"/>
        <v>-191039.67</v>
      </c>
      <c r="K590" s="32"/>
      <c r="M590" s="51">
        <f>S520</f>
        <v>136470.50999999978</v>
      </c>
      <c r="N590" s="51"/>
      <c r="O590" s="51"/>
      <c r="P590" s="51"/>
      <c r="Q590" s="31">
        <v>28470.870000000003</v>
      </c>
      <c r="R590" s="31">
        <v>0</v>
      </c>
      <c r="S590" s="32">
        <f t="shared" si="195"/>
        <v>164941.37999999977</v>
      </c>
      <c r="T590" s="33">
        <f t="shared" si="196"/>
        <v>-26098.290000000241</v>
      </c>
    </row>
    <row r="591" spans="1:20" ht="25.5" x14ac:dyDescent="0.25">
      <c r="A591" s="37"/>
      <c r="B591" s="37">
        <v>1865</v>
      </c>
      <c r="C591" s="43" t="s">
        <v>86</v>
      </c>
      <c r="D591" s="30">
        <f t="shared" si="193"/>
        <v>-764280</v>
      </c>
      <c r="E591" s="30"/>
      <c r="F591" s="30"/>
      <c r="G591" s="30"/>
      <c r="H591" s="31">
        <v>-35906</v>
      </c>
      <c r="I591" s="31">
        <v>0</v>
      </c>
      <c r="J591" s="32">
        <f t="shared" si="194"/>
        <v>-800186</v>
      </c>
      <c r="K591" s="32"/>
      <c r="M591" s="51">
        <f>S521</f>
        <v>50952</v>
      </c>
      <c r="N591" s="51"/>
      <c r="O591" s="51"/>
      <c r="P591" s="51"/>
      <c r="Q591" s="31">
        <v>77624.87</v>
      </c>
      <c r="R591" s="31">
        <v>0</v>
      </c>
      <c r="S591" s="32">
        <f t="shared" si="195"/>
        <v>128576.87</v>
      </c>
      <c r="T591" s="33">
        <f t="shared" si="196"/>
        <v>-671609.13</v>
      </c>
    </row>
    <row r="592" spans="1:20" ht="15" x14ac:dyDescent="0.25">
      <c r="A592" s="37"/>
      <c r="B592" s="37">
        <v>1875</v>
      </c>
      <c r="C592" s="43" t="s">
        <v>87</v>
      </c>
      <c r="D592" s="30">
        <f t="shared" si="193"/>
        <v>-1091911.08</v>
      </c>
      <c r="E592" s="30"/>
      <c r="F592" s="30"/>
      <c r="G592" s="30"/>
      <c r="H592" s="31">
        <v>0</v>
      </c>
      <c r="I592" s="31">
        <v>0</v>
      </c>
      <c r="J592" s="32">
        <f t="shared" si="194"/>
        <v>-1091911.08</v>
      </c>
      <c r="K592" s="32"/>
      <c r="M592" s="51">
        <f>S522</f>
        <v>549607.19000000006</v>
      </c>
      <c r="N592" s="51"/>
      <c r="O592" s="51"/>
      <c r="P592" s="51"/>
      <c r="Q592" s="31">
        <v>38432.979999999996</v>
      </c>
      <c r="R592" s="31">
        <v>0</v>
      </c>
      <c r="S592" s="32">
        <f t="shared" si="195"/>
        <v>588040.17000000004</v>
      </c>
      <c r="T592" s="33">
        <f t="shared" si="196"/>
        <v>-503870.91000000003</v>
      </c>
    </row>
    <row r="593" spans="1:20" ht="25.5" x14ac:dyDescent="0.25">
      <c r="A593" s="37"/>
      <c r="B593" s="37" t="s">
        <v>74</v>
      </c>
      <c r="C593" s="43" t="s">
        <v>88</v>
      </c>
      <c r="D593" s="30">
        <f t="shared" si="193"/>
        <v>2037478.73</v>
      </c>
      <c r="E593" s="30"/>
      <c r="F593" s="30"/>
      <c r="G593" s="30"/>
      <c r="H593" s="31">
        <v>35906</v>
      </c>
      <c r="I593" s="31">
        <v>0</v>
      </c>
      <c r="J593" s="32">
        <f t="shared" si="194"/>
        <v>2073384.73</v>
      </c>
      <c r="K593" s="32"/>
      <c r="M593" s="51">
        <f>S523</f>
        <v>-626726.28999999992</v>
      </c>
      <c r="N593" s="51"/>
      <c r="O593" s="51"/>
      <c r="P593" s="51"/>
      <c r="Q593" s="31">
        <v>-128570.81</v>
      </c>
      <c r="R593" s="31">
        <v>0</v>
      </c>
      <c r="S593" s="32">
        <f t="shared" si="195"/>
        <v>-755297.09999999986</v>
      </c>
      <c r="T593" s="33">
        <f t="shared" si="196"/>
        <v>1318087.6300000001</v>
      </c>
    </row>
    <row r="594" spans="1:20" ht="15" x14ac:dyDescent="0.25">
      <c r="A594" s="37"/>
      <c r="B594" s="37">
        <v>2055</v>
      </c>
      <c r="C594" s="38" t="s">
        <v>80</v>
      </c>
      <c r="D594" s="30">
        <f t="shared" si="193"/>
        <v>-169666875.43208486</v>
      </c>
      <c r="E594" s="30"/>
      <c r="F594" s="30"/>
      <c r="G594" s="30"/>
      <c r="H594" s="31">
        <v>532924.88999994844</v>
      </c>
      <c r="I594" s="31">
        <v>0</v>
      </c>
      <c r="J594" s="32">
        <f t="shared" si="194"/>
        <v>-169133950.5420849</v>
      </c>
      <c r="K594" s="32"/>
      <c r="M594" s="51"/>
      <c r="N594" s="51"/>
      <c r="O594" s="51"/>
      <c r="P594" s="51"/>
      <c r="Q594" s="31"/>
      <c r="R594" s="31"/>
      <c r="S594" s="32"/>
      <c r="T594" s="33">
        <f t="shared" si="196"/>
        <v>-169133950.5420849</v>
      </c>
    </row>
    <row r="595" spans="1:20" ht="15" x14ac:dyDescent="0.25">
      <c r="A595" s="37"/>
      <c r="B595" s="37" t="s">
        <v>81</v>
      </c>
      <c r="C595" s="38" t="s">
        <v>82</v>
      </c>
      <c r="D595" s="30">
        <f t="shared" si="193"/>
        <v>74705744.719999999</v>
      </c>
      <c r="E595" s="30"/>
      <c r="F595" s="30"/>
      <c r="G595" s="30"/>
      <c r="H595" s="31">
        <v>1105604.4399999836</v>
      </c>
      <c r="I595" s="31">
        <v>0</v>
      </c>
      <c r="J595" s="32">
        <f t="shared" si="194"/>
        <v>75811349.159999982</v>
      </c>
      <c r="K595" s="32"/>
      <c r="M595" s="51"/>
      <c r="N595" s="51"/>
      <c r="O595" s="51"/>
      <c r="P595" s="51"/>
      <c r="Q595" s="31"/>
      <c r="R595" s="31"/>
      <c r="S595" s="32"/>
      <c r="T595" s="33">
        <f t="shared" si="196"/>
        <v>75811349.159999982</v>
      </c>
    </row>
    <row r="596" spans="1:20" ht="15" x14ac:dyDescent="0.25">
      <c r="A596" s="37"/>
      <c r="B596" s="37"/>
      <c r="C596" s="39" t="s">
        <v>89</v>
      </c>
      <c r="D596" s="40">
        <f>SUM(D588:D595)</f>
        <v>4561102621.084712</v>
      </c>
      <c r="E596" s="40"/>
      <c r="F596" s="40"/>
      <c r="G596" s="40"/>
      <c r="H596" s="40">
        <f>SUM(H588:H595)</f>
        <v>373305330.74000001</v>
      </c>
      <c r="I596" s="40">
        <f>SUM(I588:I595)</f>
        <v>-36781037.559999965</v>
      </c>
      <c r="J596" s="40">
        <f>SUM(J588:J595)</f>
        <v>4897626914.2647123</v>
      </c>
      <c r="K596" s="32"/>
      <c r="L596" s="42"/>
      <c r="M596" s="40">
        <f t="shared" ref="M596:T596" si="197">SUM(M588:M595)</f>
        <v>-1068801541.0000001</v>
      </c>
      <c r="N596" s="40">
        <f t="shared" si="197"/>
        <v>0</v>
      </c>
      <c r="O596" s="40">
        <f t="shared" si="197"/>
        <v>0</v>
      </c>
      <c r="P596" s="40">
        <f t="shared" si="197"/>
        <v>0</v>
      </c>
      <c r="Q596" s="40">
        <f t="shared" si="197"/>
        <v>-169551193.23999992</v>
      </c>
      <c r="R596" s="40">
        <f t="shared" si="197"/>
        <v>11496141.959999997</v>
      </c>
      <c r="S596" s="40">
        <f t="shared" si="197"/>
        <v>-1226856592.2800002</v>
      </c>
      <c r="T596" s="40">
        <f t="shared" si="197"/>
        <v>3670770321.9847112</v>
      </c>
    </row>
    <row r="597" spans="1:20" ht="15" x14ac:dyDescent="0.25">
      <c r="A597" s="37"/>
      <c r="B597" s="37"/>
      <c r="C597" s="65" t="s">
        <v>90</v>
      </c>
      <c r="D597" s="66"/>
      <c r="E597" s="66"/>
      <c r="F597" s="66"/>
      <c r="G597" s="66"/>
      <c r="H597" s="66"/>
      <c r="I597" s="66"/>
      <c r="J597" s="66"/>
      <c r="K597" s="66"/>
      <c r="L597" s="66"/>
      <c r="M597" s="67"/>
      <c r="N597" s="44"/>
      <c r="O597" s="44"/>
      <c r="P597" s="44"/>
      <c r="Q597" s="45"/>
      <c r="S597" s="46"/>
      <c r="T597" s="34"/>
    </row>
    <row r="598" spans="1:20" ht="15" x14ac:dyDescent="0.25">
      <c r="A598" s="37"/>
      <c r="B598" s="37"/>
      <c r="C598" s="65" t="s">
        <v>91</v>
      </c>
      <c r="D598" s="66"/>
      <c r="E598" s="66"/>
      <c r="F598" s="66"/>
      <c r="G598" s="66"/>
      <c r="H598" s="66"/>
      <c r="I598" s="66"/>
      <c r="J598" s="66"/>
      <c r="K598" s="66"/>
      <c r="L598" s="66"/>
      <c r="M598" s="67"/>
      <c r="N598" s="44"/>
      <c r="O598" s="44"/>
      <c r="P598" s="44"/>
      <c r="Q598" s="40">
        <f>+Q596</f>
        <v>-169551193.23999992</v>
      </c>
      <c r="S598" s="46"/>
      <c r="T598" s="34"/>
    </row>
    <row r="599" spans="1:20" x14ac:dyDescent="0.2">
      <c r="D599" s="47"/>
      <c r="E599" s="47"/>
      <c r="F599" s="47"/>
      <c r="G599" s="47"/>
      <c r="H599" s="47"/>
      <c r="I599" s="47"/>
      <c r="J599" s="47"/>
      <c r="M599" s="47"/>
      <c r="N599" s="47"/>
      <c r="O599" s="47"/>
      <c r="P599" s="47"/>
      <c r="Q599" s="47"/>
      <c r="R599" s="47"/>
      <c r="S599" s="47"/>
      <c r="T599" s="47"/>
    </row>
    <row r="600" spans="1:20" x14ac:dyDescent="0.2">
      <c r="M600" s="2" t="s">
        <v>92</v>
      </c>
    </row>
    <row r="601" spans="1:20" ht="15" x14ac:dyDescent="0.25">
      <c r="A601" s="37">
        <v>10</v>
      </c>
      <c r="B601" s="37"/>
      <c r="C601" s="16" t="s">
        <v>93</v>
      </c>
      <c r="D601" s="17"/>
      <c r="E601" s="17"/>
      <c r="F601" s="17"/>
      <c r="G601" s="17"/>
      <c r="H601" s="17"/>
      <c r="I601" s="17"/>
      <c r="J601" s="17"/>
      <c r="K601" s="17"/>
      <c r="L601" s="17"/>
      <c r="M601" s="17" t="s">
        <v>93</v>
      </c>
      <c r="N601" s="17"/>
      <c r="O601" s="17"/>
      <c r="P601" s="17"/>
      <c r="Q601" s="17"/>
      <c r="R601" s="48">
        <f>Q567</f>
        <v>-5876152.2200000025</v>
      </c>
    </row>
    <row r="602" spans="1:20" ht="15" x14ac:dyDescent="0.25">
      <c r="A602" s="37">
        <v>8</v>
      </c>
      <c r="B602" s="37"/>
      <c r="C602" s="16" t="s">
        <v>59</v>
      </c>
      <c r="D602" s="17"/>
      <c r="E602" s="17"/>
      <c r="F602" s="17"/>
      <c r="G602" s="17"/>
      <c r="H602" s="17"/>
      <c r="I602" s="17"/>
      <c r="J602" s="17"/>
      <c r="K602" s="17"/>
      <c r="L602" s="17"/>
      <c r="M602" s="17" t="s">
        <v>59</v>
      </c>
      <c r="N602" s="17"/>
      <c r="O602" s="17"/>
      <c r="P602" s="17"/>
      <c r="Q602" s="17"/>
      <c r="R602" s="48">
        <f>+Q569</f>
        <v>-587472.43000000028</v>
      </c>
    </row>
    <row r="603" spans="1:20" ht="15" x14ac:dyDescent="0.25">
      <c r="A603" s="37">
        <v>47</v>
      </c>
      <c r="B603" s="37"/>
      <c r="C603" s="16" t="s">
        <v>94</v>
      </c>
      <c r="D603" s="17"/>
      <c r="E603" s="17"/>
      <c r="F603" s="17"/>
      <c r="G603" s="17"/>
      <c r="H603" s="17"/>
      <c r="I603" s="17"/>
      <c r="J603" s="17"/>
      <c r="K603" s="17"/>
      <c r="L603" s="17"/>
      <c r="M603" s="17" t="s">
        <v>94</v>
      </c>
      <c r="N603" s="17"/>
      <c r="O603" s="17"/>
      <c r="P603" s="17"/>
      <c r="Q603" s="17"/>
      <c r="R603" s="48"/>
    </row>
    <row r="604" spans="1:20" x14ac:dyDescent="0.2">
      <c r="M604" s="60" t="s">
        <v>95</v>
      </c>
      <c r="N604" s="61"/>
      <c r="O604" s="61"/>
      <c r="P604" s="61"/>
      <c r="Q604" s="61"/>
      <c r="R604" s="49">
        <f>Q598-R601-R602-R603</f>
        <v>-163087568.58999991</v>
      </c>
    </row>
    <row r="608" spans="1:20" ht="13.5" thickBot="1" x14ac:dyDescent="0.25">
      <c r="H608" s="11" t="s">
        <v>18</v>
      </c>
      <c r="I608" s="12" t="s">
        <v>19</v>
      </c>
    </row>
    <row r="609" spans="1:20" ht="15.75" thickBot="1" x14ac:dyDescent="0.3">
      <c r="H609" s="11" t="s">
        <v>20</v>
      </c>
      <c r="I609" s="13">
        <v>2025</v>
      </c>
      <c r="J609" s="14"/>
      <c r="K609" s="15" t="b">
        <f>IF(I609=2014,4,IF(I609=2015,5,IF(I609=2016,6,IF(I609=2017,7,IF(I609=2018,8,IF(I609=2019,9,IF(I609=2020,10)))))))</f>
        <v>0</v>
      </c>
    </row>
    <row r="611" spans="1:20" x14ac:dyDescent="0.2">
      <c r="D611" s="62" t="s">
        <v>21</v>
      </c>
      <c r="E611" s="63"/>
      <c r="F611" s="63"/>
      <c r="G611" s="63"/>
      <c r="H611" s="63"/>
      <c r="I611" s="63"/>
      <c r="J611" s="63"/>
      <c r="K611" s="64"/>
      <c r="M611" s="16"/>
      <c r="N611" s="17"/>
      <c r="O611" s="17"/>
      <c r="P611" s="17"/>
      <c r="Q611" s="18" t="s">
        <v>22</v>
      </c>
      <c r="R611" s="18"/>
      <c r="S611" s="19"/>
    </row>
    <row r="612" spans="1:20" ht="30" customHeight="1" x14ac:dyDescent="0.2">
      <c r="A612" s="20" t="s">
        <v>23</v>
      </c>
      <c r="B612" s="20" t="s">
        <v>24</v>
      </c>
      <c r="C612" s="21" t="s">
        <v>25</v>
      </c>
      <c r="D612" s="22" t="s">
        <v>26</v>
      </c>
      <c r="E612" s="22"/>
      <c r="F612" s="22"/>
      <c r="G612" s="22"/>
      <c r="H612" s="23" t="s">
        <v>28</v>
      </c>
      <c r="I612" s="23" t="s">
        <v>29</v>
      </c>
      <c r="J612" s="20" t="s">
        <v>30</v>
      </c>
      <c r="K612" s="20" t="s">
        <v>31</v>
      </c>
      <c r="L612" s="24"/>
      <c r="M612" s="22" t="s">
        <v>26</v>
      </c>
      <c r="N612" s="25"/>
      <c r="O612" s="25"/>
      <c r="P612" s="25"/>
      <c r="Q612" s="26" t="s">
        <v>32</v>
      </c>
      <c r="R612" s="26" t="s">
        <v>29</v>
      </c>
      <c r="S612" s="27" t="s">
        <v>30</v>
      </c>
      <c r="T612" s="20" t="s">
        <v>33</v>
      </c>
    </row>
    <row r="613" spans="1:20" ht="30" customHeight="1" x14ac:dyDescent="0.25">
      <c r="A613" s="20"/>
      <c r="B613" s="28">
        <v>1531</v>
      </c>
      <c r="C613" s="29" t="s">
        <v>34</v>
      </c>
      <c r="D613" s="30">
        <f t="shared" ref="D613:D657" si="198">J543</f>
        <v>2.0372681319713593E-10</v>
      </c>
      <c r="E613" s="30"/>
      <c r="F613" s="30"/>
      <c r="G613" s="30"/>
      <c r="H613" s="31">
        <v>0</v>
      </c>
      <c r="I613" s="31">
        <v>0</v>
      </c>
      <c r="J613" s="32">
        <f>D613+H613+I613</f>
        <v>2.0372681319713593E-10</v>
      </c>
      <c r="K613" s="32"/>
      <c r="L613" s="24"/>
      <c r="M613" s="51">
        <f t="shared" ref="M613:M655" si="199">S543</f>
        <v>5.8207660913467407E-11</v>
      </c>
      <c r="N613" s="51"/>
      <c r="O613" s="51"/>
      <c r="P613" s="51"/>
      <c r="Q613" s="31">
        <v>-5.9941043404251104E-2</v>
      </c>
      <c r="R613" s="31">
        <v>0</v>
      </c>
      <c r="S613" s="32">
        <f>M613+Q613+R613</f>
        <v>-5.9941043346043443E-2</v>
      </c>
      <c r="T613" s="33">
        <f>J613+S613</f>
        <v>-5.994104314231663E-2</v>
      </c>
    </row>
    <row r="614" spans="1:20" ht="25.5" customHeight="1" x14ac:dyDescent="0.25">
      <c r="A614" s="20"/>
      <c r="B614" s="28">
        <v>1609</v>
      </c>
      <c r="C614" s="29" t="s">
        <v>35</v>
      </c>
      <c r="D614" s="30">
        <f t="shared" si="198"/>
        <v>97012005.040000007</v>
      </c>
      <c r="E614" s="30"/>
      <c r="F614" s="30"/>
      <c r="G614" s="30"/>
      <c r="H614" s="31">
        <v>1777544.1165999998</v>
      </c>
      <c r="I614" s="31">
        <v>0</v>
      </c>
      <c r="J614" s="32">
        <f t="shared" ref="J614:J657" si="200">D614+H614+I614</f>
        <v>98789549.156600013</v>
      </c>
      <c r="K614" s="32"/>
      <c r="L614" s="24"/>
      <c r="M614" s="51">
        <f t="shared" si="199"/>
        <v>-28836506.300000004</v>
      </c>
      <c r="N614" s="51"/>
      <c r="O614" s="51"/>
      <c r="P614" s="51"/>
      <c r="Q614" s="31">
        <v>-3415875.890347179</v>
      </c>
      <c r="R614" s="31">
        <v>0</v>
      </c>
      <c r="S614" s="32">
        <f t="shared" ref="S614:S655" si="201">M614+Q614+R614</f>
        <v>-32252382.190347183</v>
      </c>
      <c r="T614" s="33">
        <f t="shared" ref="T614:T657" si="202">J614+S614</f>
        <v>66537166.966252834</v>
      </c>
    </row>
    <row r="615" spans="1:20" ht="25.5" x14ac:dyDescent="0.25">
      <c r="A615" s="28">
        <v>12</v>
      </c>
      <c r="B615" s="28">
        <v>1611</v>
      </c>
      <c r="C615" s="29" t="s">
        <v>36</v>
      </c>
      <c r="D615" s="30">
        <f t="shared" si="198"/>
        <v>219657683.83000004</v>
      </c>
      <c r="E615" s="30"/>
      <c r="F615" s="30"/>
      <c r="G615" s="30"/>
      <c r="H615" s="31">
        <v>21814830.910561472</v>
      </c>
      <c r="I615" s="31">
        <v>-1299000.3799999999</v>
      </c>
      <c r="J615" s="32">
        <f t="shared" si="200"/>
        <v>240173514.36056152</v>
      </c>
      <c r="K615" s="32"/>
      <c r="L615" s="24"/>
      <c r="M615" s="51">
        <f t="shared" si="199"/>
        <v>-116247279.06999999</v>
      </c>
      <c r="N615" s="51"/>
      <c r="O615" s="51"/>
      <c r="P615" s="51"/>
      <c r="Q615" s="31">
        <v>-16707797.152705489</v>
      </c>
      <c r="R615" s="31">
        <v>1070097.3599999999</v>
      </c>
      <c r="S615" s="32">
        <f t="shared" si="201"/>
        <v>-131884978.86270548</v>
      </c>
      <c r="T615" s="33">
        <f t="shared" si="202"/>
        <v>108288535.49785604</v>
      </c>
    </row>
    <row r="616" spans="1:20" ht="25.5" x14ac:dyDescent="0.25">
      <c r="A616" s="28" t="s">
        <v>37</v>
      </c>
      <c r="B616" s="28">
        <v>1612</v>
      </c>
      <c r="C616" s="29" t="s">
        <v>38</v>
      </c>
      <c r="D616" s="30">
        <f t="shared" si="198"/>
        <v>4127503.6599999997</v>
      </c>
      <c r="E616" s="30"/>
      <c r="F616" s="30"/>
      <c r="G616" s="30"/>
      <c r="H616" s="31">
        <v>137096.05940000003</v>
      </c>
      <c r="I616" s="31">
        <v>0</v>
      </c>
      <c r="J616" s="32">
        <f t="shared" si="200"/>
        <v>4264599.7193999998</v>
      </c>
      <c r="K616" s="32"/>
      <c r="L616" s="24"/>
      <c r="M616" s="51">
        <f t="shared" si="199"/>
        <v>0</v>
      </c>
      <c r="N616" s="51"/>
      <c r="O616" s="51"/>
      <c r="P616" s="51"/>
      <c r="Q616" s="31">
        <v>0</v>
      </c>
      <c r="R616" s="31">
        <v>0</v>
      </c>
      <c r="S616" s="32">
        <f t="shared" si="201"/>
        <v>0</v>
      </c>
      <c r="T616" s="33">
        <f t="shared" si="202"/>
        <v>4264599.7193999998</v>
      </c>
    </row>
    <row r="617" spans="1:20" ht="15" x14ac:dyDescent="0.25">
      <c r="A617" s="28" t="s">
        <v>39</v>
      </c>
      <c r="B617" s="28">
        <v>1805</v>
      </c>
      <c r="C617" s="29" t="s">
        <v>40</v>
      </c>
      <c r="D617" s="30">
        <f t="shared" si="198"/>
        <v>84610153.679999977</v>
      </c>
      <c r="E617" s="30"/>
      <c r="F617" s="30"/>
      <c r="G617" s="30"/>
      <c r="H617" s="31">
        <v>0</v>
      </c>
      <c r="I617" s="31">
        <v>0</v>
      </c>
      <c r="J617" s="32">
        <f t="shared" si="200"/>
        <v>84610153.679999977</v>
      </c>
      <c r="K617" s="32"/>
      <c r="L617" s="24"/>
      <c r="M617" s="51">
        <f t="shared" si="199"/>
        <v>0</v>
      </c>
      <c r="N617" s="51"/>
      <c r="O617" s="51"/>
      <c r="P617" s="51"/>
      <c r="Q617" s="31">
        <v>0</v>
      </c>
      <c r="R617" s="31">
        <v>0</v>
      </c>
      <c r="S617" s="32">
        <f t="shared" si="201"/>
        <v>0</v>
      </c>
      <c r="T617" s="33">
        <f t="shared" si="202"/>
        <v>84610153.679999977</v>
      </c>
    </row>
    <row r="618" spans="1:20" ht="15" x14ac:dyDescent="0.25">
      <c r="A618" s="28">
        <v>47</v>
      </c>
      <c r="B618" s="28">
        <v>1808</v>
      </c>
      <c r="C618" s="29" t="s">
        <v>41</v>
      </c>
      <c r="D618" s="30">
        <f t="shared" si="198"/>
        <v>44558040.680000007</v>
      </c>
      <c r="E618" s="30"/>
      <c r="F618" s="30"/>
      <c r="G618" s="30"/>
      <c r="H618" s="31">
        <v>799701.21071520261</v>
      </c>
      <c r="I618" s="31">
        <v>0</v>
      </c>
      <c r="J618" s="32">
        <f t="shared" si="200"/>
        <v>45357741.890715212</v>
      </c>
      <c r="K618" s="32"/>
      <c r="L618" s="24"/>
      <c r="M618" s="51">
        <f t="shared" si="199"/>
        <v>-11886795.279999997</v>
      </c>
      <c r="N618" s="51"/>
      <c r="O618" s="51"/>
      <c r="P618" s="51"/>
      <c r="Q618" s="31">
        <v>-1532657.942421647</v>
      </c>
      <c r="R618" s="31">
        <v>0</v>
      </c>
      <c r="S618" s="32">
        <f t="shared" si="201"/>
        <v>-13419453.222421644</v>
      </c>
      <c r="T618" s="33">
        <f t="shared" si="202"/>
        <v>31938288.668293566</v>
      </c>
    </row>
    <row r="619" spans="1:20" ht="15" x14ac:dyDescent="0.25">
      <c r="A619" s="28">
        <v>13</v>
      </c>
      <c r="B619" s="28">
        <v>1810</v>
      </c>
      <c r="C619" s="29" t="s">
        <v>42</v>
      </c>
      <c r="D619" s="30">
        <f t="shared" si="198"/>
        <v>0</v>
      </c>
      <c r="E619" s="30"/>
      <c r="F619" s="30"/>
      <c r="G619" s="30"/>
      <c r="H619" s="31">
        <v>0</v>
      </c>
      <c r="I619" s="31">
        <v>0</v>
      </c>
      <c r="J619" s="32">
        <f t="shared" si="200"/>
        <v>0</v>
      </c>
      <c r="K619" s="32"/>
      <c r="L619" s="24"/>
      <c r="M619" s="51">
        <f t="shared" si="199"/>
        <v>0</v>
      </c>
      <c r="N619" s="51"/>
      <c r="O619" s="51"/>
      <c r="P619" s="51"/>
      <c r="Q619" s="31">
        <v>0</v>
      </c>
      <c r="R619" s="31">
        <v>0</v>
      </c>
      <c r="S619" s="32">
        <f t="shared" si="201"/>
        <v>0</v>
      </c>
      <c r="T619" s="33">
        <f t="shared" si="202"/>
        <v>0</v>
      </c>
    </row>
    <row r="620" spans="1:20" ht="15" x14ac:dyDescent="0.25">
      <c r="A620" s="28">
        <v>47</v>
      </c>
      <c r="B620" s="28">
        <v>1815</v>
      </c>
      <c r="C620" s="29" t="s">
        <v>43</v>
      </c>
      <c r="D620" s="30">
        <f t="shared" si="198"/>
        <v>143413758.85000002</v>
      </c>
      <c r="E620" s="30"/>
      <c r="F620" s="30"/>
      <c r="G620" s="30"/>
      <c r="H620" s="31">
        <v>2795062.6814247975</v>
      </c>
      <c r="I620" s="31">
        <v>-23123.141879999996</v>
      </c>
      <c r="J620" s="32">
        <f t="shared" si="200"/>
        <v>146185698.38954481</v>
      </c>
      <c r="K620" s="32"/>
      <c r="L620" s="24"/>
      <c r="M620" s="51">
        <f t="shared" si="199"/>
        <v>-57424764.219999999</v>
      </c>
      <c r="N620" s="51"/>
      <c r="O620" s="51"/>
      <c r="P620" s="51"/>
      <c r="Q620" s="31">
        <v>-5599045.1842202758</v>
      </c>
      <c r="R620" s="31">
        <v>6729.101878800001</v>
      </c>
      <c r="S620" s="32">
        <f t="shared" si="201"/>
        <v>-63017080.302341476</v>
      </c>
      <c r="T620" s="33">
        <f t="shared" si="202"/>
        <v>83168618.087203339</v>
      </c>
    </row>
    <row r="621" spans="1:20" ht="15" x14ac:dyDescent="0.25">
      <c r="A621" s="28">
        <v>47</v>
      </c>
      <c r="B621" s="28">
        <v>1820</v>
      </c>
      <c r="C621" s="29" t="s">
        <v>44</v>
      </c>
      <c r="D621" s="30">
        <f t="shared" si="198"/>
        <v>183330786.30999997</v>
      </c>
      <c r="E621" s="30"/>
      <c r="F621" s="30"/>
      <c r="G621" s="30"/>
      <c r="H621" s="31">
        <v>6331009.4389600009</v>
      </c>
      <c r="I621" s="31">
        <v>-156496.98468599998</v>
      </c>
      <c r="J621" s="32">
        <f t="shared" si="200"/>
        <v>189505298.76427397</v>
      </c>
      <c r="K621" s="32"/>
      <c r="L621" s="24"/>
      <c r="M621" s="51">
        <f t="shared" si="199"/>
        <v>-55396922.850000001</v>
      </c>
      <c r="N621" s="51"/>
      <c r="O621" s="51"/>
      <c r="P621" s="51"/>
      <c r="Q621" s="31">
        <v>-6389875.8646494336</v>
      </c>
      <c r="R621" s="31">
        <v>41215.264686480012</v>
      </c>
      <c r="S621" s="32">
        <f t="shared" si="201"/>
        <v>-61745583.449962959</v>
      </c>
      <c r="T621" s="33">
        <f t="shared" si="202"/>
        <v>127759715.31431101</v>
      </c>
    </row>
    <row r="622" spans="1:20" ht="15" x14ac:dyDescent="0.25">
      <c r="A622" s="28">
        <v>47</v>
      </c>
      <c r="B622" s="28">
        <v>1825</v>
      </c>
      <c r="C622" s="29" t="s">
        <v>45</v>
      </c>
      <c r="D622" s="30">
        <f t="shared" si="198"/>
        <v>0</v>
      </c>
      <c r="E622" s="30"/>
      <c r="F622" s="30"/>
      <c r="G622" s="30"/>
      <c r="H622" s="31">
        <v>0</v>
      </c>
      <c r="I622" s="31">
        <v>0</v>
      </c>
      <c r="J622" s="32">
        <f t="shared" si="200"/>
        <v>0</v>
      </c>
      <c r="K622" s="32"/>
      <c r="L622" s="24"/>
      <c r="M622" s="51">
        <f t="shared" si="199"/>
        <v>0</v>
      </c>
      <c r="N622" s="51"/>
      <c r="O622" s="51"/>
      <c r="P622" s="51"/>
      <c r="Q622" s="31">
        <v>0</v>
      </c>
      <c r="R622" s="31">
        <v>0</v>
      </c>
      <c r="S622" s="32">
        <f t="shared" si="201"/>
        <v>0</v>
      </c>
      <c r="T622" s="33">
        <f t="shared" si="202"/>
        <v>0</v>
      </c>
    </row>
    <row r="623" spans="1:20" ht="15" x14ac:dyDescent="0.25">
      <c r="A623" s="28">
        <v>47</v>
      </c>
      <c r="B623" s="28">
        <v>1830</v>
      </c>
      <c r="C623" s="29" t="s">
        <v>46</v>
      </c>
      <c r="D623" s="30">
        <f t="shared" si="198"/>
        <v>720756955.2700026</v>
      </c>
      <c r="E623" s="30"/>
      <c r="F623" s="30"/>
      <c r="G623" s="30"/>
      <c r="H623" s="31">
        <v>56501230.803159565</v>
      </c>
      <c r="I623" s="31">
        <v>-2119922.9853280252</v>
      </c>
      <c r="J623" s="32">
        <f t="shared" si="200"/>
        <v>775138263.08783412</v>
      </c>
      <c r="K623" s="32"/>
      <c r="L623" s="24"/>
      <c r="M623" s="51">
        <f t="shared" si="199"/>
        <v>-110969886.23999999</v>
      </c>
      <c r="N623" s="51"/>
      <c r="O623" s="51"/>
      <c r="P623" s="51"/>
      <c r="Q623" s="31">
        <v>-16204817.735650925</v>
      </c>
      <c r="R623" s="31">
        <v>424530.30036000011</v>
      </c>
      <c r="S623" s="32">
        <f t="shared" si="201"/>
        <v>-126750173.67529093</v>
      </c>
      <c r="T623" s="33">
        <f t="shared" si="202"/>
        <v>648388089.41254318</v>
      </c>
    </row>
    <row r="624" spans="1:20" ht="15" x14ac:dyDescent="0.25">
      <c r="A624" s="28">
        <v>47</v>
      </c>
      <c r="B624" s="28">
        <v>1835</v>
      </c>
      <c r="C624" s="29" t="s">
        <v>47</v>
      </c>
      <c r="D624" s="30">
        <f t="shared" si="198"/>
        <v>584319720.87000012</v>
      </c>
      <c r="E624" s="30"/>
      <c r="F624" s="30"/>
      <c r="G624" s="30"/>
      <c r="H624" s="31">
        <v>50557929.52416724</v>
      </c>
      <c r="I624" s="31">
        <v>-2084838.0122714431</v>
      </c>
      <c r="J624" s="32">
        <f t="shared" si="200"/>
        <v>632792812.38189602</v>
      </c>
      <c r="K624" s="32"/>
      <c r="L624" s="24"/>
      <c r="M624" s="51">
        <f t="shared" si="199"/>
        <v>-104612275.50000001</v>
      </c>
      <c r="N624" s="51"/>
      <c r="O624" s="51"/>
      <c r="P624" s="51"/>
      <c r="Q624" s="31">
        <v>-15253533.423721004</v>
      </c>
      <c r="R624" s="31">
        <v>417271.89072000002</v>
      </c>
      <c r="S624" s="32">
        <f t="shared" si="201"/>
        <v>-119448537.03300102</v>
      </c>
      <c r="T624" s="33">
        <f t="shared" si="202"/>
        <v>513344275.34889501</v>
      </c>
    </row>
    <row r="625" spans="1:20" ht="15" x14ac:dyDescent="0.25">
      <c r="A625" s="28">
        <v>47</v>
      </c>
      <c r="B625" s="28">
        <v>1840</v>
      </c>
      <c r="C625" s="29" t="s">
        <v>48</v>
      </c>
      <c r="D625" s="30">
        <f t="shared" si="198"/>
        <v>525561101.64000028</v>
      </c>
      <c r="E625" s="30"/>
      <c r="F625" s="30"/>
      <c r="G625" s="30"/>
      <c r="H625" s="31">
        <v>74621341.770079136</v>
      </c>
      <c r="I625" s="31">
        <v>-425137.91314918234</v>
      </c>
      <c r="J625" s="32">
        <f t="shared" si="200"/>
        <v>599757305.49693024</v>
      </c>
      <c r="K625" s="32"/>
      <c r="L625" s="24"/>
      <c r="M625" s="51">
        <f t="shared" si="199"/>
        <v>-77909631.010000005</v>
      </c>
      <c r="N625" s="51"/>
      <c r="O625" s="51"/>
      <c r="P625" s="51"/>
      <c r="Q625" s="31">
        <v>-9711820.1267609522</v>
      </c>
      <c r="R625" s="31">
        <v>85236.602796000006</v>
      </c>
      <c r="S625" s="32">
        <f t="shared" si="201"/>
        <v>-87536214.533964947</v>
      </c>
      <c r="T625" s="33">
        <f t="shared" si="202"/>
        <v>512221090.96296531</v>
      </c>
    </row>
    <row r="626" spans="1:20" ht="15" x14ac:dyDescent="0.25">
      <c r="A626" s="28">
        <v>47</v>
      </c>
      <c r="B626" s="28">
        <v>1845</v>
      </c>
      <c r="C626" s="29" t="s">
        <v>49</v>
      </c>
      <c r="D626" s="30">
        <f t="shared" si="198"/>
        <v>1555129746.7300003</v>
      </c>
      <c r="E626" s="30"/>
      <c r="F626" s="30"/>
      <c r="G626" s="30"/>
      <c r="H626" s="31">
        <v>175680709.90840566</v>
      </c>
      <c r="I626" s="31">
        <v>-1885702.8758809487</v>
      </c>
      <c r="J626" s="32">
        <f t="shared" si="200"/>
        <v>1728924753.7625248</v>
      </c>
      <c r="K626" s="32"/>
      <c r="L626" s="24"/>
      <c r="M626" s="51">
        <f t="shared" si="199"/>
        <v>-320057591.81</v>
      </c>
      <c r="N626" s="51"/>
      <c r="O626" s="51"/>
      <c r="P626" s="51"/>
      <c r="Q626" s="31">
        <v>-47305051.843543291</v>
      </c>
      <c r="R626" s="31">
        <v>377669.40033672005</v>
      </c>
      <c r="S626" s="32">
        <f t="shared" si="201"/>
        <v>-366984974.25320655</v>
      </c>
      <c r="T626" s="33">
        <f t="shared" si="202"/>
        <v>1361939779.5093184</v>
      </c>
    </row>
    <row r="627" spans="1:20" ht="15" x14ac:dyDescent="0.25">
      <c r="A627" s="28">
        <v>47</v>
      </c>
      <c r="B627" s="28">
        <v>1850</v>
      </c>
      <c r="C627" s="29" t="s">
        <v>50</v>
      </c>
      <c r="D627" s="30">
        <f t="shared" si="198"/>
        <v>805575634.8499999</v>
      </c>
      <c r="E627" s="30"/>
      <c r="F627" s="30"/>
      <c r="G627" s="30"/>
      <c r="H627" s="31">
        <v>68168935.074278846</v>
      </c>
      <c r="I627" s="31">
        <v>-2600089.6663921885</v>
      </c>
      <c r="J627" s="32">
        <f t="shared" si="200"/>
        <v>871144480.25788653</v>
      </c>
      <c r="K627" s="32"/>
      <c r="L627" s="24"/>
      <c r="M627" s="51">
        <f t="shared" si="199"/>
        <v>-154658177.30000007</v>
      </c>
      <c r="N627" s="51"/>
      <c r="O627" s="51"/>
      <c r="P627" s="51"/>
      <c r="Q627" s="31">
        <v>-24844534.630902804</v>
      </c>
      <c r="R627" s="31">
        <v>520548.0295200001</v>
      </c>
      <c r="S627" s="32">
        <f t="shared" si="201"/>
        <v>-178982163.90138286</v>
      </c>
      <c r="T627" s="33">
        <f t="shared" si="202"/>
        <v>692162316.35650373</v>
      </c>
    </row>
    <row r="628" spans="1:20" ht="15" x14ac:dyDescent="0.25">
      <c r="A628" s="28">
        <v>47</v>
      </c>
      <c r="B628" s="28">
        <v>1855</v>
      </c>
      <c r="C628" s="29" t="s">
        <v>51</v>
      </c>
      <c r="D628" s="30">
        <f t="shared" si="198"/>
        <v>119227334.38000001</v>
      </c>
      <c r="E628" s="30"/>
      <c r="F628" s="30"/>
      <c r="G628" s="30"/>
      <c r="H628" s="31">
        <v>12467744.725203495</v>
      </c>
      <c r="I628" s="31">
        <v>-444124.75146741205</v>
      </c>
      <c r="J628" s="32">
        <f t="shared" si="200"/>
        <v>131250954.3537361</v>
      </c>
      <c r="K628" s="32"/>
      <c r="L628" s="24"/>
      <c r="M628" s="51">
        <f t="shared" si="199"/>
        <v>-20337810.840000015</v>
      </c>
      <c r="N628" s="51"/>
      <c r="O628" s="51"/>
      <c r="P628" s="51"/>
      <c r="Q628" s="31">
        <v>-2791185.8617231776</v>
      </c>
      <c r="R628" s="31">
        <v>89177.580275999979</v>
      </c>
      <c r="S628" s="32">
        <f t="shared" si="201"/>
        <v>-23039819.121447191</v>
      </c>
      <c r="T628" s="33">
        <f t="shared" si="202"/>
        <v>108211135.23228891</v>
      </c>
    </row>
    <row r="629" spans="1:20" ht="15" x14ac:dyDescent="0.25">
      <c r="A629" s="28">
        <v>47</v>
      </c>
      <c r="B629" s="28">
        <v>1860</v>
      </c>
      <c r="C629" s="29" t="s">
        <v>52</v>
      </c>
      <c r="D629" s="30">
        <f t="shared" si="198"/>
        <v>295783071.11000007</v>
      </c>
      <c r="E629" s="30"/>
      <c r="F629" s="30"/>
      <c r="G629" s="30"/>
      <c r="H629" s="31">
        <v>19016560.680776346</v>
      </c>
      <c r="I629" s="31">
        <v>-1397686.8002730526</v>
      </c>
      <c r="J629" s="32">
        <f t="shared" si="200"/>
        <v>313401944.99050337</v>
      </c>
      <c r="K629" s="32"/>
      <c r="L629" s="24"/>
      <c r="M629" s="51">
        <f t="shared" si="199"/>
        <v>-151757634.06</v>
      </c>
      <c r="N629" s="51"/>
      <c r="O629" s="51"/>
      <c r="P629" s="51"/>
      <c r="Q629" s="31">
        <v>-13629724.695579311</v>
      </c>
      <c r="R629" s="31">
        <v>908496.41899415606</v>
      </c>
      <c r="S629" s="32">
        <f t="shared" si="201"/>
        <v>-164478862.33658516</v>
      </c>
      <c r="T629" s="33">
        <f t="shared" si="202"/>
        <v>148923082.65391821</v>
      </c>
    </row>
    <row r="630" spans="1:20" ht="15" x14ac:dyDescent="0.25">
      <c r="A630" s="57">
        <v>47</v>
      </c>
      <c r="B630" s="57">
        <v>1865</v>
      </c>
      <c r="C630" s="58" t="s">
        <v>53</v>
      </c>
      <c r="D630" s="30">
        <f t="shared" si="198"/>
        <v>800186</v>
      </c>
      <c r="E630" s="30"/>
      <c r="F630" s="30"/>
      <c r="G630" s="30"/>
      <c r="H630" s="31">
        <v>0</v>
      </c>
      <c r="I630" s="31">
        <v>0</v>
      </c>
      <c r="J630" s="32">
        <f t="shared" si="200"/>
        <v>800186</v>
      </c>
      <c r="K630" s="32"/>
      <c r="L630" s="24"/>
      <c r="M630" s="51">
        <f t="shared" si="199"/>
        <v>-128576.87</v>
      </c>
      <c r="N630" s="51"/>
      <c r="O630" s="51"/>
      <c r="P630" s="51"/>
      <c r="Q630" s="31">
        <v>-80018.599655172409</v>
      </c>
      <c r="R630" s="31">
        <v>0</v>
      </c>
      <c r="S630" s="32">
        <f t="shared" si="201"/>
        <v>-208595.4696551724</v>
      </c>
      <c r="T630" s="33">
        <f t="shared" si="202"/>
        <v>591590.53034482757</v>
      </c>
    </row>
    <row r="631" spans="1:20" ht="15" x14ac:dyDescent="0.25">
      <c r="A631" s="28">
        <v>47</v>
      </c>
      <c r="B631" s="28">
        <v>1875</v>
      </c>
      <c r="C631" s="29" t="s">
        <v>54</v>
      </c>
      <c r="D631" s="30">
        <f t="shared" si="198"/>
        <v>1091911.08</v>
      </c>
      <c r="E631" s="30"/>
      <c r="F631" s="30"/>
      <c r="G631" s="30"/>
      <c r="H631" s="31">
        <v>0</v>
      </c>
      <c r="I631" s="31">
        <v>0</v>
      </c>
      <c r="J631" s="32">
        <f t="shared" si="200"/>
        <v>1091911.08</v>
      </c>
      <c r="K631" s="32"/>
      <c r="L631" s="24"/>
      <c r="M631" s="51">
        <f t="shared" si="199"/>
        <v>-588040.17000000004</v>
      </c>
      <c r="N631" s="51"/>
      <c r="O631" s="51"/>
      <c r="P631" s="51"/>
      <c r="Q631" s="31">
        <v>-39272.7213753545</v>
      </c>
      <c r="R631" s="31">
        <v>0</v>
      </c>
      <c r="S631" s="32">
        <f t="shared" si="201"/>
        <v>-627312.89137535449</v>
      </c>
      <c r="T631" s="33">
        <f t="shared" si="202"/>
        <v>464598.18862464558</v>
      </c>
    </row>
    <row r="632" spans="1:20" ht="15" x14ac:dyDescent="0.25">
      <c r="A632" s="28" t="s">
        <v>39</v>
      </c>
      <c r="B632" s="28">
        <v>1905</v>
      </c>
      <c r="C632" s="29" t="s">
        <v>40</v>
      </c>
      <c r="D632" s="30">
        <f t="shared" si="198"/>
        <v>0</v>
      </c>
      <c r="E632" s="30"/>
      <c r="F632" s="30"/>
      <c r="G632" s="30"/>
      <c r="H632" s="31">
        <v>0</v>
      </c>
      <c r="I632" s="31">
        <v>0</v>
      </c>
      <c r="J632" s="32">
        <f t="shared" si="200"/>
        <v>0</v>
      </c>
      <c r="K632" s="32"/>
      <c r="L632" s="24"/>
      <c r="M632" s="51">
        <f t="shared" si="199"/>
        <v>0</v>
      </c>
      <c r="N632" s="51"/>
      <c r="O632" s="51"/>
      <c r="P632" s="51"/>
      <c r="Q632" s="31">
        <v>0</v>
      </c>
      <c r="R632" s="31">
        <v>0</v>
      </c>
      <c r="S632" s="32">
        <f t="shared" si="201"/>
        <v>0</v>
      </c>
      <c r="T632" s="33">
        <f t="shared" si="202"/>
        <v>0</v>
      </c>
    </row>
    <row r="633" spans="1:20" ht="15" x14ac:dyDescent="0.25">
      <c r="A633" s="28">
        <v>47</v>
      </c>
      <c r="B633" s="28">
        <v>1908</v>
      </c>
      <c r="C633" s="29" t="s">
        <v>55</v>
      </c>
      <c r="D633" s="30">
        <f t="shared" si="198"/>
        <v>202905184.88000003</v>
      </c>
      <c r="E633" s="30"/>
      <c r="F633" s="30"/>
      <c r="G633" s="30"/>
      <c r="H633" s="31">
        <v>1024719.3488999999</v>
      </c>
      <c r="I633" s="31">
        <v>0</v>
      </c>
      <c r="J633" s="32">
        <f t="shared" si="200"/>
        <v>203929904.22890002</v>
      </c>
      <c r="K633" s="32"/>
      <c r="L633" s="24"/>
      <c r="M633" s="51">
        <f t="shared" si="199"/>
        <v>-35493237.5</v>
      </c>
      <c r="N633" s="51"/>
      <c r="O633" s="51"/>
      <c r="P633" s="51"/>
      <c r="Q633" s="31">
        <v>-5820296.6870059557</v>
      </c>
      <c r="R633" s="31">
        <v>0</v>
      </c>
      <c r="S633" s="32">
        <f t="shared" si="201"/>
        <v>-41313534.187005952</v>
      </c>
      <c r="T633" s="33">
        <f t="shared" si="202"/>
        <v>162616370.04189408</v>
      </c>
    </row>
    <row r="634" spans="1:20" ht="15" x14ac:dyDescent="0.25">
      <c r="A634" s="28">
        <v>13</v>
      </c>
      <c r="B634" s="28">
        <v>1910</v>
      </c>
      <c r="C634" s="29" t="s">
        <v>42</v>
      </c>
      <c r="D634" s="30">
        <f t="shared" si="198"/>
        <v>0</v>
      </c>
      <c r="E634" s="30"/>
      <c r="F634" s="30"/>
      <c r="G634" s="30"/>
      <c r="H634" s="31">
        <v>0</v>
      </c>
      <c r="I634" s="31">
        <v>0</v>
      </c>
      <c r="J634" s="32">
        <f t="shared" si="200"/>
        <v>0</v>
      </c>
      <c r="K634" s="32"/>
      <c r="L634" s="24"/>
      <c r="M634" s="51">
        <f t="shared" si="199"/>
        <v>0</v>
      </c>
      <c r="N634" s="51"/>
      <c r="O634" s="51"/>
      <c r="P634" s="51"/>
      <c r="Q634" s="31">
        <v>0</v>
      </c>
      <c r="R634" s="31">
        <v>0</v>
      </c>
      <c r="S634" s="32">
        <f t="shared" si="201"/>
        <v>0</v>
      </c>
      <c r="T634" s="33">
        <f t="shared" si="202"/>
        <v>0</v>
      </c>
    </row>
    <row r="635" spans="1:20" ht="15" x14ac:dyDescent="0.25">
      <c r="A635" s="28">
        <v>8</v>
      </c>
      <c r="B635" s="28">
        <v>1915</v>
      </c>
      <c r="C635" s="29" t="s">
        <v>56</v>
      </c>
      <c r="D635" s="30">
        <f t="shared" si="198"/>
        <v>5340222.01</v>
      </c>
      <c r="E635" s="30"/>
      <c r="F635" s="30"/>
      <c r="G635" s="30"/>
      <c r="H635" s="31">
        <v>0</v>
      </c>
      <c r="I635" s="31">
        <v>0</v>
      </c>
      <c r="J635" s="32">
        <f t="shared" si="200"/>
        <v>5340222.01</v>
      </c>
      <c r="K635" s="32"/>
      <c r="L635" s="24"/>
      <c r="M635" s="51">
        <f t="shared" si="199"/>
        <v>-1854014.6000000024</v>
      </c>
      <c r="N635" s="51"/>
      <c r="O635" s="51"/>
      <c r="P635" s="51"/>
      <c r="Q635" s="31">
        <v>-276991.64803169237</v>
      </c>
      <c r="R635" s="31">
        <v>0</v>
      </c>
      <c r="S635" s="32">
        <f t="shared" si="201"/>
        <v>-2131006.2480316949</v>
      </c>
      <c r="T635" s="33">
        <f t="shared" si="202"/>
        <v>3209215.7619683049</v>
      </c>
    </row>
    <row r="636" spans="1:20" ht="15" x14ac:dyDescent="0.25">
      <c r="A636" s="28">
        <v>10</v>
      </c>
      <c r="B636" s="28">
        <v>1920</v>
      </c>
      <c r="C636" s="29" t="s">
        <v>57</v>
      </c>
      <c r="D636" s="30">
        <f t="shared" si="198"/>
        <v>28308948.61999999</v>
      </c>
      <c r="E636" s="30"/>
      <c r="F636" s="30"/>
      <c r="G636" s="30"/>
      <c r="H636" s="31">
        <v>2582837.4191692621</v>
      </c>
      <c r="I636" s="31">
        <v>-6246952.1399999997</v>
      </c>
      <c r="J636" s="32">
        <f t="shared" si="200"/>
        <v>24644833.899169251</v>
      </c>
      <c r="K636" s="32"/>
      <c r="L636" s="24"/>
      <c r="M636" s="51">
        <f t="shared" si="199"/>
        <v>-15056824.219999995</v>
      </c>
      <c r="N636" s="51"/>
      <c r="O636" s="51"/>
      <c r="P636" s="51"/>
      <c r="Q636" s="31">
        <v>-5219333.1766844001</v>
      </c>
      <c r="R636" s="31">
        <v>6246952.1399999997</v>
      </c>
      <c r="S636" s="32">
        <f t="shared" si="201"/>
        <v>-14029205.256684393</v>
      </c>
      <c r="T636" s="33">
        <f t="shared" si="202"/>
        <v>10615628.642484859</v>
      </c>
    </row>
    <row r="637" spans="1:20" ht="15" x14ac:dyDescent="0.25">
      <c r="A637" s="28">
        <v>10</v>
      </c>
      <c r="B637" s="28">
        <v>1930</v>
      </c>
      <c r="C637" s="29" t="s">
        <v>58</v>
      </c>
      <c r="D637" s="30">
        <f t="shared" si="198"/>
        <v>77638970.960000008</v>
      </c>
      <c r="E637" s="30"/>
      <c r="F637" s="30"/>
      <c r="G637" s="30"/>
      <c r="H637" s="31">
        <v>5379664.0700000003</v>
      </c>
      <c r="I637" s="31">
        <v>-174205.86671279999</v>
      </c>
      <c r="J637" s="32">
        <f t="shared" si="200"/>
        <v>82844429.163287207</v>
      </c>
      <c r="K637" s="32"/>
      <c r="L637" s="24"/>
      <c r="M637" s="51">
        <f t="shared" si="199"/>
        <v>-44282632.390000008</v>
      </c>
      <c r="N637" s="51"/>
      <c r="O637" s="51"/>
      <c r="P637" s="51"/>
      <c r="Q637" s="31">
        <v>-5247105.2360907262</v>
      </c>
      <c r="R637" s="31">
        <v>125533.62671244</v>
      </c>
      <c r="S637" s="32">
        <f t="shared" si="201"/>
        <v>-49404203.999378294</v>
      </c>
      <c r="T637" s="33">
        <f t="shared" si="202"/>
        <v>33440225.163908914</v>
      </c>
    </row>
    <row r="638" spans="1:20" ht="15" x14ac:dyDescent="0.25">
      <c r="A638" s="28">
        <v>8</v>
      </c>
      <c r="B638" s="28">
        <v>1935</v>
      </c>
      <c r="C638" s="29" t="s">
        <v>59</v>
      </c>
      <c r="D638" s="30">
        <f t="shared" si="198"/>
        <v>919680.98</v>
      </c>
      <c r="E638" s="30"/>
      <c r="F638" s="30"/>
      <c r="G638" s="30"/>
      <c r="H638" s="31">
        <v>0</v>
      </c>
      <c r="I638" s="31">
        <v>-80334.17</v>
      </c>
      <c r="J638" s="32">
        <f t="shared" si="200"/>
        <v>839346.80999999994</v>
      </c>
      <c r="K638" s="32"/>
      <c r="L638" s="24"/>
      <c r="M638" s="51">
        <f t="shared" si="199"/>
        <v>-293199.1100000001</v>
      </c>
      <c r="N638" s="51"/>
      <c r="O638" s="51"/>
      <c r="P638" s="51"/>
      <c r="Q638" s="31">
        <v>-84165.749605780322</v>
      </c>
      <c r="R638" s="31">
        <v>80334.17</v>
      </c>
      <c r="S638" s="32">
        <f t="shared" si="201"/>
        <v>-297030.68960578047</v>
      </c>
      <c r="T638" s="33">
        <f t="shared" si="202"/>
        <v>542316.12039421941</v>
      </c>
    </row>
    <row r="639" spans="1:20" ht="15" x14ac:dyDescent="0.25">
      <c r="A639" s="28">
        <v>8</v>
      </c>
      <c r="B639" s="28">
        <v>1940</v>
      </c>
      <c r="C639" s="29" t="s">
        <v>60</v>
      </c>
      <c r="D639" s="30">
        <f t="shared" si="198"/>
        <v>4512110.0199999996</v>
      </c>
      <c r="E639" s="30"/>
      <c r="F639" s="30"/>
      <c r="G639" s="30"/>
      <c r="H639" s="31">
        <v>1000718.7934000001</v>
      </c>
      <c r="I639" s="31">
        <v>-1217474.1800000002</v>
      </c>
      <c r="J639" s="32">
        <f t="shared" si="200"/>
        <v>4295354.6333999988</v>
      </c>
      <c r="K639" s="32"/>
      <c r="L639" s="24"/>
      <c r="M639" s="51">
        <f t="shared" si="199"/>
        <v>-3491363.1700000004</v>
      </c>
      <c r="N639" s="51"/>
      <c r="O639" s="51"/>
      <c r="P639" s="51"/>
      <c r="Q639" s="31">
        <v>-466134.80050367047</v>
      </c>
      <c r="R639" s="31">
        <v>1217474.1800000002</v>
      </c>
      <c r="S639" s="32">
        <f t="shared" si="201"/>
        <v>-2740023.7905036709</v>
      </c>
      <c r="T639" s="33">
        <f t="shared" si="202"/>
        <v>1555330.8428963278</v>
      </c>
    </row>
    <row r="640" spans="1:20" ht="15" x14ac:dyDescent="0.25">
      <c r="A640" s="28">
        <v>8</v>
      </c>
      <c r="B640" s="28">
        <v>1945</v>
      </c>
      <c r="C640" s="29" t="s">
        <v>61</v>
      </c>
      <c r="D640" s="30">
        <f t="shared" si="198"/>
        <v>4102214.040000001</v>
      </c>
      <c r="E640" s="30"/>
      <c r="F640" s="30"/>
      <c r="G640" s="30"/>
      <c r="H640" s="31">
        <v>408860.09050000005</v>
      </c>
      <c r="I640" s="31">
        <v>-32132.959999999999</v>
      </c>
      <c r="J640" s="32">
        <f t="shared" si="200"/>
        <v>4478941.1705000009</v>
      </c>
      <c r="K640" s="32"/>
      <c r="L640" s="24"/>
      <c r="M640" s="51">
        <f t="shared" si="199"/>
        <v>-1271375.9099999999</v>
      </c>
      <c r="N640" s="51"/>
      <c r="O640" s="51"/>
      <c r="P640" s="51"/>
      <c r="Q640" s="31">
        <v>-412962.27643038391</v>
      </c>
      <c r="R640" s="31">
        <v>32132.959999999999</v>
      </c>
      <c r="S640" s="32">
        <f t="shared" si="201"/>
        <v>-1652205.226430384</v>
      </c>
      <c r="T640" s="33">
        <f t="shared" si="202"/>
        <v>2826735.944069617</v>
      </c>
    </row>
    <row r="641" spans="1:20" ht="15" x14ac:dyDescent="0.25">
      <c r="A641" s="28">
        <v>8</v>
      </c>
      <c r="B641" s="28">
        <v>1950</v>
      </c>
      <c r="C641" s="29" t="s">
        <v>62</v>
      </c>
      <c r="D641" s="30">
        <f t="shared" si="198"/>
        <v>0</v>
      </c>
      <c r="E641" s="30"/>
      <c r="F641" s="30"/>
      <c r="G641" s="30"/>
      <c r="H641" s="31">
        <v>0</v>
      </c>
      <c r="I641" s="31">
        <v>0</v>
      </c>
      <c r="J641" s="32">
        <f t="shared" si="200"/>
        <v>0</v>
      </c>
      <c r="K641" s="32"/>
      <c r="L641" s="24"/>
      <c r="M641" s="51">
        <f t="shared" si="199"/>
        <v>0</v>
      </c>
      <c r="N641" s="51"/>
      <c r="O641" s="51"/>
      <c r="P641" s="51"/>
      <c r="Q641" s="31">
        <v>0</v>
      </c>
      <c r="R641" s="31">
        <v>0</v>
      </c>
      <c r="S641" s="32">
        <f t="shared" si="201"/>
        <v>0</v>
      </c>
      <c r="T641" s="33">
        <f t="shared" si="202"/>
        <v>0</v>
      </c>
    </row>
    <row r="642" spans="1:20" ht="15" x14ac:dyDescent="0.25">
      <c r="A642" s="28">
        <v>8</v>
      </c>
      <c r="B642" s="28">
        <v>1955</v>
      </c>
      <c r="C642" s="29" t="s">
        <v>63</v>
      </c>
      <c r="D642" s="30">
        <f t="shared" si="198"/>
        <v>6712516.25</v>
      </c>
      <c r="E642" s="30"/>
      <c r="F642" s="30"/>
      <c r="G642" s="30"/>
      <c r="H642" s="31">
        <v>453721.11760000011</v>
      </c>
      <c r="I642" s="31">
        <v>0</v>
      </c>
      <c r="J642" s="32">
        <f t="shared" si="200"/>
        <v>7166237.3676000005</v>
      </c>
      <c r="K642" s="32"/>
      <c r="L642" s="24"/>
      <c r="M642" s="51">
        <f t="shared" si="199"/>
        <v>-2339902.9799999991</v>
      </c>
      <c r="N642" s="51"/>
      <c r="O642" s="51"/>
      <c r="P642" s="51"/>
      <c r="Q642" s="31">
        <v>-597846.76043014205</v>
      </c>
      <c r="R642" s="31">
        <v>0</v>
      </c>
      <c r="S642" s="32">
        <f t="shared" si="201"/>
        <v>-2937749.7404301409</v>
      </c>
      <c r="T642" s="33">
        <f t="shared" si="202"/>
        <v>4228487.6271698596</v>
      </c>
    </row>
    <row r="643" spans="1:20" ht="15" x14ac:dyDescent="0.25">
      <c r="A643" s="28">
        <v>8</v>
      </c>
      <c r="B643" s="28">
        <v>1960</v>
      </c>
      <c r="C643" s="29" t="s">
        <v>64</v>
      </c>
      <c r="D643" s="30">
        <f t="shared" si="198"/>
        <v>8994917.8400000036</v>
      </c>
      <c r="E643" s="30"/>
      <c r="F643" s="30"/>
      <c r="G643" s="30"/>
      <c r="H643" s="31">
        <v>0</v>
      </c>
      <c r="I643" s="31">
        <v>-42274.456477199994</v>
      </c>
      <c r="J643" s="32">
        <f t="shared" si="200"/>
        <v>8952643.383522803</v>
      </c>
      <c r="K643" s="32"/>
      <c r="L643" s="24"/>
      <c r="M643" s="51">
        <f t="shared" si="199"/>
        <v>-4576034.1399999997</v>
      </c>
      <c r="N643" s="51"/>
      <c r="O643" s="51"/>
      <c r="P643" s="51"/>
      <c r="Q643" s="31">
        <v>-1096198.3465128972</v>
      </c>
      <c r="R643" s="31">
        <v>6823.4564724000011</v>
      </c>
      <c r="S643" s="32">
        <f t="shared" si="201"/>
        <v>-5665409.030040497</v>
      </c>
      <c r="T643" s="33">
        <f t="shared" si="202"/>
        <v>3287234.353482306</v>
      </c>
    </row>
    <row r="644" spans="1:20" ht="25.5" x14ac:dyDescent="0.25">
      <c r="A644" s="1">
        <v>47</v>
      </c>
      <c r="B644" s="28">
        <v>1970</v>
      </c>
      <c r="C644" s="29" t="s">
        <v>65</v>
      </c>
      <c r="D644" s="30">
        <f t="shared" si="198"/>
        <v>0</v>
      </c>
      <c r="E644" s="30"/>
      <c r="F644" s="30"/>
      <c r="G644" s="30"/>
      <c r="H644" s="31">
        <v>0</v>
      </c>
      <c r="I644" s="31">
        <v>0</v>
      </c>
      <c r="J644" s="32">
        <f t="shared" si="200"/>
        <v>0</v>
      </c>
      <c r="K644" s="32"/>
      <c r="L644" s="24"/>
      <c r="M644" s="51">
        <f t="shared" si="199"/>
        <v>0</v>
      </c>
      <c r="N644" s="51"/>
      <c r="O644" s="51"/>
      <c r="P644" s="51"/>
      <c r="Q644" s="31">
        <v>0</v>
      </c>
      <c r="R644" s="31">
        <v>0</v>
      </c>
      <c r="S644" s="32">
        <f t="shared" si="201"/>
        <v>0</v>
      </c>
      <c r="T644" s="33">
        <f t="shared" si="202"/>
        <v>0</v>
      </c>
    </row>
    <row r="645" spans="1:20" ht="25.5" x14ac:dyDescent="0.25">
      <c r="A645" s="28">
        <v>47</v>
      </c>
      <c r="B645" s="28">
        <v>1975</v>
      </c>
      <c r="C645" s="29" t="s">
        <v>66</v>
      </c>
      <c r="D645" s="30">
        <f t="shared" si="198"/>
        <v>0</v>
      </c>
      <c r="E645" s="30"/>
      <c r="F645" s="30"/>
      <c r="G645" s="30"/>
      <c r="H645" s="31">
        <v>0</v>
      </c>
      <c r="I645" s="31">
        <v>0</v>
      </c>
      <c r="J645" s="32">
        <f t="shared" si="200"/>
        <v>0</v>
      </c>
      <c r="K645" s="32"/>
      <c r="L645" s="24"/>
      <c r="M645" s="51">
        <f t="shared" si="199"/>
        <v>0</v>
      </c>
      <c r="N645" s="51"/>
      <c r="O645" s="51"/>
      <c r="P645" s="51"/>
      <c r="Q645" s="31">
        <v>0</v>
      </c>
      <c r="R645" s="31">
        <v>0</v>
      </c>
      <c r="S645" s="32">
        <f t="shared" si="201"/>
        <v>0</v>
      </c>
      <c r="T645" s="33">
        <f t="shared" si="202"/>
        <v>0</v>
      </c>
    </row>
    <row r="646" spans="1:20" ht="15" x14ac:dyDescent="0.25">
      <c r="A646" s="28">
        <v>47</v>
      </c>
      <c r="B646" s="28">
        <v>1980</v>
      </c>
      <c r="C646" s="29" t="s">
        <v>67</v>
      </c>
      <c r="D646" s="30">
        <f t="shared" si="198"/>
        <v>39470962.359999985</v>
      </c>
      <c r="E646" s="30"/>
      <c r="F646" s="30"/>
      <c r="G646" s="30"/>
      <c r="H646" s="31">
        <v>6152655.9080282012</v>
      </c>
      <c r="I646" s="31">
        <v>-971520.63072000002</v>
      </c>
      <c r="J646" s="32">
        <f t="shared" si="200"/>
        <v>44652097.637308188</v>
      </c>
      <c r="K646" s="32"/>
      <c r="L646" s="24"/>
      <c r="M646" s="51">
        <f t="shared" si="199"/>
        <v>-22659680.730000004</v>
      </c>
      <c r="N646" s="51"/>
      <c r="O646" s="51"/>
      <c r="P646" s="51"/>
      <c r="Q646" s="31">
        <v>-2258436.3720821426</v>
      </c>
      <c r="R646" s="31">
        <v>859358.79076800006</v>
      </c>
      <c r="S646" s="32">
        <f t="shared" si="201"/>
        <v>-24058758.311314147</v>
      </c>
      <c r="T646" s="33">
        <f t="shared" si="202"/>
        <v>20593339.325994041</v>
      </c>
    </row>
    <row r="647" spans="1:20" ht="15" x14ac:dyDescent="0.25">
      <c r="A647" s="28">
        <v>47</v>
      </c>
      <c r="B647" s="28">
        <v>1985</v>
      </c>
      <c r="C647" s="29" t="s">
        <v>68</v>
      </c>
      <c r="D647" s="30">
        <f t="shared" si="198"/>
        <v>0</v>
      </c>
      <c r="E647" s="30"/>
      <c r="F647" s="30"/>
      <c r="G647" s="30"/>
      <c r="H647" s="31">
        <v>0</v>
      </c>
      <c r="I647" s="31">
        <v>0</v>
      </c>
      <c r="J647" s="32">
        <f t="shared" si="200"/>
        <v>0</v>
      </c>
      <c r="K647" s="32"/>
      <c r="L647" s="24"/>
      <c r="M647" s="51">
        <f t="shared" si="199"/>
        <v>0</v>
      </c>
      <c r="N647" s="51"/>
      <c r="O647" s="51"/>
      <c r="P647" s="51"/>
      <c r="Q647" s="31">
        <v>0</v>
      </c>
      <c r="R647" s="31">
        <v>0</v>
      </c>
      <c r="S647" s="32">
        <f t="shared" si="201"/>
        <v>0</v>
      </c>
      <c r="T647" s="33">
        <f t="shared" si="202"/>
        <v>0</v>
      </c>
    </row>
    <row r="648" spans="1:20" ht="15" x14ac:dyDescent="0.25">
      <c r="A648" s="1">
        <v>47</v>
      </c>
      <c r="B648" s="28">
        <v>1990</v>
      </c>
      <c r="C648" s="36" t="s">
        <v>69</v>
      </c>
      <c r="D648" s="30">
        <f t="shared" si="198"/>
        <v>0</v>
      </c>
      <c r="E648" s="30"/>
      <c r="F648" s="30"/>
      <c r="G648" s="30"/>
      <c r="H648" s="31">
        <v>0</v>
      </c>
      <c r="I648" s="31">
        <v>0</v>
      </c>
      <c r="J648" s="32">
        <f t="shared" si="200"/>
        <v>0</v>
      </c>
      <c r="K648" s="32"/>
      <c r="L648" s="24"/>
      <c r="M648" s="51">
        <f t="shared" si="199"/>
        <v>0</v>
      </c>
      <c r="N648" s="51"/>
      <c r="O648" s="51"/>
      <c r="P648" s="51"/>
      <c r="Q648" s="31">
        <v>0</v>
      </c>
      <c r="R648" s="31">
        <v>0</v>
      </c>
      <c r="S648" s="32">
        <f t="shared" si="201"/>
        <v>0</v>
      </c>
      <c r="T648" s="33">
        <f t="shared" si="202"/>
        <v>0</v>
      </c>
    </row>
    <row r="649" spans="1:20" ht="15" x14ac:dyDescent="0.25">
      <c r="A649" s="28">
        <v>47</v>
      </c>
      <c r="B649" s="28">
        <v>1995</v>
      </c>
      <c r="C649" s="29" t="s">
        <v>70</v>
      </c>
      <c r="D649" s="30">
        <f t="shared" si="198"/>
        <v>0.12679271399974823</v>
      </c>
      <c r="E649" s="30"/>
      <c r="F649" s="30"/>
      <c r="G649" s="30"/>
      <c r="H649" s="31">
        <v>0</v>
      </c>
      <c r="I649" s="31">
        <v>0</v>
      </c>
      <c r="J649" s="32">
        <f t="shared" si="200"/>
        <v>0.12679271399974823</v>
      </c>
      <c r="K649" s="32"/>
      <c r="L649" s="24"/>
      <c r="M649" s="51">
        <f t="shared" si="199"/>
        <v>8.3819031715393066E-9</v>
      </c>
      <c r="N649" s="51"/>
      <c r="O649" s="51"/>
      <c r="P649" s="51"/>
      <c r="Q649" s="31">
        <v>0</v>
      </c>
      <c r="R649" s="31">
        <v>0</v>
      </c>
      <c r="S649" s="32">
        <f t="shared" si="201"/>
        <v>8.3819031715393066E-9</v>
      </c>
      <c r="T649" s="33">
        <f t="shared" si="202"/>
        <v>0.1267927223816514</v>
      </c>
    </row>
    <row r="650" spans="1:20" ht="15" x14ac:dyDescent="0.25">
      <c r="A650" s="28">
        <v>47</v>
      </c>
      <c r="B650" s="28">
        <v>2440</v>
      </c>
      <c r="C650" s="29" t="s">
        <v>73</v>
      </c>
      <c r="D650" s="30">
        <f t="shared" si="198"/>
        <v>-876112253.28000009</v>
      </c>
      <c r="E650" s="30"/>
      <c r="F650" s="30"/>
      <c r="G650" s="30"/>
      <c r="H650" s="31">
        <v>-160976527.03689501</v>
      </c>
      <c r="I650" s="31">
        <v>1722239.8434731998</v>
      </c>
      <c r="J650" s="32">
        <f t="shared" si="200"/>
        <v>-1035366540.4734219</v>
      </c>
      <c r="K650" s="32"/>
      <c r="L650" s="24"/>
      <c r="M650" s="51">
        <f t="shared" si="199"/>
        <v>118985816.22</v>
      </c>
      <c r="N650" s="51"/>
      <c r="O650" s="51"/>
      <c r="P650" s="51"/>
      <c r="Q650" s="31">
        <v>22660704.678595979</v>
      </c>
      <c r="R650" s="31">
        <v>-344447.96351460007</v>
      </c>
      <c r="S650" s="32">
        <f t="shared" si="201"/>
        <v>141302072.93508139</v>
      </c>
      <c r="T650" s="33">
        <f t="shared" si="202"/>
        <v>-894064467.53834057</v>
      </c>
    </row>
    <row r="651" spans="1:20" ht="15" x14ac:dyDescent="0.25">
      <c r="A651" s="28">
        <v>47</v>
      </c>
      <c r="B651" s="37" t="s">
        <v>74</v>
      </c>
      <c r="C651" s="59" t="s">
        <v>75</v>
      </c>
      <c r="D651" s="30">
        <f t="shared" si="198"/>
        <v>-2073384.73</v>
      </c>
      <c r="E651" s="30"/>
      <c r="F651" s="30"/>
      <c r="G651" s="30"/>
      <c r="H651" s="31">
        <v>0</v>
      </c>
      <c r="I651" s="31">
        <v>181287.65</v>
      </c>
      <c r="J651" s="32">
        <f t="shared" si="200"/>
        <v>-1892097.08</v>
      </c>
      <c r="K651" s="32"/>
      <c r="M651" s="51">
        <f t="shared" si="199"/>
        <v>755297.09999999986</v>
      </c>
      <c r="N651" s="51"/>
      <c r="O651" s="51"/>
      <c r="P651" s="51"/>
      <c r="Q651" s="31">
        <v>130964.54457494468</v>
      </c>
      <c r="R651" s="31">
        <v>-38680.06</v>
      </c>
      <c r="S651" s="32">
        <f t="shared" si="201"/>
        <v>847581.58457494457</v>
      </c>
      <c r="T651" s="33">
        <f t="shared" si="202"/>
        <v>-1044515.4954250555</v>
      </c>
    </row>
    <row r="652" spans="1:20" ht="15" x14ac:dyDescent="0.25">
      <c r="A652" s="37"/>
      <c r="B652" s="37">
        <v>2005</v>
      </c>
      <c r="C652" s="38" t="s">
        <v>76</v>
      </c>
      <c r="D652" s="30">
        <f t="shared" si="198"/>
        <v>11769942.560000001</v>
      </c>
      <c r="E652" s="30"/>
      <c r="F652" s="30"/>
      <c r="G652" s="30"/>
      <c r="H652" s="31">
        <v>0</v>
      </c>
      <c r="I652" s="31">
        <v>0</v>
      </c>
      <c r="J652" s="32">
        <f t="shared" si="200"/>
        <v>11769942.560000001</v>
      </c>
      <c r="K652" s="32"/>
      <c r="L652" s="24"/>
      <c r="M652" s="51">
        <f t="shared" si="199"/>
        <v>-4428869.2700000014</v>
      </c>
      <c r="N652" s="51"/>
      <c r="O652" s="51"/>
      <c r="P652" s="51"/>
      <c r="Q652" s="31">
        <v>-731191.98</v>
      </c>
      <c r="R652" s="31">
        <v>0</v>
      </c>
      <c r="S652" s="32">
        <f t="shared" si="201"/>
        <v>-5160061.2500000019</v>
      </c>
      <c r="T652" s="33">
        <f t="shared" si="202"/>
        <v>6609881.3099999987</v>
      </c>
    </row>
    <row r="653" spans="1:20" ht="15" x14ac:dyDescent="0.25">
      <c r="A653" s="37"/>
      <c r="B653" s="37">
        <v>2040</v>
      </c>
      <c r="C653" s="38" t="s">
        <v>77</v>
      </c>
      <c r="D653" s="30">
        <f t="shared" si="198"/>
        <v>0</v>
      </c>
      <c r="E653" s="30"/>
      <c r="F653" s="30"/>
      <c r="G653" s="30"/>
      <c r="H653" s="31">
        <v>0</v>
      </c>
      <c r="I653" s="31">
        <v>0</v>
      </c>
      <c r="J653" s="32">
        <f t="shared" si="200"/>
        <v>0</v>
      </c>
      <c r="K653" s="32"/>
      <c r="L653" s="24"/>
      <c r="M653" s="51">
        <f t="shared" si="199"/>
        <v>0</v>
      </c>
      <c r="N653" s="51"/>
      <c r="O653" s="51"/>
      <c r="P653" s="51"/>
      <c r="Q653" s="31">
        <v>0</v>
      </c>
      <c r="R653" s="31">
        <v>0</v>
      </c>
      <c r="S653" s="32">
        <f t="shared" si="201"/>
        <v>0</v>
      </c>
      <c r="T653" s="33">
        <f t="shared" si="202"/>
        <v>0</v>
      </c>
    </row>
    <row r="654" spans="1:20" ht="15" x14ac:dyDescent="0.25">
      <c r="A654" s="37"/>
      <c r="B654" s="37">
        <v>2050</v>
      </c>
      <c r="C654" s="38" t="s">
        <v>78</v>
      </c>
      <c r="D654" s="30">
        <f t="shared" si="198"/>
        <v>0</v>
      </c>
      <c r="E654" s="30"/>
      <c r="F654" s="30"/>
      <c r="G654" s="30"/>
      <c r="H654" s="31">
        <v>0</v>
      </c>
      <c r="I654" s="31">
        <v>0</v>
      </c>
      <c r="J654" s="32">
        <f t="shared" si="200"/>
        <v>0</v>
      </c>
      <c r="K654" s="32"/>
      <c r="L654" s="24"/>
      <c r="M654" s="51">
        <f t="shared" si="199"/>
        <v>0</v>
      </c>
      <c r="N654" s="51"/>
      <c r="O654" s="51"/>
      <c r="P654" s="51"/>
      <c r="Q654" s="31">
        <v>0</v>
      </c>
      <c r="R654" s="31">
        <v>0</v>
      </c>
      <c r="S654" s="32">
        <f t="shared" si="201"/>
        <v>0</v>
      </c>
      <c r="T654" s="33">
        <f t="shared" si="202"/>
        <v>0</v>
      </c>
    </row>
    <row r="655" spans="1:20" ht="15" x14ac:dyDescent="0.25">
      <c r="A655" s="37"/>
      <c r="B655" s="37">
        <v>2075</v>
      </c>
      <c r="C655" s="38" t="s">
        <v>79</v>
      </c>
      <c r="D655" s="30">
        <f t="shared" si="198"/>
        <v>191039.67</v>
      </c>
      <c r="E655" s="30"/>
      <c r="F655" s="30"/>
      <c r="G655" s="30"/>
      <c r="H655" s="31">
        <v>0</v>
      </c>
      <c r="I655" s="31">
        <v>0</v>
      </c>
      <c r="J655" s="32">
        <f t="shared" si="200"/>
        <v>191039.67</v>
      </c>
      <c r="K655" s="32"/>
      <c r="L655" s="24"/>
      <c r="M655" s="51">
        <f t="shared" si="199"/>
        <v>-164941.37999999977</v>
      </c>
      <c r="N655" s="51"/>
      <c r="O655" s="51"/>
      <c r="P655" s="51"/>
      <c r="Q655" s="31">
        <v>-26098.28999999999</v>
      </c>
      <c r="R655" s="31">
        <v>0</v>
      </c>
      <c r="S655" s="32">
        <f t="shared" si="201"/>
        <v>-191039.66999999975</v>
      </c>
      <c r="T655" s="33">
        <f t="shared" si="202"/>
        <v>2.6193447411060333E-10</v>
      </c>
    </row>
    <row r="656" spans="1:20" ht="15" x14ac:dyDescent="0.25">
      <c r="A656" s="37"/>
      <c r="B656" s="37">
        <v>2055</v>
      </c>
      <c r="C656" s="38" t="s">
        <v>80</v>
      </c>
      <c r="D656" s="30">
        <f t="shared" si="198"/>
        <v>169133950.53999993</v>
      </c>
      <c r="E656" s="30"/>
      <c r="F656" s="30"/>
      <c r="G656" s="30"/>
      <c r="H656" s="31">
        <v>459670.91882200353</v>
      </c>
      <c r="I656" s="31">
        <v>0</v>
      </c>
      <c r="J656" s="32">
        <f t="shared" si="200"/>
        <v>169593621.45882192</v>
      </c>
      <c r="K656" s="32"/>
      <c r="L656" s="24"/>
      <c r="M656" s="51"/>
      <c r="N656" s="51"/>
      <c r="O656" s="51"/>
      <c r="P656" s="51"/>
      <c r="Q656" s="31"/>
      <c r="R656" s="31"/>
      <c r="S656" s="32"/>
      <c r="T656" s="33">
        <f t="shared" si="202"/>
        <v>169593621.45882192</v>
      </c>
    </row>
    <row r="657" spans="1:20" ht="15" x14ac:dyDescent="0.25">
      <c r="A657" s="37"/>
      <c r="B657" s="37" t="s">
        <v>81</v>
      </c>
      <c r="C657" s="38" t="s">
        <v>82</v>
      </c>
      <c r="D657" s="30">
        <f t="shared" si="198"/>
        <v>-75811349.159999982</v>
      </c>
      <c r="E657" s="30"/>
      <c r="F657" s="30"/>
      <c r="G657" s="30"/>
      <c r="H657" s="31">
        <v>-22987930.82280501</v>
      </c>
      <c r="I657" s="31">
        <v>0</v>
      </c>
      <c r="J657" s="32">
        <f t="shared" si="200"/>
        <v>-98799279.982804984</v>
      </c>
      <c r="K657" s="32"/>
      <c r="L657" s="24"/>
      <c r="M657" s="51"/>
      <c r="N657" s="51"/>
      <c r="O657" s="51"/>
      <c r="P657" s="51"/>
      <c r="Q657" s="31"/>
      <c r="R657" s="31"/>
      <c r="S657" s="32"/>
      <c r="T657" s="33">
        <f t="shared" si="202"/>
        <v>-98799279.982804984</v>
      </c>
    </row>
    <row r="658" spans="1:20" x14ac:dyDescent="0.2">
      <c r="A658" s="37"/>
      <c r="B658" s="37"/>
      <c r="C658" s="39" t="s">
        <v>83</v>
      </c>
      <c r="D658" s="40">
        <f t="shared" ref="D658:J658" si="203">SUM(D613:D657)</f>
        <v>4990959267.6667976</v>
      </c>
      <c r="E658" s="40">
        <f t="shared" si="203"/>
        <v>0</v>
      </c>
      <c r="F658" s="40">
        <f t="shared" si="203"/>
        <v>0</v>
      </c>
      <c r="G658" s="40">
        <f t="shared" si="203"/>
        <v>0</v>
      </c>
      <c r="H658" s="40">
        <f t="shared" si="203"/>
        <v>324168086.71045125</v>
      </c>
      <c r="I658" s="40">
        <f t="shared" si="203"/>
        <v>-19297490.421765059</v>
      </c>
      <c r="J658" s="40">
        <f t="shared" si="203"/>
        <v>5295829863.9554834</v>
      </c>
      <c r="K658" s="40">
        <f>SUM(K614:K652)</f>
        <v>0</v>
      </c>
      <c r="L658" s="42"/>
      <c r="M658" s="40">
        <f t="shared" ref="M658:T658" si="204">SUM(M613:M657)</f>
        <v>-1226982853.6000004</v>
      </c>
      <c r="N658" s="40">
        <f t="shared" si="204"/>
        <v>0</v>
      </c>
      <c r="O658" s="40">
        <f t="shared" si="204"/>
        <v>0</v>
      </c>
      <c r="P658" s="40">
        <f t="shared" si="204"/>
        <v>0</v>
      </c>
      <c r="Q658" s="40">
        <f t="shared" si="204"/>
        <v>-162950303.83340389</v>
      </c>
      <c r="R658" s="40">
        <f t="shared" si="204"/>
        <v>12126453.250006396</v>
      </c>
      <c r="S658" s="40">
        <f t="shared" si="204"/>
        <v>-1377806704.1833973</v>
      </c>
      <c r="T658" s="40">
        <f t="shared" si="204"/>
        <v>3918023159.7720847</v>
      </c>
    </row>
    <row r="659" spans="1:20" ht="25.5" x14ac:dyDescent="0.25">
      <c r="A659" s="37"/>
      <c r="B659" s="37">
        <v>2075</v>
      </c>
      <c r="C659" s="43" t="s">
        <v>85</v>
      </c>
      <c r="D659" s="30">
        <f t="shared" ref="D659:D664" si="205">J590</f>
        <v>-191039.67</v>
      </c>
      <c r="E659" s="30"/>
      <c r="F659" s="30"/>
      <c r="G659" s="30"/>
      <c r="H659" s="31">
        <v>0</v>
      </c>
      <c r="I659" s="31">
        <v>0</v>
      </c>
      <c r="J659" s="32">
        <f t="shared" ref="J659:J664" si="206">D659+H659+I659</f>
        <v>-191039.67</v>
      </c>
      <c r="K659" s="32"/>
      <c r="M659" s="51">
        <f>S590</f>
        <v>164941.37999999977</v>
      </c>
      <c r="N659" s="51"/>
      <c r="O659" s="51"/>
      <c r="P659" s="51"/>
      <c r="Q659" s="31">
        <v>26098.28999999999</v>
      </c>
      <c r="R659" s="31">
        <v>0</v>
      </c>
      <c r="S659" s="32">
        <f t="shared" ref="S659:S662" si="207">M659+Q659+R659</f>
        <v>191039.66999999975</v>
      </c>
      <c r="T659" s="33">
        <f t="shared" ref="T659:T664" si="208">J659+S659</f>
        <v>-2.6193447411060333E-10</v>
      </c>
    </row>
    <row r="660" spans="1:20" ht="25.5" x14ac:dyDescent="0.25">
      <c r="A660" s="37"/>
      <c r="B660" s="37">
        <v>1865</v>
      </c>
      <c r="C660" s="43" t="s">
        <v>86</v>
      </c>
      <c r="D660" s="30">
        <f t="shared" si="205"/>
        <v>-800186</v>
      </c>
      <c r="E660" s="30"/>
      <c r="F660" s="30"/>
      <c r="G660" s="30"/>
      <c r="H660" s="31">
        <v>0</v>
      </c>
      <c r="I660" s="31">
        <v>0</v>
      </c>
      <c r="J660" s="32">
        <f t="shared" si="206"/>
        <v>-800186</v>
      </c>
      <c r="K660" s="32"/>
      <c r="M660" s="51">
        <f>S591</f>
        <v>128576.87</v>
      </c>
      <c r="N660" s="51"/>
      <c r="O660" s="51"/>
      <c r="P660" s="51"/>
      <c r="Q660" s="31">
        <v>80018.599655172409</v>
      </c>
      <c r="R660" s="31">
        <v>0</v>
      </c>
      <c r="S660" s="32">
        <f t="shared" si="207"/>
        <v>208595.4696551724</v>
      </c>
      <c r="T660" s="33">
        <f t="shared" si="208"/>
        <v>-591590.53034482757</v>
      </c>
    </row>
    <row r="661" spans="1:20" ht="15" x14ac:dyDescent="0.25">
      <c r="A661" s="37"/>
      <c r="B661" s="37">
        <v>1875</v>
      </c>
      <c r="C661" s="43" t="s">
        <v>87</v>
      </c>
      <c r="D661" s="30">
        <f t="shared" si="205"/>
        <v>-1091911.08</v>
      </c>
      <c r="E661" s="30"/>
      <c r="F661" s="30"/>
      <c r="G661" s="30"/>
      <c r="H661" s="31">
        <v>0</v>
      </c>
      <c r="I661" s="31">
        <v>0</v>
      </c>
      <c r="J661" s="32">
        <f t="shared" si="206"/>
        <v>-1091911.08</v>
      </c>
      <c r="K661" s="32"/>
      <c r="M661" s="51">
        <f>S592</f>
        <v>588040.17000000004</v>
      </c>
      <c r="N661" s="51"/>
      <c r="O661" s="51"/>
      <c r="P661" s="51"/>
      <c r="Q661" s="31">
        <v>39272.7213753545</v>
      </c>
      <c r="R661" s="31">
        <v>0</v>
      </c>
      <c r="S661" s="32">
        <f t="shared" si="207"/>
        <v>627312.89137535449</v>
      </c>
      <c r="T661" s="33">
        <f t="shared" si="208"/>
        <v>-464598.18862464558</v>
      </c>
    </row>
    <row r="662" spans="1:20" ht="25.5" x14ac:dyDescent="0.25">
      <c r="A662" s="37"/>
      <c r="B662" s="37" t="s">
        <v>74</v>
      </c>
      <c r="C662" s="43" t="s">
        <v>88</v>
      </c>
      <c r="D662" s="30">
        <f t="shared" si="205"/>
        <v>2073384.73</v>
      </c>
      <c r="E662" s="30"/>
      <c r="F662" s="30"/>
      <c r="G662" s="30"/>
      <c r="H662" s="31">
        <v>0</v>
      </c>
      <c r="I662" s="31">
        <v>-181287.65</v>
      </c>
      <c r="J662" s="32">
        <f t="shared" si="206"/>
        <v>1892097.08</v>
      </c>
      <c r="K662" s="32"/>
      <c r="M662" s="51">
        <f>S593</f>
        <v>-755297.09999999986</v>
      </c>
      <c r="N662" s="51"/>
      <c r="O662" s="51"/>
      <c r="P662" s="51"/>
      <c r="Q662" s="31">
        <v>-130964.54457494468</v>
      </c>
      <c r="R662" s="31">
        <v>38680.06</v>
      </c>
      <c r="S662" s="32">
        <f t="shared" si="207"/>
        <v>-847581.58457494457</v>
      </c>
      <c r="T662" s="33">
        <f t="shared" si="208"/>
        <v>1044515.4954250555</v>
      </c>
    </row>
    <row r="663" spans="1:20" ht="15" x14ac:dyDescent="0.25">
      <c r="A663" s="37"/>
      <c r="B663" s="37">
        <v>2055</v>
      </c>
      <c r="C663" s="38" t="s">
        <v>80</v>
      </c>
      <c r="D663" s="30">
        <f t="shared" si="205"/>
        <v>-169133950.5420849</v>
      </c>
      <c r="E663" s="30"/>
      <c r="F663" s="30"/>
      <c r="G663" s="30"/>
      <c r="H663" s="31">
        <v>-459670.91882200353</v>
      </c>
      <c r="I663" s="31">
        <v>0</v>
      </c>
      <c r="J663" s="32">
        <f t="shared" si="206"/>
        <v>-169593621.46090689</v>
      </c>
      <c r="K663" s="32"/>
      <c r="M663" s="51"/>
      <c r="N663" s="51"/>
      <c r="O663" s="51"/>
      <c r="P663" s="51"/>
      <c r="Q663" s="31"/>
      <c r="R663" s="31"/>
      <c r="S663" s="32"/>
      <c r="T663" s="33">
        <f t="shared" si="208"/>
        <v>-169593621.46090689</v>
      </c>
    </row>
    <row r="664" spans="1:20" ht="15" x14ac:dyDescent="0.25">
      <c r="A664" s="37"/>
      <c r="B664" s="37" t="s">
        <v>81</v>
      </c>
      <c r="C664" s="38" t="s">
        <v>82</v>
      </c>
      <c r="D664" s="30">
        <f t="shared" si="205"/>
        <v>75811349.159999982</v>
      </c>
      <c r="E664" s="30"/>
      <c r="F664" s="30"/>
      <c r="G664" s="30"/>
      <c r="H664" s="31">
        <v>22987930.82280501</v>
      </c>
      <c r="I664" s="31"/>
      <c r="J664" s="32">
        <f t="shared" si="206"/>
        <v>98799279.982804984</v>
      </c>
      <c r="K664" s="32"/>
      <c r="M664" s="51"/>
      <c r="N664" s="51"/>
      <c r="O664" s="51"/>
      <c r="P664" s="51"/>
      <c r="Q664" s="31"/>
      <c r="R664" s="31"/>
      <c r="S664" s="32"/>
      <c r="T664" s="33">
        <f t="shared" si="208"/>
        <v>98799279.982804984</v>
      </c>
    </row>
    <row r="665" spans="1:20" ht="15" x14ac:dyDescent="0.25">
      <c r="A665" s="37"/>
      <c r="B665" s="37"/>
      <c r="C665" s="39" t="s">
        <v>89</v>
      </c>
      <c r="D665" s="40">
        <f>SUM(D658:D664)</f>
        <v>4897626914.2647123</v>
      </c>
      <c r="E665" s="40"/>
      <c r="F665" s="40"/>
      <c r="G665" s="40"/>
      <c r="H665" s="40">
        <f>SUM(H658:H664)</f>
        <v>346696346.61443424</v>
      </c>
      <c r="I665" s="40">
        <f>SUM(I658:I664)</f>
        <v>-19478778.071765058</v>
      </c>
      <c r="J665" s="40">
        <f>SUM(J658:J664)</f>
        <v>5224844482.8073816</v>
      </c>
      <c r="K665" s="32"/>
      <c r="L665" s="42"/>
      <c r="M665" s="40">
        <f t="shared" ref="M665:T665" si="209">SUM(M658:M664)</f>
        <v>-1226856592.2800002</v>
      </c>
      <c r="N665" s="40">
        <f t="shared" si="209"/>
        <v>0</v>
      </c>
      <c r="O665" s="40">
        <f t="shared" si="209"/>
        <v>0</v>
      </c>
      <c r="P665" s="40">
        <f t="shared" si="209"/>
        <v>0</v>
      </c>
      <c r="Q665" s="40">
        <f t="shared" si="209"/>
        <v>-162935878.76694831</v>
      </c>
      <c r="R665" s="40">
        <f t="shared" si="209"/>
        <v>12165133.310006397</v>
      </c>
      <c r="S665" s="40">
        <f t="shared" si="209"/>
        <v>-1377627337.7369416</v>
      </c>
      <c r="T665" s="40">
        <f t="shared" si="209"/>
        <v>3847217145.0704379</v>
      </c>
    </row>
    <row r="666" spans="1:20" ht="15" x14ac:dyDescent="0.25">
      <c r="A666" s="37"/>
      <c r="B666" s="37"/>
      <c r="C666" s="65" t="s">
        <v>90</v>
      </c>
      <c r="D666" s="66"/>
      <c r="E666" s="66"/>
      <c r="F666" s="66"/>
      <c r="G666" s="66"/>
      <c r="H666" s="66"/>
      <c r="I666" s="66"/>
      <c r="J666" s="66"/>
      <c r="K666" s="66"/>
      <c r="L666" s="66"/>
      <c r="M666" s="67"/>
      <c r="N666" s="44"/>
      <c r="O666" s="44"/>
      <c r="P666" s="44"/>
      <c r="Q666" s="45"/>
      <c r="S666" s="46"/>
      <c r="T666" s="34"/>
    </row>
    <row r="667" spans="1:20" ht="15" x14ac:dyDescent="0.25">
      <c r="A667" s="37"/>
      <c r="B667" s="37"/>
      <c r="C667" s="65" t="s">
        <v>91</v>
      </c>
      <c r="D667" s="66"/>
      <c r="E667" s="66"/>
      <c r="F667" s="66"/>
      <c r="G667" s="66"/>
      <c r="H667" s="66"/>
      <c r="I667" s="66"/>
      <c r="J667" s="66"/>
      <c r="K667" s="66"/>
      <c r="L667" s="66"/>
      <c r="M667" s="67"/>
      <c r="N667" s="44"/>
      <c r="O667" s="44"/>
      <c r="P667" s="44"/>
      <c r="Q667" s="40">
        <f>+Q665</f>
        <v>-162935878.76694831</v>
      </c>
      <c r="S667" s="46"/>
      <c r="T667" s="34"/>
    </row>
    <row r="668" spans="1:20" x14ac:dyDescent="0.2">
      <c r="D668" s="47"/>
      <c r="E668" s="47"/>
      <c r="F668" s="47"/>
      <c r="G668" s="47"/>
      <c r="H668" s="47"/>
      <c r="I668" s="47"/>
      <c r="J668" s="47"/>
      <c r="M668" s="47"/>
      <c r="N668" s="47"/>
      <c r="O668" s="47"/>
      <c r="P668" s="47"/>
      <c r="Q668" s="47"/>
      <c r="R668" s="47"/>
      <c r="S668" s="47"/>
      <c r="T668" s="47"/>
    </row>
    <row r="669" spans="1:20" x14ac:dyDescent="0.2">
      <c r="M669" s="2" t="s">
        <v>92</v>
      </c>
    </row>
    <row r="670" spans="1:20" ht="15" x14ac:dyDescent="0.25">
      <c r="A670" s="37">
        <v>10</v>
      </c>
      <c r="B670" s="37"/>
      <c r="C670" s="16" t="s">
        <v>93</v>
      </c>
      <c r="D670" s="17"/>
      <c r="E670" s="17"/>
      <c r="F670" s="17"/>
      <c r="G670" s="17"/>
      <c r="H670" s="17"/>
      <c r="I670" s="17"/>
      <c r="J670" s="17"/>
      <c r="K670" s="17"/>
      <c r="L670" s="17"/>
      <c r="M670" s="17" t="s">
        <v>93</v>
      </c>
      <c r="N670" s="17"/>
      <c r="O670" s="17"/>
      <c r="P670" s="17"/>
      <c r="Q670" s="17"/>
      <c r="R670" s="48">
        <f>Q637</f>
        <v>-5247105.2360907262</v>
      </c>
    </row>
    <row r="671" spans="1:20" ht="15" x14ac:dyDescent="0.25">
      <c r="A671" s="37">
        <v>8</v>
      </c>
      <c r="B671" s="37"/>
      <c r="C671" s="16" t="s">
        <v>59</v>
      </c>
      <c r="D671" s="17"/>
      <c r="E671" s="17"/>
      <c r="F671" s="17"/>
      <c r="G671" s="17"/>
      <c r="H671" s="17"/>
      <c r="I671" s="17"/>
      <c r="J671" s="17"/>
      <c r="K671" s="17"/>
      <c r="L671" s="17"/>
      <c r="M671" s="17" t="s">
        <v>59</v>
      </c>
      <c r="N671" s="17"/>
      <c r="O671" s="17"/>
      <c r="P671" s="17"/>
      <c r="Q671" s="17"/>
      <c r="R671" s="48">
        <f>+Q639+Q638</f>
        <v>-550300.55010945082</v>
      </c>
    </row>
    <row r="672" spans="1:20" ht="15" x14ac:dyDescent="0.25">
      <c r="A672" s="37">
        <v>47</v>
      </c>
      <c r="B672" s="37"/>
      <c r="C672" s="16" t="s">
        <v>94</v>
      </c>
      <c r="D672" s="17"/>
      <c r="E672" s="17"/>
      <c r="F672" s="17"/>
      <c r="G672" s="17"/>
      <c r="H672" s="17"/>
      <c r="I672" s="17"/>
      <c r="J672" s="17"/>
      <c r="K672" s="17"/>
      <c r="L672" s="17"/>
      <c r="M672" s="17" t="s">
        <v>94</v>
      </c>
      <c r="N672" s="17"/>
      <c r="O672" s="17"/>
      <c r="P672" s="17"/>
      <c r="Q672" s="17"/>
      <c r="R672" s="48"/>
    </row>
    <row r="673" spans="1:20" x14ac:dyDescent="0.2">
      <c r="M673" s="60" t="s">
        <v>95</v>
      </c>
      <c r="N673" s="61"/>
      <c r="O673" s="61"/>
      <c r="P673" s="61"/>
      <c r="Q673" s="61"/>
      <c r="R673" s="49">
        <f>Q667-R670-R671-R672</f>
        <v>-157138472.98074815</v>
      </c>
    </row>
    <row r="677" spans="1:20" ht="13.5" thickBot="1" x14ac:dyDescent="0.25">
      <c r="H677" s="11" t="s">
        <v>18</v>
      </c>
      <c r="I677" s="12" t="s">
        <v>19</v>
      </c>
    </row>
    <row r="678" spans="1:20" ht="15.75" thickBot="1" x14ac:dyDescent="0.3">
      <c r="H678" s="11" t="s">
        <v>20</v>
      </c>
      <c r="I678" s="13">
        <v>2026</v>
      </c>
      <c r="J678" s="14"/>
      <c r="K678" s="15" t="b">
        <f>IF(I678=2014,4,IF(I678=2015,5,IF(I678=2016,6,IF(I678=2017,7,IF(I678=2018,8,IF(I678=2019,9,IF(I678=2020,10)))))))</f>
        <v>0</v>
      </c>
    </row>
    <row r="680" spans="1:20" x14ac:dyDescent="0.2">
      <c r="D680" s="62" t="s">
        <v>21</v>
      </c>
      <c r="E680" s="63"/>
      <c r="F680" s="63"/>
      <c r="G680" s="63"/>
      <c r="H680" s="63"/>
      <c r="I680" s="63"/>
      <c r="J680" s="63"/>
      <c r="K680" s="64"/>
      <c r="M680" s="16"/>
      <c r="N680" s="17"/>
      <c r="O680" s="17"/>
      <c r="P680" s="17"/>
      <c r="Q680" s="18" t="s">
        <v>22</v>
      </c>
      <c r="R680" s="18"/>
      <c r="S680" s="19"/>
    </row>
    <row r="681" spans="1:20" ht="30" customHeight="1" x14ac:dyDescent="0.2">
      <c r="A681" s="20" t="s">
        <v>23</v>
      </c>
      <c r="B681" s="20" t="s">
        <v>24</v>
      </c>
      <c r="C681" s="21" t="s">
        <v>25</v>
      </c>
      <c r="D681" s="22" t="s">
        <v>26</v>
      </c>
      <c r="E681" s="22"/>
      <c r="F681" s="22"/>
      <c r="G681" s="22"/>
      <c r="H681" s="23" t="s">
        <v>28</v>
      </c>
      <c r="I681" s="23" t="s">
        <v>29</v>
      </c>
      <c r="J681" s="20" t="s">
        <v>30</v>
      </c>
      <c r="K681" s="20" t="s">
        <v>31</v>
      </c>
      <c r="L681" s="24"/>
      <c r="M681" s="22" t="s">
        <v>26</v>
      </c>
      <c r="N681" s="25"/>
      <c r="O681" s="25"/>
      <c r="P681" s="25"/>
      <c r="Q681" s="26" t="s">
        <v>32</v>
      </c>
      <c r="R681" s="26" t="s">
        <v>29</v>
      </c>
      <c r="S681" s="27" t="s">
        <v>30</v>
      </c>
      <c r="T681" s="20" t="s">
        <v>33</v>
      </c>
    </row>
    <row r="682" spans="1:20" ht="25.5" customHeight="1" x14ac:dyDescent="0.25">
      <c r="A682" s="20"/>
      <c r="B682" s="28">
        <v>1609</v>
      </c>
      <c r="C682" s="29" t="s">
        <v>35</v>
      </c>
      <c r="D682" s="30">
        <f t="shared" ref="D682:D725" si="210">J614</f>
        <v>98789549.156600013</v>
      </c>
      <c r="E682" s="30"/>
      <c r="F682" s="30"/>
      <c r="G682" s="30"/>
      <c r="H682" s="31">
        <v>7894473.1502</v>
      </c>
      <c r="I682" s="31">
        <v>0</v>
      </c>
      <c r="J682" s="32">
        <f t="shared" ref="J682:J725" si="211">D682+H682+I682</f>
        <v>106684022.30680001</v>
      </c>
      <c r="K682" s="32"/>
      <c r="L682" s="24"/>
      <c r="M682" s="51">
        <f t="shared" ref="M682:M723" si="212">S614</f>
        <v>-32252382.190347183</v>
      </c>
      <c r="N682" s="51"/>
      <c r="O682" s="51"/>
      <c r="P682" s="51"/>
      <c r="Q682" s="31">
        <v>-3486570.7792454702</v>
      </c>
      <c r="R682" s="31">
        <v>0</v>
      </c>
      <c r="S682" s="32">
        <f t="shared" ref="S682:S723" si="213">M682+Q682+R682</f>
        <v>-35738952.969592653</v>
      </c>
      <c r="T682" s="33">
        <f t="shared" ref="T682:T725" si="214">J682+S682</f>
        <v>70945069.337207347</v>
      </c>
    </row>
    <row r="683" spans="1:20" ht="25.5" x14ac:dyDescent="0.25">
      <c r="A683" s="28">
        <v>12</v>
      </c>
      <c r="B683" s="28">
        <v>1611</v>
      </c>
      <c r="C683" s="29" t="s">
        <v>36</v>
      </c>
      <c r="D683" s="30">
        <f t="shared" si="210"/>
        <v>240173514.36056152</v>
      </c>
      <c r="E683" s="30"/>
      <c r="F683" s="30"/>
      <c r="G683" s="30"/>
      <c r="H683" s="31">
        <v>32931535.781099997</v>
      </c>
      <c r="I683" s="31">
        <v>-607738.8600000001</v>
      </c>
      <c r="J683" s="32">
        <f t="shared" si="211"/>
        <v>272497311.28166151</v>
      </c>
      <c r="K683" s="32"/>
      <c r="L683" s="24"/>
      <c r="M683" s="51">
        <f t="shared" si="212"/>
        <v>-131884978.86270548</v>
      </c>
      <c r="N683" s="51"/>
      <c r="O683" s="51"/>
      <c r="P683" s="51"/>
      <c r="Q683" s="31">
        <v>-22323094.029258188</v>
      </c>
      <c r="R683" s="31">
        <v>607738.8600000001</v>
      </c>
      <c r="S683" s="32">
        <f t="shared" si="213"/>
        <v>-153600334.03196365</v>
      </c>
      <c r="T683" s="33">
        <f t="shared" si="214"/>
        <v>118896977.24969786</v>
      </c>
    </row>
    <row r="684" spans="1:20" ht="25.5" x14ac:dyDescent="0.25">
      <c r="A684" s="28" t="s">
        <v>37</v>
      </c>
      <c r="B684" s="28">
        <v>1612</v>
      </c>
      <c r="C684" s="29" t="s">
        <v>38</v>
      </c>
      <c r="D684" s="30">
        <f t="shared" si="210"/>
        <v>4264599.7193999998</v>
      </c>
      <c r="E684" s="30"/>
      <c r="F684" s="30"/>
      <c r="G684" s="30"/>
      <c r="H684" s="31">
        <v>138131.85570000001</v>
      </c>
      <c r="I684" s="31">
        <v>0</v>
      </c>
      <c r="J684" s="32">
        <f t="shared" si="211"/>
        <v>4402731.5751</v>
      </c>
      <c r="K684" s="32"/>
      <c r="L684" s="24"/>
      <c r="M684" s="51">
        <f t="shared" si="212"/>
        <v>0</v>
      </c>
      <c r="N684" s="51"/>
      <c r="O684" s="51"/>
      <c r="P684" s="51"/>
      <c r="Q684" s="31">
        <v>0</v>
      </c>
      <c r="R684" s="31">
        <v>0</v>
      </c>
      <c r="S684" s="32">
        <f t="shared" si="213"/>
        <v>0</v>
      </c>
      <c r="T684" s="33">
        <f t="shared" si="214"/>
        <v>4402731.5751</v>
      </c>
    </row>
    <row r="685" spans="1:20" ht="15" x14ac:dyDescent="0.25">
      <c r="A685" s="28" t="s">
        <v>39</v>
      </c>
      <c r="B685" s="28">
        <v>1805</v>
      </c>
      <c r="C685" s="29" t="s">
        <v>40</v>
      </c>
      <c r="D685" s="30">
        <f t="shared" si="210"/>
        <v>84610153.679999977</v>
      </c>
      <c r="E685" s="30"/>
      <c r="F685" s="30"/>
      <c r="G685" s="30"/>
      <c r="H685" s="31">
        <v>0</v>
      </c>
      <c r="I685" s="31">
        <v>0</v>
      </c>
      <c r="J685" s="32">
        <f t="shared" si="211"/>
        <v>84610153.679999977</v>
      </c>
      <c r="K685" s="32"/>
      <c r="L685" s="24"/>
      <c r="M685" s="51">
        <f t="shared" si="212"/>
        <v>0</v>
      </c>
      <c r="N685" s="51"/>
      <c r="O685" s="51"/>
      <c r="P685" s="51"/>
      <c r="Q685" s="31">
        <v>0</v>
      </c>
      <c r="R685" s="31">
        <v>0</v>
      </c>
      <c r="S685" s="32">
        <f t="shared" si="213"/>
        <v>0</v>
      </c>
      <c r="T685" s="33">
        <f t="shared" si="214"/>
        <v>84610153.679999977</v>
      </c>
    </row>
    <row r="686" spans="1:20" ht="15" x14ac:dyDescent="0.25">
      <c r="A686" s="28">
        <v>47</v>
      </c>
      <c r="B686" s="28">
        <v>1808</v>
      </c>
      <c r="C686" s="29" t="s">
        <v>41</v>
      </c>
      <c r="D686" s="30">
        <f t="shared" si="210"/>
        <v>45357741.890715212</v>
      </c>
      <c r="E686" s="30"/>
      <c r="F686" s="30"/>
      <c r="G686" s="30"/>
      <c r="H686" s="31">
        <v>86195.317374783379</v>
      </c>
      <c r="I686" s="31">
        <v>0</v>
      </c>
      <c r="J686" s="32">
        <f t="shared" si="211"/>
        <v>45443937.208089992</v>
      </c>
      <c r="K686" s="32"/>
      <c r="L686" s="24"/>
      <c r="M686" s="51">
        <f t="shared" si="212"/>
        <v>-13419453.222421644</v>
      </c>
      <c r="N686" s="51"/>
      <c r="O686" s="51"/>
      <c r="P686" s="51"/>
      <c r="Q686" s="31">
        <v>-1554712.5408491138</v>
      </c>
      <c r="R686" s="31">
        <v>0</v>
      </c>
      <c r="S686" s="32">
        <f t="shared" si="213"/>
        <v>-14974165.763270758</v>
      </c>
      <c r="T686" s="33">
        <f t="shared" si="214"/>
        <v>30469771.444819234</v>
      </c>
    </row>
    <row r="687" spans="1:20" ht="15" x14ac:dyDescent="0.25">
      <c r="A687" s="28">
        <v>13</v>
      </c>
      <c r="B687" s="28">
        <v>1810</v>
      </c>
      <c r="C687" s="29" t="s">
        <v>42</v>
      </c>
      <c r="D687" s="30">
        <f t="shared" si="210"/>
        <v>0</v>
      </c>
      <c r="E687" s="30"/>
      <c r="F687" s="30"/>
      <c r="G687" s="30"/>
      <c r="H687" s="31">
        <v>0</v>
      </c>
      <c r="I687" s="31">
        <v>0</v>
      </c>
      <c r="J687" s="32">
        <f t="shared" si="211"/>
        <v>0</v>
      </c>
      <c r="K687" s="32"/>
      <c r="L687" s="24"/>
      <c r="M687" s="51">
        <f t="shared" si="212"/>
        <v>0</v>
      </c>
      <c r="N687" s="51"/>
      <c r="O687" s="51"/>
      <c r="P687" s="51"/>
      <c r="Q687" s="31">
        <v>0</v>
      </c>
      <c r="R687" s="31">
        <v>0</v>
      </c>
      <c r="S687" s="32">
        <f t="shared" si="213"/>
        <v>0</v>
      </c>
      <c r="T687" s="33">
        <f t="shared" si="214"/>
        <v>0</v>
      </c>
    </row>
    <row r="688" spans="1:20" ht="15" x14ac:dyDescent="0.25">
      <c r="A688" s="28">
        <v>47</v>
      </c>
      <c r="B688" s="28">
        <v>1815</v>
      </c>
      <c r="C688" s="29" t="s">
        <v>43</v>
      </c>
      <c r="D688" s="30">
        <f t="shared" si="210"/>
        <v>146185698.38954481</v>
      </c>
      <c r="E688" s="30"/>
      <c r="F688" s="30"/>
      <c r="G688" s="30"/>
      <c r="H688" s="31">
        <v>1944683.7720452158</v>
      </c>
      <c r="I688" s="31">
        <v>-23123.141879999996</v>
      </c>
      <c r="J688" s="32">
        <f t="shared" si="211"/>
        <v>148107259.01971003</v>
      </c>
      <c r="K688" s="32"/>
      <c r="L688" s="24"/>
      <c r="M688" s="51">
        <f t="shared" si="212"/>
        <v>-63017080.302341476</v>
      </c>
      <c r="N688" s="51"/>
      <c r="O688" s="51"/>
      <c r="P688" s="51"/>
      <c r="Q688" s="31">
        <v>-4466472.8066304494</v>
      </c>
      <c r="R688" s="31">
        <v>6729.101878800001</v>
      </c>
      <c r="S688" s="32">
        <f t="shared" si="213"/>
        <v>-67476824.007093117</v>
      </c>
      <c r="T688" s="33">
        <f t="shared" si="214"/>
        <v>80630435.012616917</v>
      </c>
    </row>
    <row r="689" spans="1:20" ht="15" x14ac:dyDescent="0.25">
      <c r="A689" s="28">
        <v>47</v>
      </c>
      <c r="B689" s="28">
        <v>1820</v>
      </c>
      <c r="C689" s="29" t="s">
        <v>44</v>
      </c>
      <c r="D689" s="30">
        <f t="shared" si="210"/>
        <v>189505298.76427397</v>
      </c>
      <c r="E689" s="30"/>
      <c r="F689" s="30"/>
      <c r="G689" s="30"/>
      <c r="H689" s="31">
        <v>2572037.9513800004</v>
      </c>
      <c r="I689" s="31">
        <v>-156496.98468599998</v>
      </c>
      <c r="J689" s="32">
        <f t="shared" si="211"/>
        <v>191920839.730968</v>
      </c>
      <c r="K689" s="32"/>
      <c r="L689" s="24"/>
      <c r="M689" s="51">
        <f t="shared" si="212"/>
        <v>-61745583.449962959</v>
      </c>
      <c r="N689" s="51"/>
      <c r="O689" s="51"/>
      <c r="P689" s="51"/>
      <c r="Q689" s="31">
        <v>-5935970.7378000505</v>
      </c>
      <c r="R689" s="31">
        <v>41215.264686480012</v>
      </c>
      <c r="S689" s="32">
        <f t="shared" si="213"/>
        <v>-67640338.923076525</v>
      </c>
      <c r="T689" s="33">
        <f t="shared" si="214"/>
        <v>124280500.80789147</v>
      </c>
    </row>
    <row r="690" spans="1:20" ht="15" x14ac:dyDescent="0.25">
      <c r="A690" s="28">
        <v>47</v>
      </c>
      <c r="B690" s="28">
        <v>1825</v>
      </c>
      <c r="C690" s="29" t="s">
        <v>45</v>
      </c>
      <c r="D690" s="30">
        <f t="shared" si="210"/>
        <v>0</v>
      </c>
      <c r="E690" s="30"/>
      <c r="F690" s="30"/>
      <c r="G690" s="30"/>
      <c r="H690" s="31">
        <v>0</v>
      </c>
      <c r="I690" s="31">
        <v>0</v>
      </c>
      <c r="J690" s="32">
        <f t="shared" si="211"/>
        <v>0</v>
      </c>
      <c r="K690" s="32"/>
      <c r="L690" s="24"/>
      <c r="M690" s="51">
        <f t="shared" si="212"/>
        <v>0</v>
      </c>
      <c r="N690" s="51"/>
      <c r="O690" s="51"/>
      <c r="P690" s="51"/>
      <c r="Q690" s="31">
        <v>0</v>
      </c>
      <c r="R690" s="31">
        <v>0</v>
      </c>
      <c r="S690" s="32">
        <f t="shared" si="213"/>
        <v>0</v>
      </c>
      <c r="T690" s="33">
        <f t="shared" si="214"/>
        <v>0</v>
      </c>
    </row>
    <row r="691" spans="1:20" ht="15" x14ac:dyDescent="0.25">
      <c r="A691" s="28">
        <v>47</v>
      </c>
      <c r="B691" s="28">
        <v>1830</v>
      </c>
      <c r="C691" s="29" t="s">
        <v>46</v>
      </c>
      <c r="D691" s="30">
        <f t="shared" si="210"/>
        <v>775138263.08783412</v>
      </c>
      <c r="E691" s="30"/>
      <c r="F691" s="30"/>
      <c r="G691" s="30"/>
      <c r="H691" s="31">
        <v>46891067.146657526</v>
      </c>
      <c r="I691" s="31">
        <v>-2122651.5000000005</v>
      </c>
      <c r="J691" s="32">
        <f t="shared" si="211"/>
        <v>819906678.73449159</v>
      </c>
      <c r="K691" s="32"/>
      <c r="L691" s="24"/>
      <c r="M691" s="51">
        <f t="shared" si="212"/>
        <v>-126750173.67529093</v>
      </c>
      <c r="N691" s="51"/>
      <c r="O691" s="51"/>
      <c r="P691" s="51"/>
      <c r="Q691" s="31">
        <v>-17259176.01205809</v>
      </c>
      <c r="R691" s="31">
        <v>424530.30036000011</v>
      </c>
      <c r="S691" s="32">
        <f t="shared" si="213"/>
        <v>-143584819.38698903</v>
      </c>
      <c r="T691" s="33">
        <f t="shared" si="214"/>
        <v>676321859.34750259</v>
      </c>
    </row>
    <row r="692" spans="1:20" ht="15" x14ac:dyDescent="0.25">
      <c r="A692" s="28">
        <v>47</v>
      </c>
      <c r="B692" s="28">
        <v>1835</v>
      </c>
      <c r="C692" s="29" t="s">
        <v>47</v>
      </c>
      <c r="D692" s="30">
        <f t="shared" si="210"/>
        <v>632792812.38189602</v>
      </c>
      <c r="E692" s="30"/>
      <c r="F692" s="30"/>
      <c r="G692" s="30"/>
      <c r="H692" s="31">
        <v>43894568.629885696</v>
      </c>
      <c r="I692" s="31">
        <v>-2086359.4512</v>
      </c>
      <c r="J692" s="32">
        <f t="shared" si="211"/>
        <v>674601021.56058168</v>
      </c>
      <c r="K692" s="32"/>
      <c r="L692" s="24"/>
      <c r="M692" s="51">
        <f t="shared" si="212"/>
        <v>-119448537.03300102</v>
      </c>
      <c r="N692" s="51"/>
      <c r="O692" s="51"/>
      <c r="P692" s="51"/>
      <c r="Q692" s="31">
        <v>-16223350.180677207</v>
      </c>
      <c r="R692" s="31">
        <v>417271.89072000002</v>
      </c>
      <c r="S692" s="32">
        <f t="shared" si="213"/>
        <v>-135254615.32295823</v>
      </c>
      <c r="T692" s="33">
        <f t="shared" si="214"/>
        <v>539346406.23762345</v>
      </c>
    </row>
    <row r="693" spans="1:20" ht="15" x14ac:dyDescent="0.25">
      <c r="A693" s="28">
        <v>47</v>
      </c>
      <c r="B693" s="28">
        <v>1840</v>
      </c>
      <c r="C693" s="29" t="s">
        <v>48</v>
      </c>
      <c r="D693" s="30">
        <f t="shared" si="210"/>
        <v>599757305.49693024</v>
      </c>
      <c r="E693" s="30"/>
      <c r="F693" s="30"/>
      <c r="G693" s="30"/>
      <c r="H693" s="31">
        <v>67653059.27429606</v>
      </c>
      <c r="I693" s="31">
        <v>-426183.00276</v>
      </c>
      <c r="J693" s="32">
        <f t="shared" si="211"/>
        <v>666984181.76846623</v>
      </c>
      <c r="K693" s="32"/>
      <c r="L693" s="24"/>
      <c r="M693" s="51">
        <f t="shared" si="212"/>
        <v>-87536214.533964947</v>
      </c>
      <c r="N693" s="51"/>
      <c r="O693" s="51"/>
      <c r="P693" s="51"/>
      <c r="Q693" s="31">
        <v>-10880668.733636267</v>
      </c>
      <c r="R693" s="31">
        <v>85236.602796000006</v>
      </c>
      <c r="S693" s="32">
        <f t="shared" si="213"/>
        <v>-98331646.664805219</v>
      </c>
      <c r="T693" s="33">
        <f t="shared" si="214"/>
        <v>568652535.10366106</v>
      </c>
    </row>
    <row r="694" spans="1:20" ht="15" x14ac:dyDescent="0.25">
      <c r="A694" s="28">
        <v>47</v>
      </c>
      <c r="B694" s="28">
        <v>1845</v>
      </c>
      <c r="C694" s="29" t="s">
        <v>49</v>
      </c>
      <c r="D694" s="30">
        <f t="shared" si="210"/>
        <v>1728924753.7625248</v>
      </c>
      <c r="E694" s="30"/>
      <c r="F694" s="30"/>
      <c r="G694" s="30"/>
      <c r="H694" s="31">
        <v>163825891.41546237</v>
      </c>
      <c r="I694" s="31">
        <v>-1888347.0002891996</v>
      </c>
      <c r="J694" s="32">
        <f t="shared" si="211"/>
        <v>1890862298.1776979</v>
      </c>
      <c r="K694" s="32"/>
      <c r="L694" s="24"/>
      <c r="M694" s="51">
        <f t="shared" si="212"/>
        <v>-366984974.25320655</v>
      </c>
      <c r="N694" s="51"/>
      <c r="O694" s="51"/>
      <c r="P694" s="51"/>
      <c r="Q694" s="31">
        <v>-50073707.771127358</v>
      </c>
      <c r="R694" s="31">
        <v>377669.40033672005</v>
      </c>
      <c r="S694" s="32">
        <f t="shared" si="213"/>
        <v>-416681012.62399715</v>
      </c>
      <c r="T694" s="33">
        <f t="shared" si="214"/>
        <v>1474181285.5537007</v>
      </c>
    </row>
    <row r="695" spans="1:20" ht="15" x14ac:dyDescent="0.25">
      <c r="A695" s="28">
        <v>47</v>
      </c>
      <c r="B695" s="28">
        <v>1850</v>
      </c>
      <c r="C695" s="29" t="s">
        <v>50</v>
      </c>
      <c r="D695" s="30">
        <f t="shared" si="210"/>
        <v>871144480.25788653</v>
      </c>
      <c r="E695" s="30"/>
      <c r="F695" s="30"/>
      <c r="G695" s="30"/>
      <c r="H695" s="31">
        <v>61316102.805564947</v>
      </c>
      <c r="I695" s="31">
        <v>-2602740.1500000004</v>
      </c>
      <c r="J695" s="32">
        <f t="shared" si="211"/>
        <v>929857842.91345155</v>
      </c>
      <c r="K695" s="32"/>
      <c r="L695" s="24"/>
      <c r="M695" s="51">
        <f t="shared" si="212"/>
        <v>-178982163.90138286</v>
      </c>
      <c r="N695" s="51"/>
      <c r="O695" s="51"/>
      <c r="P695" s="51"/>
      <c r="Q695" s="31">
        <v>-25886661.028418172</v>
      </c>
      <c r="R695" s="31">
        <v>520548.0295200001</v>
      </c>
      <c r="S695" s="32">
        <f t="shared" si="213"/>
        <v>-204348276.90028104</v>
      </c>
      <c r="T695" s="33">
        <f t="shared" si="214"/>
        <v>725509566.01317048</v>
      </c>
    </row>
    <row r="696" spans="1:20" ht="15" x14ac:dyDescent="0.25">
      <c r="A696" s="28">
        <v>47</v>
      </c>
      <c r="B696" s="28">
        <v>1855</v>
      </c>
      <c r="C696" s="29" t="s">
        <v>51</v>
      </c>
      <c r="D696" s="30">
        <f t="shared" si="210"/>
        <v>131250954.3537361</v>
      </c>
      <c r="E696" s="30"/>
      <c r="F696" s="30"/>
      <c r="G696" s="30"/>
      <c r="H696" s="31">
        <v>8866442.1750431526</v>
      </c>
      <c r="I696" s="31">
        <v>-445887.90023999993</v>
      </c>
      <c r="J696" s="32">
        <f t="shared" si="211"/>
        <v>139671508.62853926</v>
      </c>
      <c r="K696" s="32"/>
      <c r="L696" s="24"/>
      <c r="M696" s="51">
        <f t="shared" si="212"/>
        <v>-23039819.121447191</v>
      </c>
      <c r="N696" s="51"/>
      <c r="O696" s="51"/>
      <c r="P696" s="51"/>
      <c r="Q696" s="31">
        <v>-3000841.3052593903</v>
      </c>
      <c r="R696" s="31">
        <v>89177.580275999979</v>
      </c>
      <c r="S696" s="32">
        <f t="shared" si="213"/>
        <v>-25951482.846430581</v>
      </c>
      <c r="T696" s="33">
        <f t="shared" si="214"/>
        <v>113720025.78210868</v>
      </c>
    </row>
    <row r="697" spans="1:20" ht="15" x14ac:dyDescent="0.25">
      <c r="A697" s="28">
        <v>47</v>
      </c>
      <c r="B697" s="28">
        <v>1860</v>
      </c>
      <c r="C697" s="29" t="s">
        <v>52</v>
      </c>
      <c r="D697" s="30">
        <f t="shared" si="210"/>
        <v>313401944.99050337</v>
      </c>
      <c r="E697" s="30"/>
      <c r="F697" s="30"/>
      <c r="G697" s="30"/>
      <c r="H697" s="31">
        <v>27526125.141055763</v>
      </c>
      <c r="I697" s="31">
        <v>-1304507.6813384332</v>
      </c>
      <c r="J697" s="32">
        <f t="shared" si="211"/>
        <v>339623562.4502207</v>
      </c>
      <c r="K697" s="32"/>
      <c r="L697" s="24"/>
      <c r="M697" s="51">
        <f t="shared" si="212"/>
        <v>-164478862.33658516</v>
      </c>
      <c r="N697" s="51"/>
      <c r="O697" s="51"/>
      <c r="P697" s="51"/>
      <c r="Q697" s="31">
        <v>-14279693.902629156</v>
      </c>
      <c r="R697" s="31">
        <v>847929.9928699818</v>
      </c>
      <c r="S697" s="32">
        <f t="shared" si="213"/>
        <v>-177910626.24634436</v>
      </c>
      <c r="T697" s="33">
        <f t="shared" si="214"/>
        <v>161712936.20387635</v>
      </c>
    </row>
    <row r="698" spans="1:20" ht="15" x14ac:dyDescent="0.25">
      <c r="A698" s="57">
        <v>47</v>
      </c>
      <c r="B698" s="57">
        <v>1865</v>
      </c>
      <c r="C698" s="58" t="s">
        <v>53</v>
      </c>
      <c r="D698" s="30">
        <f t="shared" si="210"/>
        <v>800186</v>
      </c>
      <c r="E698" s="30"/>
      <c r="F698" s="30"/>
      <c r="G698" s="30"/>
      <c r="H698" s="31">
        <v>0</v>
      </c>
      <c r="I698" s="31">
        <v>0</v>
      </c>
      <c r="J698" s="32">
        <f t="shared" si="211"/>
        <v>800186</v>
      </c>
      <c r="K698" s="32"/>
      <c r="L698" s="24"/>
      <c r="M698" s="51">
        <f t="shared" si="212"/>
        <v>-208595.4696551724</v>
      </c>
      <c r="N698" s="51"/>
      <c r="O698" s="51"/>
      <c r="P698" s="51"/>
      <c r="Q698" s="31">
        <v>-80018.599655172409</v>
      </c>
      <c r="R698" s="31">
        <v>0</v>
      </c>
      <c r="S698" s="32">
        <f t="shared" si="213"/>
        <v>-288614.06931034481</v>
      </c>
      <c r="T698" s="33">
        <f t="shared" si="214"/>
        <v>511571.93068965519</v>
      </c>
    </row>
    <row r="699" spans="1:20" ht="15" x14ac:dyDescent="0.25">
      <c r="A699" s="28">
        <v>47</v>
      </c>
      <c r="B699" s="28">
        <v>1875</v>
      </c>
      <c r="C699" s="29" t="s">
        <v>54</v>
      </c>
      <c r="D699" s="30">
        <f t="shared" si="210"/>
        <v>1091911.08</v>
      </c>
      <c r="E699" s="30"/>
      <c r="F699" s="30"/>
      <c r="G699" s="30"/>
      <c r="H699" s="31">
        <v>0</v>
      </c>
      <c r="I699" s="31">
        <v>0</v>
      </c>
      <c r="J699" s="32">
        <f t="shared" si="211"/>
        <v>1091911.08</v>
      </c>
      <c r="K699" s="32"/>
      <c r="L699" s="24"/>
      <c r="M699" s="51">
        <f t="shared" si="212"/>
        <v>-627312.89137535449</v>
      </c>
      <c r="N699" s="51"/>
      <c r="O699" s="51"/>
      <c r="P699" s="51"/>
      <c r="Q699" s="31">
        <v>-40420.192514211965</v>
      </c>
      <c r="R699" s="31">
        <v>0</v>
      </c>
      <c r="S699" s="32">
        <f t="shared" si="213"/>
        <v>-667733.08388956648</v>
      </c>
      <c r="T699" s="33">
        <f t="shared" si="214"/>
        <v>424177.9961104336</v>
      </c>
    </row>
    <row r="700" spans="1:20" ht="15" x14ac:dyDescent="0.25">
      <c r="A700" s="28" t="s">
        <v>39</v>
      </c>
      <c r="B700" s="28">
        <v>1905</v>
      </c>
      <c r="C700" s="29" t="s">
        <v>40</v>
      </c>
      <c r="D700" s="30">
        <f t="shared" si="210"/>
        <v>0</v>
      </c>
      <c r="E700" s="30"/>
      <c r="F700" s="30"/>
      <c r="G700" s="30"/>
      <c r="H700" s="31">
        <v>0</v>
      </c>
      <c r="I700" s="31">
        <v>0</v>
      </c>
      <c r="J700" s="32">
        <f t="shared" si="211"/>
        <v>0</v>
      </c>
      <c r="K700" s="32"/>
      <c r="L700" s="24"/>
      <c r="M700" s="51">
        <f t="shared" si="212"/>
        <v>0</v>
      </c>
      <c r="N700" s="51"/>
      <c r="O700" s="51"/>
      <c r="P700" s="51"/>
      <c r="Q700" s="31">
        <v>0</v>
      </c>
      <c r="R700" s="31">
        <v>0</v>
      </c>
      <c r="S700" s="32">
        <f t="shared" si="213"/>
        <v>0</v>
      </c>
      <c r="T700" s="33">
        <f t="shared" si="214"/>
        <v>0</v>
      </c>
    </row>
    <row r="701" spans="1:20" ht="15" x14ac:dyDescent="0.25">
      <c r="A701" s="28">
        <v>47</v>
      </c>
      <c r="B701" s="28">
        <v>1908</v>
      </c>
      <c r="C701" s="29" t="s">
        <v>55</v>
      </c>
      <c r="D701" s="30">
        <f t="shared" si="210"/>
        <v>203929904.22890002</v>
      </c>
      <c r="E701" s="30"/>
      <c r="F701" s="30"/>
      <c r="G701" s="30"/>
      <c r="H701" s="31">
        <v>1152239.5538999997</v>
      </c>
      <c r="I701" s="31">
        <v>0</v>
      </c>
      <c r="J701" s="32">
        <f t="shared" si="211"/>
        <v>205082143.78280002</v>
      </c>
      <c r="K701" s="32"/>
      <c r="L701" s="24"/>
      <c r="M701" s="51">
        <f t="shared" si="212"/>
        <v>-41313534.187005952</v>
      </c>
      <c r="N701" s="51"/>
      <c r="O701" s="51"/>
      <c r="P701" s="51"/>
      <c r="Q701" s="31">
        <v>-5864210.3999594776</v>
      </c>
      <c r="R701" s="31">
        <v>0</v>
      </c>
      <c r="S701" s="32">
        <f t="shared" si="213"/>
        <v>-47177744.586965427</v>
      </c>
      <c r="T701" s="33">
        <f t="shared" si="214"/>
        <v>157904399.19583458</v>
      </c>
    </row>
    <row r="702" spans="1:20" ht="15" x14ac:dyDescent="0.25">
      <c r="A702" s="28">
        <v>13</v>
      </c>
      <c r="B702" s="28">
        <v>1910</v>
      </c>
      <c r="C702" s="29" t="s">
        <v>42</v>
      </c>
      <c r="D702" s="30">
        <f t="shared" si="210"/>
        <v>0</v>
      </c>
      <c r="E702" s="30"/>
      <c r="F702" s="30"/>
      <c r="G702" s="30"/>
      <c r="H702" s="31">
        <v>0</v>
      </c>
      <c r="I702" s="31">
        <v>0</v>
      </c>
      <c r="J702" s="32">
        <f t="shared" si="211"/>
        <v>0</v>
      </c>
      <c r="K702" s="32"/>
      <c r="L702" s="24"/>
      <c r="M702" s="51">
        <f t="shared" si="212"/>
        <v>0</v>
      </c>
      <c r="N702" s="51"/>
      <c r="O702" s="51"/>
      <c r="P702" s="51"/>
      <c r="Q702" s="31">
        <v>0</v>
      </c>
      <c r="R702" s="31">
        <v>0</v>
      </c>
      <c r="S702" s="32">
        <f t="shared" si="213"/>
        <v>0</v>
      </c>
      <c r="T702" s="33">
        <f t="shared" si="214"/>
        <v>0</v>
      </c>
    </row>
    <row r="703" spans="1:20" ht="15" x14ac:dyDescent="0.25">
      <c r="A703" s="28">
        <v>8</v>
      </c>
      <c r="B703" s="28">
        <v>1915</v>
      </c>
      <c r="C703" s="29" t="s">
        <v>56</v>
      </c>
      <c r="D703" s="30">
        <f t="shared" si="210"/>
        <v>5340222.01</v>
      </c>
      <c r="E703" s="30"/>
      <c r="F703" s="30"/>
      <c r="G703" s="30"/>
      <c r="H703" s="31">
        <v>0</v>
      </c>
      <c r="I703" s="31">
        <v>0</v>
      </c>
      <c r="J703" s="32">
        <f t="shared" si="211"/>
        <v>5340222.01</v>
      </c>
      <c r="K703" s="32"/>
      <c r="L703" s="24"/>
      <c r="M703" s="51">
        <f t="shared" si="212"/>
        <v>-2131006.2480316949</v>
      </c>
      <c r="N703" s="51"/>
      <c r="O703" s="51"/>
      <c r="P703" s="51"/>
      <c r="Q703" s="31">
        <v>-276991.64803169237</v>
      </c>
      <c r="R703" s="31">
        <v>0</v>
      </c>
      <c r="S703" s="32">
        <f t="shared" si="213"/>
        <v>-2407997.8960633874</v>
      </c>
      <c r="T703" s="33">
        <f t="shared" si="214"/>
        <v>2932224.1139366124</v>
      </c>
    </row>
    <row r="704" spans="1:20" ht="15" x14ac:dyDescent="0.25">
      <c r="A704" s="28">
        <v>10</v>
      </c>
      <c r="B704" s="28">
        <v>1920</v>
      </c>
      <c r="C704" s="29" t="s">
        <v>57</v>
      </c>
      <c r="D704" s="30">
        <f t="shared" si="210"/>
        <v>24644833.899169251</v>
      </c>
      <c r="E704" s="30"/>
      <c r="F704" s="30"/>
      <c r="G704" s="30"/>
      <c r="H704" s="31">
        <v>3801635.4004000002</v>
      </c>
      <c r="I704" s="31">
        <v>-4428501.3699999992</v>
      </c>
      <c r="J704" s="32">
        <f t="shared" si="211"/>
        <v>24017967.929569252</v>
      </c>
      <c r="K704" s="32"/>
      <c r="L704" s="24"/>
      <c r="M704" s="51">
        <f t="shared" si="212"/>
        <v>-14029205.256684393</v>
      </c>
      <c r="N704" s="51"/>
      <c r="O704" s="51"/>
      <c r="P704" s="51"/>
      <c r="Q704" s="31">
        <v>-4837264.1954310145</v>
      </c>
      <c r="R704" s="31">
        <v>4428501.3699999992</v>
      </c>
      <c r="S704" s="32">
        <f t="shared" si="213"/>
        <v>-14437968.08211541</v>
      </c>
      <c r="T704" s="33">
        <f t="shared" si="214"/>
        <v>9579999.8474538419</v>
      </c>
    </row>
    <row r="705" spans="1:20" ht="15" x14ac:dyDescent="0.25">
      <c r="A705" s="28">
        <v>10</v>
      </c>
      <c r="B705" s="28">
        <v>1930</v>
      </c>
      <c r="C705" s="29" t="s">
        <v>58</v>
      </c>
      <c r="D705" s="30">
        <f t="shared" si="210"/>
        <v>82844429.163287207</v>
      </c>
      <c r="E705" s="30"/>
      <c r="F705" s="30"/>
      <c r="G705" s="30"/>
      <c r="H705" s="31">
        <v>12033312.001199998</v>
      </c>
      <c r="I705" s="31">
        <v>-174205.86671279999</v>
      </c>
      <c r="J705" s="32">
        <f t="shared" si="211"/>
        <v>94703535.297774419</v>
      </c>
      <c r="K705" s="32"/>
      <c r="L705" s="24"/>
      <c r="M705" s="51">
        <f t="shared" si="212"/>
        <v>-49404203.999378294</v>
      </c>
      <c r="N705" s="51"/>
      <c r="O705" s="51"/>
      <c r="P705" s="51"/>
      <c r="Q705" s="31">
        <v>-5329318.7757300567</v>
      </c>
      <c r="R705" s="31">
        <v>125533.62671244</v>
      </c>
      <c r="S705" s="32">
        <f t="shared" si="213"/>
        <v>-54607989.148395911</v>
      </c>
      <c r="T705" s="33">
        <f t="shared" si="214"/>
        <v>40095546.149378508</v>
      </c>
    </row>
    <row r="706" spans="1:20" ht="15" x14ac:dyDescent="0.25">
      <c r="A706" s="28">
        <v>8</v>
      </c>
      <c r="B706" s="28">
        <v>1935</v>
      </c>
      <c r="C706" s="29" t="s">
        <v>59</v>
      </c>
      <c r="D706" s="30">
        <f t="shared" si="210"/>
        <v>839346.80999999994</v>
      </c>
      <c r="E706" s="30"/>
      <c r="F706" s="30"/>
      <c r="G706" s="30"/>
      <c r="H706" s="31">
        <v>0</v>
      </c>
      <c r="I706" s="31">
        <v>-161188.02000000002</v>
      </c>
      <c r="J706" s="32">
        <f t="shared" si="211"/>
        <v>678158.78999999992</v>
      </c>
      <c r="K706" s="32"/>
      <c r="L706" s="24"/>
      <c r="M706" s="51">
        <f t="shared" si="212"/>
        <v>-297030.68960578047</v>
      </c>
      <c r="N706" s="51"/>
      <c r="O706" s="51"/>
      <c r="P706" s="51"/>
      <c r="Q706" s="31">
        <v>-80756.127888571704</v>
      </c>
      <c r="R706" s="31">
        <v>161188.02000000002</v>
      </c>
      <c r="S706" s="32">
        <f t="shared" si="213"/>
        <v>-216598.79749435215</v>
      </c>
      <c r="T706" s="33">
        <f t="shared" si="214"/>
        <v>461559.99250564777</v>
      </c>
    </row>
    <row r="707" spans="1:20" ht="15" x14ac:dyDescent="0.25">
      <c r="A707" s="28">
        <v>8</v>
      </c>
      <c r="B707" s="28">
        <v>1940</v>
      </c>
      <c r="C707" s="29" t="s">
        <v>60</v>
      </c>
      <c r="D707" s="30">
        <f t="shared" si="210"/>
        <v>4295354.6333999988</v>
      </c>
      <c r="E707" s="30"/>
      <c r="F707" s="30"/>
      <c r="G707" s="30"/>
      <c r="H707" s="31">
        <v>1853596.1236999999</v>
      </c>
      <c r="I707" s="31">
        <v>-1185466.2299999997</v>
      </c>
      <c r="J707" s="32">
        <f t="shared" si="211"/>
        <v>4963484.5270999996</v>
      </c>
      <c r="K707" s="32"/>
      <c r="L707" s="24"/>
      <c r="M707" s="51">
        <f t="shared" si="212"/>
        <v>-2740023.7905036709</v>
      </c>
      <c r="N707" s="51"/>
      <c r="O707" s="51"/>
      <c r="P707" s="51"/>
      <c r="Q707" s="31">
        <v>-481523.2000821887</v>
      </c>
      <c r="R707" s="31">
        <v>1185466.2299999997</v>
      </c>
      <c r="S707" s="32">
        <f t="shared" si="213"/>
        <v>-2036080.7605858601</v>
      </c>
      <c r="T707" s="33">
        <f t="shared" si="214"/>
        <v>2927403.7665141392</v>
      </c>
    </row>
    <row r="708" spans="1:20" ht="15" x14ac:dyDescent="0.25">
      <c r="A708" s="28">
        <v>8</v>
      </c>
      <c r="B708" s="28">
        <v>1945</v>
      </c>
      <c r="C708" s="29" t="s">
        <v>61</v>
      </c>
      <c r="D708" s="30">
        <f t="shared" si="210"/>
        <v>4478941.1705000009</v>
      </c>
      <c r="E708" s="30"/>
      <c r="F708" s="30"/>
      <c r="G708" s="30"/>
      <c r="H708" s="31">
        <v>65317.465600000003</v>
      </c>
      <c r="I708" s="31">
        <v>-68196.759999999995</v>
      </c>
      <c r="J708" s="32">
        <f t="shared" si="211"/>
        <v>4476061.8761000009</v>
      </c>
      <c r="K708" s="32"/>
      <c r="L708" s="24"/>
      <c r="M708" s="51">
        <f t="shared" si="212"/>
        <v>-1652205.226430384</v>
      </c>
      <c r="N708" s="51"/>
      <c r="O708" s="51"/>
      <c r="P708" s="51"/>
      <c r="Q708" s="31">
        <v>-446978.52819778508</v>
      </c>
      <c r="R708" s="31">
        <v>68196.759999999995</v>
      </c>
      <c r="S708" s="32">
        <f t="shared" si="213"/>
        <v>-2030986.9946281689</v>
      </c>
      <c r="T708" s="33">
        <f t="shared" si="214"/>
        <v>2445074.8814718323</v>
      </c>
    </row>
    <row r="709" spans="1:20" ht="15" x14ac:dyDescent="0.25">
      <c r="A709" s="28">
        <v>8</v>
      </c>
      <c r="B709" s="28">
        <v>1950</v>
      </c>
      <c r="C709" s="29" t="s">
        <v>62</v>
      </c>
      <c r="D709" s="30">
        <f t="shared" si="210"/>
        <v>0</v>
      </c>
      <c r="E709" s="30"/>
      <c r="F709" s="30"/>
      <c r="G709" s="30"/>
      <c r="H709" s="31">
        <v>0</v>
      </c>
      <c r="I709" s="31">
        <v>0</v>
      </c>
      <c r="J709" s="32">
        <f t="shared" si="211"/>
        <v>0</v>
      </c>
      <c r="K709" s="32"/>
      <c r="L709" s="24"/>
      <c r="M709" s="51">
        <f t="shared" si="212"/>
        <v>0</v>
      </c>
      <c r="N709" s="51"/>
      <c r="O709" s="51"/>
      <c r="P709" s="51"/>
      <c r="Q709" s="31">
        <v>0</v>
      </c>
      <c r="R709" s="31">
        <v>0</v>
      </c>
      <c r="S709" s="32">
        <f t="shared" si="213"/>
        <v>0</v>
      </c>
      <c r="T709" s="33">
        <f t="shared" si="214"/>
        <v>0</v>
      </c>
    </row>
    <row r="710" spans="1:20" ht="15" x14ac:dyDescent="0.25">
      <c r="A710" s="28">
        <v>8</v>
      </c>
      <c r="B710" s="28">
        <v>1955</v>
      </c>
      <c r="C710" s="29" t="s">
        <v>63</v>
      </c>
      <c r="D710" s="30">
        <f t="shared" si="210"/>
        <v>7166237.3676000005</v>
      </c>
      <c r="E710" s="30"/>
      <c r="F710" s="30"/>
      <c r="G710" s="30"/>
      <c r="H710" s="31">
        <v>284994.25460000004</v>
      </c>
      <c r="I710" s="31">
        <v>-826.8</v>
      </c>
      <c r="J710" s="32">
        <f t="shared" si="211"/>
        <v>7450404.8222000003</v>
      </c>
      <c r="K710" s="32"/>
      <c r="L710" s="24"/>
      <c r="M710" s="51">
        <f t="shared" si="212"/>
        <v>-2937749.7404301409</v>
      </c>
      <c r="N710" s="51"/>
      <c r="O710" s="51"/>
      <c r="P710" s="51"/>
      <c r="Q710" s="31">
        <v>-663367.74258816266</v>
      </c>
      <c r="R710" s="31">
        <v>826.8</v>
      </c>
      <c r="S710" s="32">
        <f t="shared" si="213"/>
        <v>-3600290.6830183035</v>
      </c>
      <c r="T710" s="33">
        <f t="shared" si="214"/>
        <v>3850114.1391816968</v>
      </c>
    </row>
    <row r="711" spans="1:20" ht="15" x14ac:dyDescent="0.25">
      <c r="A711" s="28">
        <v>8</v>
      </c>
      <c r="B711" s="28">
        <v>1960</v>
      </c>
      <c r="C711" s="29" t="s">
        <v>64</v>
      </c>
      <c r="D711" s="30">
        <f t="shared" si="210"/>
        <v>8952643.383522803</v>
      </c>
      <c r="E711" s="30"/>
      <c r="F711" s="30"/>
      <c r="G711" s="30"/>
      <c r="H711" s="31">
        <v>216371.86559999999</v>
      </c>
      <c r="I711" s="31">
        <v>-42274.456477199994</v>
      </c>
      <c r="J711" s="32">
        <f t="shared" si="211"/>
        <v>9126740.7926456016</v>
      </c>
      <c r="K711" s="32"/>
      <c r="L711" s="24"/>
      <c r="M711" s="51">
        <f t="shared" si="212"/>
        <v>-5665409.030040497</v>
      </c>
      <c r="N711" s="51"/>
      <c r="O711" s="51"/>
      <c r="P711" s="51"/>
      <c r="Q711" s="31">
        <v>-538343.69402469031</v>
      </c>
      <c r="R711" s="31">
        <v>6823.4564724000011</v>
      </c>
      <c r="S711" s="32">
        <f t="shared" si="213"/>
        <v>-6196929.2675927877</v>
      </c>
      <c r="T711" s="33">
        <f t="shared" si="214"/>
        <v>2929811.5250528138</v>
      </c>
    </row>
    <row r="712" spans="1:20" ht="25.5" x14ac:dyDescent="0.25">
      <c r="A712" s="1">
        <v>47</v>
      </c>
      <c r="B712" s="28">
        <v>1970</v>
      </c>
      <c r="C712" s="29" t="s">
        <v>65</v>
      </c>
      <c r="D712" s="30">
        <f t="shared" si="210"/>
        <v>0</v>
      </c>
      <c r="E712" s="30"/>
      <c r="F712" s="30"/>
      <c r="G712" s="30"/>
      <c r="H712" s="31">
        <v>0</v>
      </c>
      <c r="I712" s="31">
        <v>0</v>
      </c>
      <c r="J712" s="32">
        <f t="shared" si="211"/>
        <v>0</v>
      </c>
      <c r="K712" s="32"/>
      <c r="L712" s="24"/>
      <c r="M712" s="51">
        <f t="shared" si="212"/>
        <v>0</v>
      </c>
      <c r="N712" s="51"/>
      <c r="O712" s="51"/>
      <c r="P712" s="51"/>
      <c r="Q712" s="31">
        <v>0</v>
      </c>
      <c r="R712" s="31">
        <v>0</v>
      </c>
      <c r="S712" s="32">
        <f t="shared" si="213"/>
        <v>0</v>
      </c>
      <c r="T712" s="33">
        <f t="shared" si="214"/>
        <v>0</v>
      </c>
    </row>
    <row r="713" spans="1:20" ht="25.5" x14ac:dyDescent="0.25">
      <c r="A713" s="28">
        <v>47</v>
      </c>
      <c r="B713" s="28">
        <v>1975</v>
      </c>
      <c r="C713" s="29" t="s">
        <v>66</v>
      </c>
      <c r="D713" s="30">
        <f t="shared" si="210"/>
        <v>0</v>
      </c>
      <c r="E713" s="30"/>
      <c r="F713" s="30"/>
      <c r="G713" s="30"/>
      <c r="H713" s="31">
        <v>0</v>
      </c>
      <c r="I713" s="31">
        <v>0</v>
      </c>
      <c r="J713" s="32">
        <f t="shared" si="211"/>
        <v>0</v>
      </c>
      <c r="K713" s="32"/>
      <c r="L713" s="24"/>
      <c r="M713" s="51">
        <f t="shared" si="212"/>
        <v>0</v>
      </c>
      <c r="N713" s="51"/>
      <c r="O713" s="51"/>
      <c r="P713" s="51"/>
      <c r="Q713" s="31">
        <v>0</v>
      </c>
      <c r="R713" s="31">
        <v>0</v>
      </c>
      <c r="S713" s="32">
        <f t="shared" si="213"/>
        <v>0</v>
      </c>
      <c r="T713" s="33">
        <f t="shared" si="214"/>
        <v>0</v>
      </c>
    </row>
    <row r="714" spans="1:20" ht="15" x14ac:dyDescent="0.25">
      <c r="A714" s="28">
        <v>47</v>
      </c>
      <c r="B714" s="28">
        <v>1980</v>
      </c>
      <c r="C714" s="29" t="s">
        <v>67</v>
      </c>
      <c r="D714" s="30">
        <f t="shared" si="210"/>
        <v>44652097.637308188</v>
      </c>
      <c r="E714" s="30"/>
      <c r="F714" s="30"/>
      <c r="G714" s="30"/>
      <c r="H714" s="31">
        <v>3130386.9402463827</v>
      </c>
      <c r="I714" s="31">
        <v>-141451.70071999999</v>
      </c>
      <c r="J714" s="32">
        <f t="shared" si="211"/>
        <v>47641032.876834571</v>
      </c>
      <c r="K714" s="32"/>
      <c r="L714" s="24"/>
      <c r="M714" s="51">
        <f t="shared" si="212"/>
        <v>-24058758.311314147</v>
      </c>
      <c r="N714" s="51"/>
      <c r="O714" s="51"/>
      <c r="P714" s="51"/>
      <c r="Q714" s="31">
        <v>-2476989.3063069154</v>
      </c>
      <c r="R714" s="31">
        <v>29289.86076800001</v>
      </c>
      <c r="S714" s="32">
        <f t="shared" si="213"/>
        <v>-26506457.756853063</v>
      </c>
      <c r="T714" s="33">
        <f t="shared" si="214"/>
        <v>21134575.119981509</v>
      </c>
    </row>
    <row r="715" spans="1:20" ht="15" x14ac:dyDescent="0.25">
      <c r="A715" s="28">
        <v>47</v>
      </c>
      <c r="B715" s="28">
        <v>1985</v>
      </c>
      <c r="C715" s="29" t="s">
        <v>68</v>
      </c>
      <c r="D715" s="30">
        <f t="shared" si="210"/>
        <v>0</v>
      </c>
      <c r="E715" s="30"/>
      <c r="F715" s="30"/>
      <c r="G715" s="30"/>
      <c r="H715" s="31">
        <v>0</v>
      </c>
      <c r="I715" s="31">
        <v>0</v>
      </c>
      <c r="J715" s="32">
        <f t="shared" si="211"/>
        <v>0</v>
      </c>
      <c r="K715" s="32"/>
      <c r="L715" s="24"/>
      <c r="M715" s="51">
        <f t="shared" si="212"/>
        <v>0</v>
      </c>
      <c r="N715" s="51"/>
      <c r="O715" s="51"/>
      <c r="P715" s="51"/>
      <c r="Q715" s="31">
        <v>0</v>
      </c>
      <c r="R715" s="31">
        <v>0</v>
      </c>
      <c r="S715" s="32">
        <f t="shared" si="213"/>
        <v>0</v>
      </c>
      <c r="T715" s="33">
        <f t="shared" si="214"/>
        <v>0</v>
      </c>
    </row>
    <row r="716" spans="1:20" ht="15" x14ac:dyDescent="0.25">
      <c r="A716" s="1">
        <v>47</v>
      </c>
      <c r="B716" s="28">
        <v>1990</v>
      </c>
      <c r="C716" s="36" t="s">
        <v>69</v>
      </c>
      <c r="D716" s="30">
        <f t="shared" si="210"/>
        <v>0</v>
      </c>
      <c r="E716" s="30"/>
      <c r="F716" s="30"/>
      <c r="G716" s="30"/>
      <c r="H716" s="31">
        <v>0</v>
      </c>
      <c r="I716" s="31">
        <v>0</v>
      </c>
      <c r="J716" s="32">
        <f t="shared" si="211"/>
        <v>0</v>
      </c>
      <c r="K716" s="32"/>
      <c r="L716" s="24"/>
      <c r="M716" s="51">
        <f t="shared" si="212"/>
        <v>0</v>
      </c>
      <c r="N716" s="51"/>
      <c r="O716" s="51"/>
      <c r="P716" s="51"/>
      <c r="Q716" s="31">
        <v>0</v>
      </c>
      <c r="R716" s="31">
        <v>0</v>
      </c>
      <c r="S716" s="32">
        <f t="shared" si="213"/>
        <v>0</v>
      </c>
      <c r="T716" s="33">
        <f t="shared" si="214"/>
        <v>0</v>
      </c>
    </row>
    <row r="717" spans="1:20" ht="15" x14ac:dyDescent="0.25">
      <c r="A717" s="28">
        <v>47</v>
      </c>
      <c r="B717" s="28">
        <v>1995</v>
      </c>
      <c r="C717" s="29" t="s">
        <v>70</v>
      </c>
      <c r="D717" s="30">
        <f t="shared" si="210"/>
        <v>0.12679271399974823</v>
      </c>
      <c r="E717" s="30"/>
      <c r="F717" s="30"/>
      <c r="G717" s="30"/>
      <c r="H717" s="31">
        <v>0</v>
      </c>
      <c r="I717" s="31">
        <v>0</v>
      </c>
      <c r="J717" s="32">
        <f t="shared" si="211"/>
        <v>0.12679271399974823</v>
      </c>
      <c r="K717" s="32"/>
      <c r="L717" s="24"/>
      <c r="M717" s="51">
        <f t="shared" si="212"/>
        <v>8.3819031715393066E-9</v>
      </c>
      <c r="N717" s="51"/>
      <c r="O717" s="51"/>
      <c r="P717" s="51"/>
      <c r="Q717" s="31">
        <v>0</v>
      </c>
      <c r="R717" s="31">
        <v>0</v>
      </c>
      <c r="S717" s="32">
        <f t="shared" si="213"/>
        <v>8.3819031715393066E-9</v>
      </c>
      <c r="T717" s="33">
        <f t="shared" si="214"/>
        <v>0.1267927223816514</v>
      </c>
    </row>
    <row r="718" spans="1:20" ht="15" x14ac:dyDescent="0.25">
      <c r="A718" s="28">
        <v>47</v>
      </c>
      <c r="B718" s="28">
        <v>2440</v>
      </c>
      <c r="C718" s="29" t="s">
        <v>73</v>
      </c>
      <c r="D718" s="30">
        <f t="shared" si="210"/>
        <v>-1035366540.4734219</v>
      </c>
      <c r="E718" s="30"/>
      <c r="F718" s="30"/>
      <c r="G718" s="30"/>
      <c r="H718" s="31">
        <v>-152218533.27365494</v>
      </c>
      <c r="I718" s="31">
        <v>1722239.8434731998</v>
      </c>
      <c r="J718" s="32">
        <f t="shared" si="211"/>
        <v>-1185862833.9036038</v>
      </c>
      <c r="K718" s="32"/>
      <c r="L718" s="24"/>
      <c r="M718" s="51">
        <f t="shared" si="212"/>
        <v>141302072.93508139</v>
      </c>
      <c r="N718" s="51"/>
      <c r="O718" s="51"/>
      <c r="P718" s="51"/>
      <c r="Q718" s="31">
        <v>26040634.26942585</v>
      </c>
      <c r="R718" s="31">
        <v>-344447.96351460007</v>
      </c>
      <c r="S718" s="32">
        <f t="shared" si="213"/>
        <v>166998259.24099264</v>
      </c>
      <c r="T718" s="33">
        <f t="shared" si="214"/>
        <v>-1018864574.6626111</v>
      </c>
    </row>
    <row r="719" spans="1:20" ht="15" x14ac:dyDescent="0.25">
      <c r="A719" s="28">
        <v>47</v>
      </c>
      <c r="B719" s="37" t="s">
        <v>74</v>
      </c>
      <c r="C719" s="59" t="s">
        <v>75</v>
      </c>
      <c r="D719" s="30">
        <f t="shared" si="210"/>
        <v>-1892097.08</v>
      </c>
      <c r="E719" s="30"/>
      <c r="F719" s="30"/>
      <c r="G719" s="30"/>
      <c r="H719" s="31">
        <v>0</v>
      </c>
      <c r="I719" s="31">
        <v>0</v>
      </c>
      <c r="J719" s="32">
        <f t="shared" si="211"/>
        <v>-1892097.08</v>
      </c>
      <c r="K719" s="32"/>
      <c r="M719" s="51">
        <f t="shared" si="212"/>
        <v>847581.58457494457</v>
      </c>
      <c r="N719" s="51"/>
      <c r="O719" s="51"/>
      <c r="P719" s="51"/>
      <c r="Q719" s="31">
        <v>123834.16507494469</v>
      </c>
      <c r="R719" s="31">
        <v>0</v>
      </c>
      <c r="S719" s="32">
        <f t="shared" si="213"/>
        <v>971415.7496498893</v>
      </c>
      <c r="T719" s="33">
        <f t="shared" si="214"/>
        <v>-920681.33035011077</v>
      </c>
    </row>
    <row r="720" spans="1:20" ht="15" x14ac:dyDescent="0.25">
      <c r="A720" s="37"/>
      <c r="B720" s="37">
        <v>2005</v>
      </c>
      <c r="C720" s="38" t="s">
        <v>76</v>
      </c>
      <c r="D720" s="30">
        <f t="shared" si="210"/>
        <v>11769942.560000001</v>
      </c>
      <c r="E720" s="30"/>
      <c r="F720" s="30"/>
      <c r="H720" s="31">
        <v>0</v>
      </c>
      <c r="I720" s="31">
        <v>0</v>
      </c>
      <c r="J720" s="32">
        <f t="shared" si="211"/>
        <v>11769942.560000001</v>
      </c>
      <c r="K720" s="32"/>
      <c r="L720" s="24"/>
      <c r="M720" s="51">
        <f t="shared" si="212"/>
        <v>-5160061.2500000019</v>
      </c>
      <c r="N720" s="51"/>
      <c r="O720" s="51"/>
      <c r="P720" s="51"/>
      <c r="Q720" s="31">
        <v>-731191.98</v>
      </c>
      <c r="R720" s="31">
        <v>0</v>
      </c>
      <c r="S720" s="32">
        <f t="shared" si="213"/>
        <v>-5891253.2300000023</v>
      </c>
      <c r="T720" s="33">
        <f t="shared" si="214"/>
        <v>5878689.3299999982</v>
      </c>
    </row>
    <row r="721" spans="1:20" ht="15" x14ac:dyDescent="0.25">
      <c r="A721" s="37"/>
      <c r="B721" s="37">
        <v>2040</v>
      </c>
      <c r="C721" s="38" t="s">
        <v>77</v>
      </c>
      <c r="D721" s="30">
        <f t="shared" si="210"/>
        <v>0</v>
      </c>
      <c r="E721" s="30"/>
      <c r="F721" s="30"/>
      <c r="G721" s="30"/>
      <c r="H721" s="31">
        <v>0</v>
      </c>
      <c r="I721" s="31">
        <v>0</v>
      </c>
      <c r="J721" s="32">
        <f t="shared" si="211"/>
        <v>0</v>
      </c>
      <c r="K721" s="32"/>
      <c r="L721" s="24"/>
      <c r="M721" s="51">
        <f t="shared" si="212"/>
        <v>0</v>
      </c>
      <c r="N721" s="51"/>
      <c r="O721" s="51"/>
      <c r="P721" s="51"/>
      <c r="Q721" s="31">
        <v>0</v>
      </c>
      <c r="R721" s="31">
        <v>0</v>
      </c>
      <c r="S721" s="32">
        <f t="shared" si="213"/>
        <v>0</v>
      </c>
      <c r="T721" s="33">
        <f t="shared" si="214"/>
        <v>0</v>
      </c>
    </row>
    <row r="722" spans="1:20" ht="15" x14ac:dyDescent="0.25">
      <c r="A722" s="37"/>
      <c r="B722" s="37">
        <v>2050</v>
      </c>
      <c r="C722" s="38" t="s">
        <v>78</v>
      </c>
      <c r="D722" s="30">
        <f t="shared" si="210"/>
        <v>0</v>
      </c>
      <c r="E722" s="30"/>
      <c r="F722" s="30"/>
      <c r="G722" s="30"/>
      <c r="H722" s="31">
        <v>0</v>
      </c>
      <c r="I722" s="31">
        <v>0</v>
      </c>
      <c r="J722" s="32">
        <f t="shared" si="211"/>
        <v>0</v>
      </c>
      <c r="K722" s="32"/>
      <c r="L722" s="24"/>
      <c r="M722" s="51">
        <f t="shared" si="212"/>
        <v>0</v>
      </c>
      <c r="N722" s="51"/>
      <c r="O722" s="51"/>
      <c r="P722" s="51"/>
      <c r="Q722" s="31">
        <v>0</v>
      </c>
      <c r="R722" s="31">
        <v>0</v>
      </c>
      <c r="S722" s="32">
        <f t="shared" si="213"/>
        <v>0</v>
      </c>
      <c r="T722" s="33">
        <f t="shared" si="214"/>
        <v>0</v>
      </c>
    </row>
    <row r="723" spans="1:20" ht="15" x14ac:dyDescent="0.25">
      <c r="A723" s="37"/>
      <c r="B723" s="37">
        <v>2075</v>
      </c>
      <c r="C723" s="38" t="s">
        <v>79</v>
      </c>
      <c r="D723" s="30">
        <f t="shared" si="210"/>
        <v>191039.67</v>
      </c>
      <c r="E723" s="30"/>
      <c r="F723" s="30"/>
      <c r="G723" s="30"/>
      <c r="H723" s="31">
        <v>0</v>
      </c>
      <c r="I723" s="31">
        <v>0</v>
      </c>
      <c r="J723" s="32">
        <f t="shared" si="211"/>
        <v>191039.67</v>
      </c>
      <c r="K723" s="32"/>
      <c r="L723" s="24"/>
      <c r="M723" s="51">
        <f t="shared" si="212"/>
        <v>-191039.66999999975</v>
      </c>
      <c r="N723" s="51"/>
      <c r="O723" s="51"/>
      <c r="P723" s="51"/>
      <c r="Q723" s="31">
        <v>0</v>
      </c>
      <c r="R723" s="31">
        <v>0</v>
      </c>
      <c r="S723" s="32">
        <f t="shared" si="213"/>
        <v>-191039.66999999975</v>
      </c>
      <c r="T723" s="33">
        <f t="shared" si="214"/>
        <v>2.6193447411060333E-10</v>
      </c>
    </row>
    <row r="724" spans="1:20" ht="15" x14ac:dyDescent="0.25">
      <c r="A724" s="37"/>
      <c r="B724" s="37">
        <v>2055</v>
      </c>
      <c r="C724" s="38" t="s">
        <v>80</v>
      </c>
      <c r="D724" s="30">
        <f t="shared" si="210"/>
        <v>169593621.45882192</v>
      </c>
      <c r="E724" s="30"/>
      <c r="F724" s="30"/>
      <c r="G724" s="30"/>
      <c r="H724" s="31">
        <v>41340175.904128999</v>
      </c>
      <c r="I724" s="31">
        <v>0</v>
      </c>
      <c r="J724" s="32">
        <f t="shared" si="211"/>
        <v>210933797.36295092</v>
      </c>
      <c r="K724" s="32"/>
      <c r="L724" s="24"/>
      <c r="M724" s="51"/>
      <c r="N724" s="51"/>
      <c r="O724" s="51"/>
      <c r="P724" s="51"/>
      <c r="Q724" s="31"/>
      <c r="R724" s="31"/>
      <c r="S724" s="32"/>
      <c r="T724" s="33">
        <f t="shared" si="214"/>
        <v>210933797.36295092</v>
      </c>
    </row>
    <row r="725" spans="1:20" ht="15" x14ac:dyDescent="0.25">
      <c r="A725" s="37"/>
      <c r="B725" s="37" t="s">
        <v>81</v>
      </c>
      <c r="C725" s="38" t="s">
        <v>82</v>
      </c>
      <c r="D725" s="30">
        <f t="shared" si="210"/>
        <v>-98799279.982804984</v>
      </c>
      <c r="E725" s="30"/>
      <c r="F725" s="30"/>
      <c r="G725" s="30"/>
      <c r="H725" s="31">
        <v>-19228819.055945005</v>
      </c>
      <c r="I725" s="31">
        <v>0</v>
      </c>
      <c r="J725" s="32">
        <f t="shared" si="211"/>
        <v>-118028099.03874999</v>
      </c>
      <c r="K725" s="32"/>
      <c r="L725" s="24"/>
      <c r="M725" s="51"/>
      <c r="N725" s="51"/>
      <c r="O725" s="51"/>
      <c r="P725" s="51"/>
      <c r="Q725" s="31"/>
      <c r="R725" s="31"/>
      <c r="S725" s="32"/>
      <c r="T725" s="33">
        <f t="shared" si="214"/>
        <v>-118028099.03874999</v>
      </c>
    </row>
    <row r="726" spans="1:20" x14ac:dyDescent="0.2">
      <c r="A726" s="37"/>
      <c r="B726" s="37"/>
      <c r="C726" s="39" t="s">
        <v>83</v>
      </c>
      <c r="D726" s="40">
        <f t="shared" ref="D726:J726" si="215">SUM(D682:D725)</f>
        <v>5295829863.9554834</v>
      </c>
      <c r="E726" s="40">
        <f t="shared" si="215"/>
        <v>0</v>
      </c>
      <c r="F726" s="40">
        <f t="shared" si="215"/>
        <v>0</v>
      </c>
      <c r="G726" s="40">
        <f t="shared" si="215"/>
        <v>0</v>
      </c>
      <c r="H726" s="40">
        <f t="shared" si="215"/>
        <v>357970991.59554106</v>
      </c>
      <c r="I726" s="40">
        <f t="shared" si="215"/>
        <v>-16143907.032830436</v>
      </c>
      <c r="J726" s="40">
        <f t="shared" si="215"/>
        <v>5637656948.5181923</v>
      </c>
      <c r="K726" s="40">
        <f>SUM(K682:K720)</f>
        <v>0</v>
      </c>
      <c r="L726" s="42"/>
      <c r="M726" s="40">
        <f t="shared" ref="M726:T726" si="216">SUM(M682:M725)</f>
        <v>-1377806704.1234565</v>
      </c>
      <c r="N726" s="40">
        <f t="shared" si="216"/>
        <v>0</v>
      </c>
      <c r="O726" s="40">
        <f t="shared" si="216"/>
        <v>0</v>
      </c>
      <c r="P726" s="40">
        <f t="shared" si="216"/>
        <v>0</v>
      </c>
      <c r="Q726" s="40">
        <f t="shared" si="216"/>
        <v>-171053825.78349805</v>
      </c>
      <c r="R726" s="40">
        <f t="shared" si="216"/>
        <v>9079425.1838822216</v>
      </c>
      <c r="S726" s="40">
        <f t="shared" si="216"/>
        <v>-1539781104.7230721</v>
      </c>
      <c r="T726" s="40">
        <f t="shared" si="216"/>
        <v>4097875843.7951193</v>
      </c>
    </row>
    <row r="727" spans="1:20" ht="25.5" x14ac:dyDescent="0.25">
      <c r="A727" s="37"/>
      <c r="B727" s="37">
        <v>2075</v>
      </c>
      <c r="C727" s="43" t="s">
        <v>85</v>
      </c>
      <c r="D727" s="30">
        <f t="shared" ref="D727:D732" si="217">J659</f>
        <v>-191039.67</v>
      </c>
      <c r="E727" s="30"/>
      <c r="F727" s="30"/>
      <c r="G727" s="30"/>
      <c r="H727" s="31">
        <v>0</v>
      </c>
      <c r="I727" s="31">
        <v>0</v>
      </c>
      <c r="J727" s="32">
        <f t="shared" ref="J727:J732" si="218">D727+H727+I727</f>
        <v>-191039.67</v>
      </c>
      <c r="K727" s="32"/>
      <c r="M727" s="51">
        <f>S659</f>
        <v>191039.66999999975</v>
      </c>
      <c r="N727" s="51"/>
      <c r="O727" s="51"/>
      <c r="P727" s="51"/>
      <c r="Q727" s="31">
        <v>0</v>
      </c>
      <c r="R727" s="31">
        <v>0</v>
      </c>
      <c r="S727" s="32">
        <f t="shared" ref="S727:S730" si="219">M727+Q727+R727</f>
        <v>191039.66999999975</v>
      </c>
      <c r="T727" s="33">
        <f t="shared" ref="T727:T732" si="220">J727+S727</f>
        <v>-2.6193447411060333E-10</v>
      </c>
    </row>
    <row r="728" spans="1:20" ht="25.5" x14ac:dyDescent="0.25">
      <c r="A728" s="37"/>
      <c r="B728" s="37">
        <v>1865</v>
      </c>
      <c r="C728" s="43" t="s">
        <v>86</v>
      </c>
      <c r="D728" s="30">
        <f t="shared" si="217"/>
        <v>-800186</v>
      </c>
      <c r="E728" s="30"/>
      <c r="F728" s="30"/>
      <c r="G728" s="30"/>
      <c r="H728" s="31">
        <v>0</v>
      </c>
      <c r="I728" s="31">
        <v>0</v>
      </c>
      <c r="J728" s="32">
        <f t="shared" si="218"/>
        <v>-800186</v>
      </c>
      <c r="K728" s="32"/>
      <c r="M728" s="51">
        <f>S660</f>
        <v>208595.4696551724</v>
      </c>
      <c r="N728" s="51"/>
      <c r="O728" s="51"/>
      <c r="P728" s="51"/>
      <c r="Q728" s="31">
        <v>80018.599655172409</v>
      </c>
      <c r="R728" s="31">
        <v>0</v>
      </c>
      <c r="S728" s="32">
        <f t="shared" si="219"/>
        <v>288614.06931034481</v>
      </c>
      <c r="T728" s="33">
        <f t="shared" si="220"/>
        <v>-511571.93068965519</v>
      </c>
    </row>
    <row r="729" spans="1:20" ht="15" x14ac:dyDescent="0.25">
      <c r="A729" s="37"/>
      <c r="B729" s="37">
        <v>1875</v>
      </c>
      <c r="C729" s="43" t="s">
        <v>87</v>
      </c>
      <c r="D729" s="30">
        <f t="shared" si="217"/>
        <v>-1091911.08</v>
      </c>
      <c r="E729" s="30"/>
      <c r="F729" s="30"/>
      <c r="G729" s="30"/>
      <c r="H729" s="31">
        <v>0</v>
      </c>
      <c r="I729" s="31">
        <v>0</v>
      </c>
      <c r="J729" s="32">
        <f t="shared" si="218"/>
        <v>-1091911.08</v>
      </c>
      <c r="K729" s="32"/>
      <c r="M729" s="51">
        <f>S661</f>
        <v>627312.89137535449</v>
      </c>
      <c r="N729" s="51"/>
      <c r="O729" s="51"/>
      <c r="P729" s="51"/>
      <c r="Q729" s="31">
        <v>40420.192514211965</v>
      </c>
      <c r="R729" s="31">
        <v>0</v>
      </c>
      <c r="S729" s="32">
        <f t="shared" si="219"/>
        <v>667733.08388956648</v>
      </c>
      <c r="T729" s="33">
        <f t="shared" si="220"/>
        <v>-424177.9961104336</v>
      </c>
    </row>
    <row r="730" spans="1:20" ht="25.5" x14ac:dyDescent="0.25">
      <c r="A730" s="37"/>
      <c r="B730" s="37" t="s">
        <v>74</v>
      </c>
      <c r="C730" s="43" t="s">
        <v>88</v>
      </c>
      <c r="D730" s="30">
        <f t="shared" si="217"/>
        <v>1892097.08</v>
      </c>
      <c r="E730" s="30"/>
      <c r="F730" s="30"/>
      <c r="G730" s="30"/>
      <c r="H730" s="31">
        <v>0</v>
      </c>
      <c r="I730" s="31">
        <v>0</v>
      </c>
      <c r="J730" s="32">
        <f t="shared" si="218"/>
        <v>1892097.08</v>
      </c>
      <c r="K730" s="32"/>
      <c r="M730" s="51">
        <f>S662</f>
        <v>-847581.58457494457</v>
      </c>
      <c r="N730" s="51"/>
      <c r="O730" s="51"/>
      <c r="P730" s="51"/>
      <c r="Q730" s="31">
        <v>-123834.16507494469</v>
      </c>
      <c r="R730" s="31">
        <v>0</v>
      </c>
      <c r="S730" s="32">
        <f t="shared" si="219"/>
        <v>-971415.7496498893</v>
      </c>
      <c r="T730" s="33">
        <f t="shared" si="220"/>
        <v>920681.33035011077</v>
      </c>
    </row>
    <row r="731" spans="1:20" ht="15" x14ac:dyDescent="0.25">
      <c r="A731" s="37"/>
      <c r="B731" s="37">
        <v>2055</v>
      </c>
      <c r="C731" s="38" t="s">
        <v>80</v>
      </c>
      <c r="D731" s="30">
        <f t="shared" si="217"/>
        <v>-169593621.46090689</v>
      </c>
      <c r="E731" s="30"/>
      <c r="F731" s="30"/>
      <c r="G731" s="30"/>
      <c r="H731" s="31">
        <v>-41340175.904128999</v>
      </c>
      <c r="I731" s="31">
        <v>0</v>
      </c>
      <c r="J731" s="32">
        <f t="shared" si="218"/>
        <v>-210933797.36503589</v>
      </c>
      <c r="K731" s="32"/>
      <c r="M731" s="51"/>
      <c r="N731" s="51"/>
      <c r="O731" s="51"/>
      <c r="P731" s="51"/>
      <c r="Q731" s="31"/>
      <c r="R731" s="31"/>
      <c r="S731" s="32"/>
      <c r="T731" s="33">
        <f t="shared" si="220"/>
        <v>-210933797.36503589</v>
      </c>
    </row>
    <row r="732" spans="1:20" ht="15" x14ac:dyDescent="0.25">
      <c r="A732" s="37"/>
      <c r="B732" s="37" t="s">
        <v>81</v>
      </c>
      <c r="C732" s="38" t="s">
        <v>82</v>
      </c>
      <c r="D732" s="30">
        <f t="shared" si="217"/>
        <v>98799279.982804984</v>
      </c>
      <c r="E732" s="30"/>
      <c r="F732" s="30"/>
      <c r="G732" s="30"/>
      <c r="H732" s="31">
        <v>19228819.055945005</v>
      </c>
      <c r="I732" s="31">
        <v>0</v>
      </c>
      <c r="J732" s="32">
        <f t="shared" si="218"/>
        <v>118028099.03874999</v>
      </c>
      <c r="K732" s="32"/>
      <c r="M732" s="51"/>
      <c r="N732" s="51"/>
      <c r="O732" s="51"/>
      <c r="P732" s="51"/>
      <c r="Q732" s="31"/>
      <c r="R732" s="31"/>
      <c r="S732" s="32"/>
      <c r="T732" s="33">
        <f t="shared" si="220"/>
        <v>118028099.03874999</v>
      </c>
    </row>
    <row r="733" spans="1:20" ht="15" x14ac:dyDescent="0.25">
      <c r="A733" s="37"/>
      <c r="B733" s="37"/>
      <c r="C733" s="39" t="s">
        <v>89</v>
      </c>
      <c r="D733" s="40">
        <f t="shared" ref="D733:J733" si="221">SUM(D726:D732)</f>
        <v>5224844482.8073816</v>
      </c>
      <c r="E733" s="40">
        <f t="shared" si="221"/>
        <v>0</v>
      </c>
      <c r="F733" s="40">
        <f t="shared" si="221"/>
        <v>0</v>
      </c>
      <c r="G733" s="40">
        <f t="shared" si="221"/>
        <v>0</v>
      </c>
      <c r="H733" s="40">
        <f t="shared" si="221"/>
        <v>335859634.74735707</v>
      </c>
      <c r="I733" s="40">
        <f t="shared" si="221"/>
        <v>-16143907.032830436</v>
      </c>
      <c r="J733" s="40">
        <f t="shared" si="221"/>
        <v>5544560210.5219059</v>
      </c>
      <c r="K733" s="32"/>
      <c r="L733" s="42"/>
      <c r="M733" s="40">
        <f t="shared" ref="M733:T733" si="222">SUM(M726:M732)</f>
        <v>-1377627337.6770008</v>
      </c>
      <c r="N733" s="40">
        <f t="shared" si="222"/>
        <v>0</v>
      </c>
      <c r="O733" s="40">
        <f t="shared" si="222"/>
        <v>0</v>
      </c>
      <c r="P733" s="40">
        <f t="shared" si="222"/>
        <v>0</v>
      </c>
      <c r="Q733" s="40">
        <f t="shared" si="222"/>
        <v>-171057221.1564036</v>
      </c>
      <c r="R733" s="40">
        <f t="shared" si="222"/>
        <v>9079425.1838822216</v>
      </c>
      <c r="S733" s="40">
        <f t="shared" si="222"/>
        <v>-1539605133.6495221</v>
      </c>
      <c r="T733" s="40">
        <f t="shared" si="222"/>
        <v>4004955076.8723831</v>
      </c>
    </row>
    <row r="734" spans="1:20" ht="15" x14ac:dyDescent="0.25">
      <c r="A734" s="37"/>
      <c r="B734" s="37"/>
      <c r="C734" s="65" t="s">
        <v>90</v>
      </c>
      <c r="D734" s="66"/>
      <c r="E734" s="66"/>
      <c r="F734" s="66"/>
      <c r="G734" s="66"/>
      <c r="H734" s="66"/>
      <c r="I734" s="66"/>
      <c r="J734" s="66"/>
      <c r="K734" s="66"/>
      <c r="L734" s="66"/>
      <c r="M734" s="67"/>
      <c r="N734" s="44"/>
      <c r="O734" s="44"/>
      <c r="P734" s="44"/>
      <c r="Q734" s="45"/>
      <c r="S734" s="46"/>
      <c r="T734" s="34"/>
    </row>
    <row r="735" spans="1:20" ht="15" x14ac:dyDescent="0.25">
      <c r="A735" s="37"/>
      <c r="B735" s="37"/>
      <c r="C735" s="65" t="s">
        <v>91</v>
      </c>
      <c r="D735" s="66"/>
      <c r="E735" s="66"/>
      <c r="F735" s="66"/>
      <c r="G735" s="66"/>
      <c r="H735" s="66"/>
      <c r="I735" s="66"/>
      <c r="J735" s="66"/>
      <c r="K735" s="66"/>
      <c r="L735" s="66"/>
      <c r="M735" s="67"/>
      <c r="N735" s="44"/>
      <c r="O735" s="44"/>
      <c r="P735" s="44"/>
      <c r="Q735" s="40">
        <f>+Q733</f>
        <v>-171057221.1564036</v>
      </c>
      <c r="S735" s="46"/>
      <c r="T735" s="34"/>
    </row>
    <row r="736" spans="1:20" x14ac:dyDescent="0.2">
      <c r="D736" s="47"/>
      <c r="E736" s="47"/>
      <c r="F736" s="47"/>
      <c r="G736" s="47"/>
      <c r="H736" s="47"/>
      <c r="I736" s="47"/>
      <c r="J736" s="47"/>
      <c r="M736" s="47"/>
      <c r="N736" s="47"/>
      <c r="O736" s="47"/>
      <c r="P736" s="47"/>
      <c r="Q736" s="47"/>
      <c r="R736" s="47"/>
      <c r="S736" s="47"/>
      <c r="T736" s="47"/>
    </row>
    <row r="737" spans="1:20" x14ac:dyDescent="0.2">
      <c r="M737" s="2" t="s">
        <v>92</v>
      </c>
    </row>
    <row r="738" spans="1:20" ht="15" x14ac:dyDescent="0.25">
      <c r="A738" s="37">
        <v>10</v>
      </c>
      <c r="B738" s="37"/>
      <c r="C738" s="16" t="s">
        <v>93</v>
      </c>
      <c r="D738" s="17"/>
      <c r="E738" s="17"/>
      <c r="F738" s="17"/>
      <c r="G738" s="17"/>
      <c r="H738" s="17"/>
      <c r="I738" s="17"/>
      <c r="J738" s="17"/>
      <c r="K738" s="17"/>
      <c r="L738" s="17"/>
      <c r="M738" s="17" t="s">
        <v>93</v>
      </c>
      <c r="N738" s="17"/>
      <c r="O738" s="17"/>
      <c r="P738" s="17"/>
      <c r="Q738" s="17"/>
      <c r="R738" s="48">
        <f>Q705</f>
        <v>-5329318.7757300567</v>
      </c>
    </row>
    <row r="739" spans="1:20" ht="15" x14ac:dyDescent="0.25">
      <c r="A739" s="37">
        <v>8</v>
      </c>
      <c r="B739" s="37"/>
      <c r="C739" s="16" t="s">
        <v>59</v>
      </c>
      <c r="D739" s="17"/>
      <c r="E739" s="17"/>
      <c r="F739" s="17"/>
      <c r="G739" s="17"/>
      <c r="H739" s="17"/>
      <c r="I739" s="17"/>
      <c r="J739" s="17"/>
      <c r="K739" s="17"/>
      <c r="L739" s="17"/>
      <c r="M739" s="17" t="s">
        <v>59</v>
      </c>
      <c r="N739" s="17"/>
      <c r="O739" s="17"/>
      <c r="P739" s="17"/>
      <c r="Q739" s="17"/>
      <c r="R739" s="48">
        <f>+Q707+Q706</f>
        <v>-562279.32797076041</v>
      </c>
    </row>
    <row r="740" spans="1:20" ht="15" x14ac:dyDescent="0.25">
      <c r="A740" s="37">
        <v>47</v>
      </c>
      <c r="B740" s="37"/>
      <c r="C740" s="16" t="s">
        <v>94</v>
      </c>
      <c r="D740" s="17"/>
      <c r="E740" s="17"/>
      <c r="F740" s="17"/>
      <c r="G740" s="17"/>
      <c r="H740" s="17"/>
      <c r="I740" s="17"/>
      <c r="J740" s="17"/>
      <c r="K740" s="17"/>
      <c r="L740" s="17"/>
      <c r="M740" s="17" t="s">
        <v>94</v>
      </c>
      <c r="N740" s="17"/>
      <c r="O740" s="17"/>
      <c r="P740" s="17"/>
      <c r="Q740" s="17"/>
      <c r="R740" s="48"/>
    </row>
    <row r="741" spans="1:20" x14ac:dyDescent="0.2">
      <c r="M741" s="60" t="s">
        <v>95</v>
      </c>
      <c r="N741" s="61"/>
      <c r="O741" s="61"/>
      <c r="P741" s="61"/>
      <c r="Q741" s="61"/>
      <c r="R741" s="49">
        <f>Q735-R738-R739-R740</f>
        <v>-165165623.05270278</v>
      </c>
    </row>
    <row r="745" spans="1:20" ht="13.5" thickBot="1" x14ac:dyDescent="0.25">
      <c r="H745" s="11" t="s">
        <v>18</v>
      </c>
      <c r="I745" s="12" t="s">
        <v>19</v>
      </c>
    </row>
    <row r="746" spans="1:20" ht="15.75" thickBot="1" x14ac:dyDescent="0.3">
      <c r="H746" s="11" t="s">
        <v>20</v>
      </c>
      <c r="I746" s="13">
        <v>2027</v>
      </c>
      <c r="J746" s="14"/>
      <c r="K746" s="15" t="b">
        <f>IF(I746=2014,4,IF(I746=2015,5,IF(I746=2016,6,IF(I746=2017,7,IF(I746=2018,8,IF(I746=2019,9,IF(I746=2020,10)))))))</f>
        <v>0</v>
      </c>
    </row>
    <row r="748" spans="1:20" x14ac:dyDescent="0.2">
      <c r="D748" s="62" t="s">
        <v>21</v>
      </c>
      <c r="E748" s="63"/>
      <c r="F748" s="63"/>
      <c r="G748" s="63"/>
      <c r="H748" s="63"/>
      <c r="I748" s="63"/>
      <c r="J748" s="63"/>
      <c r="K748" s="64"/>
      <c r="M748" s="16"/>
      <c r="N748" s="17"/>
      <c r="O748" s="17"/>
      <c r="P748" s="17"/>
      <c r="Q748" s="18" t="s">
        <v>22</v>
      </c>
      <c r="R748" s="18"/>
      <c r="S748" s="19"/>
    </row>
    <row r="749" spans="1:20" ht="30" customHeight="1" x14ac:dyDescent="0.2">
      <c r="A749" s="20" t="s">
        <v>23</v>
      </c>
      <c r="B749" s="20" t="s">
        <v>24</v>
      </c>
      <c r="C749" s="21" t="s">
        <v>25</v>
      </c>
      <c r="D749" s="22" t="s">
        <v>26</v>
      </c>
      <c r="E749" s="22" t="s">
        <v>102</v>
      </c>
      <c r="F749" s="22"/>
      <c r="G749" s="20" t="s">
        <v>27</v>
      </c>
      <c r="H749" s="23" t="s">
        <v>28</v>
      </c>
      <c r="I749" s="23" t="s">
        <v>29</v>
      </c>
      <c r="J749" s="20" t="s">
        <v>30</v>
      </c>
      <c r="K749" s="20" t="s">
        <v>31</v>
      </c>
      <c r="L749" s="24"/>
      <c r="M749" s="22" t="s">
        <v>26</v>
      </c>
      <c r="N749" s="22" t="s">
        <v>102</v>
      </c>
      <c r="O749" s="25"/>
      <c r="P749" s="20" t="s">
        <v>27</v>
      </c>
      <c r="Q749" s="26" t="s">
        <v>32</v>
      </c>
      <c r="R749" s="26" t="s">
        <v>29</v>
      </c>
      <c r="S749" s="27" t="s">
        <v>30</v>
      </c>
      <c r="T749" s="20" t="s">
        <v>33</v>
      </c>
    </row>
    <row r="750" spans="1:20" ht="25.5" customHeight="1" x14ac:dyDescent="0.25">
      <c r="A750" s="20"/>
      <c r="B750" s="28">
        <v>1609</v>
      </c>
      <c r="C750" s="29" t="s">
        <v>35</v>
      </c>
      <c r="D750" s="30">
        <f t="shared" ref="D750:D793" si="223">J682</f>
        <v>106684022.30680001</v>
      </c>
      <c r="E750" s="30">
        <v>0</v>
      </c>
      <c r="F750" s="30"/>
      <c r="G750" s="30">
        <f t="shared" ref="G750:G793" si="224">SUM(D750:F750)</f>
        <v>106684022.30680001</v>
      </c>
      <c r="H750" s="31">
        <v>25000034.053400014</v>
      </c>
      <c r="I750" s="31">
        <v>0</v>
      </c>
      <c r="J750" s="32">
        <f t="shared" ref="J750:J793" si="225">G750+H750+I750</f>
        <v>131684056.36020002</v>
      </c>
      <c r="K750" s="32"/>
      <c r="L750" s="24"/>
      <c r="M750" s="51">
        <f t="shared" ref="M750:M791" si="226">S682</f>
        <v>-35738952.969592653</v>
      </c>
      <c r="N750" s="51">
        <v>0</v>
      </c>
      <c r="O750" s="51"/>
      <c r="P750" s="30">
        <f t="shared" ref="P750:P800" si="227">SUM(M750:O750)</f>
        <v>-35738952.969592653</v>
      </c>
      <c r="Q750" s="31">
        <v>-3719177.1082154703</v>
      </c>
      <c r="R750" s="31">
        <v>0</v>
      </c>
      <c r="S750" s="32">
        <f t="shared" ref="S750:S793" si="228">P750+Q750+R750</f>
        <v>-39458130.077808127</v>
      </c>
      <c r="T750" s="33">
        <f t="shared" ref="T750:T793" si="229">J750+S750</f>
        <v>92225926.282391891</v>
      </c>
    </row>
    <row r="751" spans="1:20" ht="25.5" x14ac:dyDescent="0.25">
      <c r="A751" s="28">
        <v>12</v>
      </c>
      <c r="B751" s="28">
        <v>1611</v>
      </c>
      <c r="C751" s="29" t="s">
        <v>36</v>
      </c>
      <c r="D751" s="30">
        <f t="shared" si="223"/>
        <v>272497311.28166151</v>
      </c>
      <c r="E751" s="30">
        <v>0</v>
      </c>
      <c r="F751" s="30"/>
      <c r="G751" s="30">
        <f t="shared" si="224"/>
        <v>272497311.28166151</v>
      </c>
      <c r="H751" s="31">
        <v>42633351.690434024</v>
      </c>
      <c r="I751" s="31">
        <v>205047.32000000012</v>
      </c>
      <c r="J751" s="32">
        <f t="shared" si="225"/>
        <v>315335710.29209554</v>
      </c>
      <c r="K751" s="32"/>
      <c r="L751" s="24"/>
      <c r="M751" s="51">
        <f t="shared" si="226"/>
        <v>-153600334.03196365</v>
      </c>
      <c r="N751" s="51">
        <v>0</v>
      </c>
      <c r="O751" s="51"/>
      <c r="P751" s="30">
        <f t="shared" si="227"/>
        <v>-153600334.03196365</v>
      </c>
      <c r="Q751" s="31">
        <v>-30069249.401302706</v>
      </c>
      <c r="R751" s="31">
        <v>-205047.32000000012</v>
      </c>
      <c r="S751" s="32">
        <f t="shared" si="228"/>
        <v>-183874630.75326633</v>
      </c>
      <c r="T751" s="33">
        <f t="shared" si="229"/>
        <v>131461079.53882921</v>
      </c>
    </row>
    <row r="752" spans="1:20" ht="25.5" x14ac:dyDescent="0.25">
      <c r="A752" s="28" t="s">
        <v>37</v>
      </c>
      <c r="B752" s="28">
        <v>1612</v>
      </c>
      <c r="C752" s="29" t="s">
        <v>38</v>
      </c>
      <c r="D752" s="30">
        <f t="shared" si="223"/>
        <v>4402731.5751</v>
      </c>
      <c r="E752" s="30">
        <v>0</v>
      </c>
      <c r="F752" s="30"/>
      <c r="G752" s="30">
        <f t="shared" si="224"/>
        <v>4402731.5751</v>
      </c>
      <c r="H752" s="31">
        <v>140936.97800000003</v>
      </c>
      <c r="I752" s="31">
        <v>0</v>
      </c>
      <c r="J752" s="32">
        <f t="shared" si="225"/>
        <v>4543668.5531000001</v>
      </c>
      <c r="K752" s="32"/>
      <c r="L752" s="24"/>
      <c r="M752" s="51">
        <f t="shared" si="226"/>
        <v>0</v>
      </c>
      <c r="N752" s="51">
        <v>0</v>
      </c>
      <c r="O752" s="51"/>
      <c r="P752" s="30">
        <f t="shared" si="227"/>
        <v>0</v>
      </c>
      <c r="Q752" s="31">
        <v>0</v>
      </c>
      <c r="R752" s="31">
        <v>0</v>
      </c>
      <c r="S752" s="32">
        <f t="shared" si="228"/>
        <v>0</v>
      </c>
      <c r="T752" s="33">
        <f t="shared" si="229"/>
        <v>4543668.5531000001</v>
      </c>
    </row>
    <row r="753" spans="1:20" ht="15" x14ac:dyDescent="0.25">
      <c r="A753" s="28" t="s">
        <v>39</v>
      </c>
      <c r="B753" s="28">
        <v>1805</v>
      </c>
      <c r="C753" s="29" t="s">
        <v>40</v>
      </c>
      <c r="D753" s="30">
        <f t="shared" si="223"/>
        <v>84610153.679999977</v>
      </c>
      <c r="E753" s="30">
        <v>0</v>
      </c>
      <c r="F753" s="30"/>
      <c r="G753" s="30">
        <f t="shared" si="224"/>
        <v>84610153.679999977</v>
      </c>
      <c r="H753" s="31">
        <v>0</v>
      </c>
      <c r="I753" s="31">
        <v>0</v>
      </c>
      <c r="J753" s="32">
        <f t="shared" si="225"/>
        <v>84610153.679999977</v>
      </c>
      <c r="K753" s="32"/>
      <c r="L753" s="24"/>
      <c r="M753" s="51">
        <f t="shared" si="226"/>
        <v>0</v>
      </c>
      <c r="N753" s="51">
        <v>0</v>
      </c>
      <c r="O753" s="51"/>
      <c r="P753" s="30">
        <f t="shared" si="227"/>
        <v>0</v>
      </c>
      <c r="Q753" s="31">
        <v>0</v>
      </c>
      <c r="R753" s="31">
        <v>0</v>
      </c>
      <c r="S753" s="32">
        <f t="shared" si="228"/>
        <v>0</v>
      </c>
      <c r="T753" s="33">
        <f t="shared" si="229"/>
        <v>84610153.679999977</v>
      </c>
    </row>
    <row r="754" spans="1:20" ht="15" x14ac:dyDescent="0.25">
      <c r="A754" s="28">
        <v>47</v>
      </c>
      <c r="B754" s="28">
        <v>1808</v>
      </c>
      <c r="C754" s="29" t="s">
        <v>41</v>
      </c>
      <c r="D754" s="30">
        <f t="shared" si="223"/>
        <v>45443937.208089992</v>
      </c>
      <c r="E754" s="30">
        <v>0</v>
      </c>
      <c r="F754" s="30"/>
      <c r="G754" s="30">
        <f t="shared" si="224"/>
        <v>45443937.208089992</v>
      </c>
      <c r="H754" s="31">
        <v>13600402.107214397</v>
      </c>
      <c r="I754" s="31">
        <v>0</v>
      </c>
      <c r="J754" s="32">
        <f t="shared" si="225"/>
        <v>59044339.315304391</v>
      </c>
      <c r="K754" s="32"/>
      <c r="L754" s="24"/>
      <c r="M754" s="51">
        <f t="shared" si="226"/>
        <v>-14974165.763270758</v>
      </c>
      <c r="N754" s="51">
        <v>0</v>
      </c>
      <c r="O754" s="51"/>
      <c r="P754" s="30">
        <f t="shared" si="227"/>
        <v>-14974165.763270758</v>
      </c>
      <c r="Q754" s="31">
        <v>-1579568.0720232443</v>
      </c>
      <c r="R754" s="31">
        <v>0</v>
      </c>
      <c r="S754" s="32">
        <f t="shared" si="228"/>
        <v>-16553733.835294003</v>
      </c>
      <c r="T754" s="33">
        <f t="shared" si="229"/>
        <v>42490605.48001039</v>
      </c>
    </row>
    <row r="755" spans="1:20" ht="15" x14ac:dyDescent="0.25">
      <c r="A755" s="28">
        <v>13</v>
      </c>
      <c r="B755" s="28">
        <v>1810</v>
      </c>
      <c r="C755" s="29" t="s">
        <v>42</v>
      </c>
      <c r="D755" s="30">
        <f t="shared" si="223"/>
        <v>0</v>
      </c>
      <c r="E755" s="30">
        <v>0</v>
      </c>
      <c r="F755" s="30"/>
      <c r="G755" s="30">
        <f t="shared" si="224"/>
        <v>0</v>
      </c>
      <c r="H755" s="31">
        <v>0</v>
      </c>
      <c r="I755" s="31">
        <v>0</v>
      </c>
      <c r="J755" s="32">
        <f t="shared" si="225"/>
        <v>0</v>
      </c>
      <c r="K755" s="32"/>
      <c r="L755" s="24"/>
      <c r="M755" s="51">
        <f t="shared" si="226"/>
        <v>0</v>
      </c>
      <c r="N755" s="51">
        <v>0</v>
      </c>
      <c r="O755" s="51"/>
      <c r="P755" s="30">
        <f t="shared" si="227"/>
        <v>0</v>
      </c>
      <c r="Q755" s="31">
        <v>0</v>
      </c>
      <c r="R755" s="31">
        <v>0</v>
      </c>
      <c r="S755" s="32">
        <f t="shared" si="228"/>
        <v>0</v>
      </c>
      <c r="T755" s="33">
        <f t="shared" si="229"/>
        <v>0</v>
      </c>
    </row>
    <row r="756" spans="1:20" ht="15" x14ac:dyDescent="0.25">
      <c r="A756" s="28">
        <v>47</v>
      </c>
      <c r="B756" s="28">
        <v>1815</v>
      </c>
      <c r="C756" s="29" t="s">
        <v>43</v>
      </c>
      <c r="D756" s="30">
        <f t="shared" si="223"/>
        <v>148107259.01971003</v>
      </c>
      <c r="E756" s="30">
        <v>0</v>
      </c>
      <c r="F756" s="30"/>
      <c r="G756" s="30">
        <f t="shared" si="224"/>
        <v>148107259.01971003</v>
      </c>
      <c r="H756" s="31">
        <v>43028017.06350559</v>
      </c>
      <c r="I756" s="31">
        <v>-23123.141879999996</v>
      </c>
      <c r="J756" s="32">
        <f t="shared" si="225"/>
        <v>191112152.94133562</v>
      </c>
      <c r="K756" s="32"/>
      <c r="L756" s="24"/>
      <c r="M756" s="51">
        <f t="shared" si="226"/>
        <v>-67476824.007093117</v>
      </c>
      <c r="N756" s="51">
        <v>0</v>
      </c>
      <c r="O756" s="51"/>
      <c r="P756" s="30">
        <f t="shared" si="227"/>
        <v>-67476824.007093117</v>
      </c>
      <c r="Q756" s="31">
        <v>-4255632.9582481496</v>
      </c>
      <c r="R756" s="31">
        <v>6729.101878800001</v>
      </c>
      <c r="S756" s="32">
        <f t="shared" si="228"/>
        <v>-71725727.863462463</v>
      </c>
      <c r="T756" s="33">
        <f t="shared" si="229"/>
        <v>119386425.07787316</v>
      </c>
    </row>
    <row r="757" spans="1:20" ht="15" x14ac:dyDescent="0.25">
      <c r="A757" s="28">
        <v>47</v>
      </c>
      <c r="B757" s="28">
        <v>1820</v>
      </c>
      <c r="C757" s="29" t="s">
        <v>44</v>
      </c>
      <c r="D757" s="30">
        <f t="shared" si="223"/>
        <v>191920839.730968</v>
      </c>
      <c r="E757" s="30">
        <v>0</v>
      </c>
      <c r="F757" s="30"/>
      <c r="G757" s="30">
        <f t="shared" si="224"/>
        <v>191920839.730968</v>
      </c>
      <c r="H757" s="31">
        <v>6822097.3934800001</v>
      </c>
      <c r="I757" s="31">
        <v>-156496.98468599998</v>
      </c>
      <c r="J757" s="32">
        <f t="shared" si="225"/>
        <v>198586440.13976201</v>
      </c>
      <c r="K757" s="32"/>
      <c r="L757" s="24"/>
      <c r="M757" s="51">
        <f t="shared" si="226"/>
        <v>-67640338.923076525</v>
      </c>
      <c r="N757" s="51">
        <v>0</v>
      </c>
      <c r="O757" s="51"/>
      <c r="P757" s="30">
        <f t="shared" si="227"/>
        <v>-67640338.923076525</v>
      </c>
      <c r="Q757" s="31">
        <v>-5833825.4028434101</v>
      </c>
      <c r="R757" s="31">
        <v>41215.264686480012</v>
      </c>
      <c r="S757" s="32">
        <f t="shared" si="228"/>
        <v>-73432949.061233461</v>
      </c>
      <c r="T757" s="33">
        <f t="shared" si="229"/>
        <v>125153491.07852855</v>
      </c>
    </row>
    <row r="758" spans="1:20" ht="15" x14ac:dyDescent="0.25">
      <c r="A758" s="28">
        <v>47</v>
      </c>
      <c r="B758" s="28">
        <v>1825</v>
      </c>
      <c r="C758" s="29" t="s">
        <v>45</v>
      </c>
      <c r="D758" s="30">
        <f t="shared" si="223"/>
        <v>0</v>
      </c>
      <c r="E758" s="30">
        <v>0</v>
      </c>
      <c r="F758" s="30"/>
      <c r="G758" s="30">
        <f t="shared" si="224"/>
        <v>0</v>
      </c>
      <c r="H758" s="31">
        <v>0</v>
      </c>
      <c r="I758" s="31">
        <v>0</v>
      </c>
      <c r="J758" s="32">
        <f t="shared" si="225"/>
        <v>0</v>
      </c>
      <c r="K758" s="32"/>
      <c r="L758" s="24"/>
      <c r="M758" s="51">
        <f t="shared" si="226"/>
        <v>0</v>
      </c>
      <c r="N758" s="51">
        <v>0</v>
      </c>
      <c r="O758" s="51"/>
      <c r="P758" s="30">
        <f t="shared" si="227"/>
        <v>0</v>
      </c>
      <c r="Q758" s="31">
        <v>0</v>
      </c>
      <c r="R758" s="31">
        <v>0</v>
      </c>
      <c r="S758" s="32">
        <f t="shared" si="228"/>
        <v>0</v>
      </c>
      <c r="T758" s="33">
        <f t="shared" si="229"/>
        <v>0</v>
      </c>
    </row>
    <row r="759" spans="1:20" ht="15" x14ac:dyDescent="0.25">
      <c r="A759" s="28">
        <v>47</v>
      </c>
      <c r="B759" s="28">
        <v>1830</v>
      </c>
      <c r="C759" s="29" t="s">
        <v>46</v>
      </c>
      <c r="D759" s="30">
        <f t="shared" si="223"/>
        <v>819906678.73449159</v>
      </c>
      <c r="E759" s="30">
        <v>85431.490656049704</v>
      </c>
      <c r="F759" s="30"/>
      <c r="G759" s="30">
        <f t="shared" si="224"/>
        <v>819992110.2251476</v>
      </c>
      <c r="H759" s="31">
        <v>55712866.614684626</v>
      </c>
      <c r="I759" s="31">
        <v>-2122651.5000000005</v>
      </c>
      <c r="J759" s="32">
        <f t="shared" si="225"/>
        <v>873582325.33983219</v>
      </c>
      <c r="K759" s="32"/>
      <c r="L759" s="24"/>
      <c r="M759" s="51">
        <f t="shared" si="226"/>
        <v>-143584819.38698903</v>
      </c>
      <c r="N759" s="51">
        <v>-15856.348739577023</v>
      </c>
      <c r="O759" s="51"/>
      <c r="P759" s="30">
        <f t="shared" si="227"/>
        <v>-143600675.73572859</v>
      </c>
      <c r="Q759" s="31">
        <v>-18221239.119555421</v>
      </c>
      <c r="R759" s="31">
        <v>424530.30036000011</v>
      </c>
      <c r="S759" s="32">
        <f t="shared" si="228"/>
        <v>-161397384.55492401</v>
      </c>
      <c r="T759" s="33">
        <f t="shared" si="229"/>
        <v>712184940.78490818</v>
      </c>
    </row>
    <row r="760" spans="1:20" ht="15" x14ac:dyDescent="0.25">
      <c r="A760" s="28">
        <v>47</v>
      </c>
      <c r="B760" s="28">
        <v>1835</v>
      </c>
      <c r="C760" s="29" t="s">
        <v>47</v>
      </c>
      <c r="D760" s="30">
        <f t="shared" si="223"/>
        <v>674601021.56058168</v>
      </c>
      <c r="E760" s="30">
        <v>44695.092142886482</v>
      </c>
      <c r="F760" s="30"/>
      <c r="G760" s="30">
        <f t="shared" si="224"/>
        <v>674645716.65272462</v>
      </c>
      <c r="H760" s="31">
        <v>50848929.899098612</v>
      </c>
      <c r="I760" s="31">
        <v>-2086359.4512</v>
      </c>
      <c r="J760" s="32">
        <f t="shared" si="225"/>
        <v>723408287.10062325</v>
      </c>
      <c r="K760" s="32"/>
      <c r="L760" s="24"/>
      <c r="M760" s="51">
        <f t="shared" si="226"/>
        <v>-135254615.32295823</v>
      </c>
      <c r="N760" s="51">
        <v>-6927.385311518995</v>
      </c>
      <c r="O760" s="51"/>
      <c r="P760" s="30">
        <f t="shared" si="227"/>
        <v>-135261542.70826975</v>
      </c>
      <c r="Q760" s="31">
        <v>-17242873.861842863</v>
      </c>
      <c r="R760" s="31">
        <v>417271.89072000002</v>
      </c>
      <c r="S760" s="32">
        <f t="shared" si="228"/>
        <v>-152087144.67939261</v>
      </c>
      <c r="T760" s="33">
        <f t="shared" si="229"/>
        <v>571321142.42123067</v>
      </c>
    </row>
    <row r="761" spans="1:20" ht="15" x14ac:dyDescent="0.25">
      <c r="A761" s="28">
        <v>47</v>
      </c>
      <c r="B761" s="28">
        <v>1840</v>
      </c>
      <c r="C761" s="29" t="s">
        <v>48</v>
      </c>
      <c r="D761" s="30">
        <f t="shared" si="223"/>
        <v>666984181.76846623</v>
      </c>
      <c r="E761" s="30">
        <v>142262.82077836466</v>
      </c>
      <c r="F761" s="30"/>
      <c r="G761" s="30">
        <f t="shared" si="224"/>
        <v>667126444.5892446</v>
      </c>
      <c r="H761" s="31">
        <v>75674660.396799266</v>
      </c>
      <c r="I761" s="31">
        <v>-426183.00276</v>
      </c>
      <c r="J761" s="32">
        <f t="shared" si="225"/>
        <v>742374921.98328388</v>
      </c>
      <c r="K761" s="32"/>
      <c r="L761" s="24"/>
      <c r="M761" s="51">
        <f t="shared" si="226"/>
        <v>-98331646.664805219</v>
      </c>
      <c r="N761" s="51">
        <v>-32841.277918246647</v>
      </c>
      <c r="O761" s="51"/>
      <c r="P761" s="30">
        <f t="shared" si="227"/>
        <v>-98364487.942723468</v>
      </c>
      <c r="Q761" s="31">
        <v>-12027221.898484649</v>
      </c>
      <c r="R761" s="31">
        <v>85236.602796000006</v>
      </c>
      <c r="S761" s="32">
        <f t="shared" si="228"/>
        <v>-110306473.23841211</v>
      </c>
      <c r="T761" s="33">
        <f t="shared" si="229"/>
        <v>632068448.74487174</v>
      </c>
    </row>
    <row r="762" spans="1:20" ht="15" x14ac:dyDescent="0.25">
      <c r="A762" s="28">
        <v>47</v>
      </c>
      <c r="B762" s="28">
        <v>1845</v>
      </c>
      <c r="C762" s="29" t="s">
        <v>49</v>
      </c>
      <c r="D762" s="30">
        <f t="shared" si="223"/>
        <v>1890862298.1776979</v>
      </c>
      <c r="E762" s="30">
        <v>98923.661183498247</v>
      </c>
      <c r="F762" s="30"/>
      <c r="G762" s="30">
        <f t="shared" si="224"/>
        <v>1890961221.8388815</v>
      </c>
      <c r="H762" s="31">
        <v>158153569.97012508</v>
      </c>
      <c r="I762" s="31">
        <v>-1888347.0002891996</v>
      </c>
      <c r="J762" s="32">
        <f t="shared" si="225"/>
        <v>2047226444.8087175</v>
      </c>
      <c r="K762" s="32"/>
      <c r="L762" s="24"/>
      <c r="M762" s="51">
        <f t="shared" si="226"/>
        <v>-416681012.62399715</v>
      </c>
      <c r="N762" s="51">
        <v>-23476.27434598107</v>
      </c>
      <c r="O762" s="51"/>
      <c r="P762" s="30">
        <f t="shared" si="227"/>
        <v>-416704488.89834315</v>
      </c>
      <c r="Q762" s="31">
        <v>-54161948.841374166</v>
      </c>
      <c r="R762" s="31">
        <v>377669.40033672005</v>
      </c>
      <c r="S762" s="32">
        <f t="shared" si="228"/>
        <v>-470488768.33938056</v>
      </c>
      <c r="T762" s="33">
        <f t="shared" si="229"/>
        <v>1576737676.469337</v>
      </c>
    </row>
    <row r="763" spans="1:20" ht="15" x14ac:dyDescent="0.25">
      <c r="A763" s="28">
        <v>47</v>
      </c>
      <c r="B763" s="28">
        <v>1850</v>
      </c>
      <c r="C763" s="29" t="s">
        <v>50</v>
      </c>
      <c r="D763" s="30">
        <f t="shared" si="223"/>
        <v>929857842.91345155</v>
      </c>
      <c r="E763" s="30">
        <v>60983.522784376662</v>
      </c>
      <c r="F763" s="30"/>
      <c r="G763" s="30">
        <f t="shared" si="224"/>
        <v>929918826.4362359</v>
      </c>
      <c r="H763" s="31">
        <v>73264341.021069929</v>
      </c>
      <c r="I763" s="31">
        <v>-2602740.1500000004</v>
      </c>
      <c r="J763" s="32">
        <f t="shared" si="225"/>
        <v>1000580427.3073058</v>
      </c>
      <c r="K763" s="32"/>
      <c r="L763" s="24"/>
      <c r="M763" s="51">
        <f t="shared" si="226"/>
        <v>-204348276.90028104</v>
      </c>
      <c r="N763" s="51">
        <v>-14560.683769044885</v>
      </c>
      <c r="O763" s="51"/>
      <c r="P763" s="30">
        <f t="shared" si="227"/>
        <v>-204362837.58405009</v>
      </c>
      <c r="Q763" s="31">
        <v>-27299522.729273461</v>
      </c>
      <c r="R763" s="31">
        <v>520548.0295200001</v>
      </c>
      <c r="S763" s="32">
        <f t="shared" si="228"/>
        <v>-231141812.28380355</v>
      </c>
      <c r="T763" s="33">
        <f t="shared" si="229"/>
        <v>769438615.02350223</v>
      </c>
    </row>
    <row r="764" spans="1:20" ht="15" x14ac:dyDescent="0.25">
      <c r="A764" s="28">
        <v>47</v>
      </c>
      <c r="B764" s="28">
        <v>1855</v>
      </c>
      <c r="C764" s="29" t="s">
        <v>51</v>
      </c>
      <c r="D764" s="30">
        <f t="shared" si="223"/>
        <v>139671508.62853926</v>
      </c>
      <c r="E764" s="30">
        <v>30085.012454824238</v>
      </c>
      <c r="F764" s="30"/>
      <c r="G764" s="30">
        <f t="shared" si="224"/>
        <v>139701593.6409941</v>
      </c>
      <c r="H764" s="31">
        <v>11520257.364535978</v>
      </c>
      <c r="I764" s="31">
        <v>-445887.90023999993</v>
      </c>
      <c r="J764" s="32">
        <f t="shared" si="225"/>
        <v>150775963.10529009</v>
      </c>
      <c r="K764" s="32"/>
      <c r="L764" s="24"/>
      <c r="M764" s="51">
        <f t="shared" si="226"/>
        <v>-25951482.846430581</v>
      </c>
      <c r="N764" s="51">
        <v>-6822.3437003677736</v>
      </c>
      <c r="O764" s="51"/>
      <c r="P764" s="30">
        <f t="shared" si="227"/>
        <v>-25958305.190130949</v>
      </c>
      <c r="Q764" s="31">
        <v>-3181946.8780233194</v>
      </c>
      <c r="R764" s="31">
        <v>89177.580275999979</v>
      </c>
      <c r="S764" s="32">
        <f t="shared" si="228"/>
        <v>-29051074.487878267</v>
      </c>
      <c r="T764" s="33">
        <f t="shared" si="229"/>
        <v>121724888.61741182</v>
      </c>
    </row>
    <row r="765" spans="1:20" ht="15" x14ac:dyDescent="0.25">
      <c r="A765" s="28">
        <v>47</v>
      </c>
      <c r="B765" s="28">
        <v>1860</v>
      </c>
      <c r="C765" s="29" t="s">
        <v>52</v>
      </c>
      <c r="D765" s="30">
        <f t="shared" si="223"/>
        <v>339623562.4502207</v>
      </c>
      <c r="E765" s="30">
        <v>14993210.77</v>
      </c>
      <c r="F765" s="30"/>
      <c r="G765" s="30">
        <f t="shared" si="224"/>
        <v>354616773.22022069</v>
      </c>
      <c r="H765" s="31">
        <v>29909811.030443732</v>
      </c>
      <c r="I765" s="31">
        <v>-86967.178755895526</v>
      </c>
      <c r="J765" s="32">
        <f t="shared" si="225"/>
        <v>384439617.07190853</v>
      </c>
      <c r="K765" s="32"/>
      <c r="L765" s="24"/>
      <c r="M765" s="51">
        <f t="shared" si="226"/>
        <v>-177910626.24634436</v>
      </c>
      <c r="N765" s="51">
        <v>-6283466.8399999999</v>
      </c>
      <c r="O765" s="51"/>
      <c r="P765" s="30">
        <f t="shared" si="227"/>
        <v>-184194093.08634436</v>
      </c>
      <c r="Q765" s="31">
        <v>-25350682.112650219</v>
      </c>
      <c r="R765" s="31">
        <v>56528.6661913321</v>
      </c>
      <c r="S765" s="32">
        <f t="shared" si="228"/>
        <v>-209488246.53280324</v>
      </c>
      <c r="T765" s="33">
        <f t="shared" si="229"/>
        <v>174951370.5391053</v>
      </c>
    </row>
    <row r="766" spans="1:20" ht="15" x14ac:dyDescent="0.25">
      <c r="A766" s="57">
        <v>47</v>
      </c>
      <c r="B766" s="57">
        <v>1865</v>
      </c>
      <c r="C766" s="58" t="s">
        <v>53</v>
      </c>
      <c r="D766" s="30">
        <f t="shared" si="223"/>
        <v>800186</v>
      </c>
      <c r="E766" s="30">
        <v>0</v>
      </c>
      <c r="F766" s="30"/>
      <c r="G766" s="30">
        <f t="shared" si="224"/>
        <v>800186</v>
      </c>
      <c r="H766" s="31">
        <v>0</v>
      </c>
      <c r="I766" s="31">
        <v>0</v>
      </c>
      <c r="J766" s="32">
        <f t="shared" si="225"/>
        <v>800186</v>
      </c>
      <c r="K766" s="32"/>
      <c r="L766" s="24"/>
      <c r="M766" s="51">
        <f t="shared" si="226"/>
        <v>-288614.06931034481</v>
      </c>
      <c r="N766" s="51">
        <v>0</v>
      </c>
      <c r="O766" s="51"/>
      <c r="P766" s="30">
        <f t="shared" si="227"/>
        <v>-288614.06931034481</v>
      </c>
      <c r="Q766" s="31">
        <v>-80018.599655172409</v>
      </c>
      <c r="R766" s="31">
        <v>0</v>
      </c>
      <c r="S766" s="32">
        <f t="shared" si="228"/>
        <v>-368632.66896551719</v>
      </c>
      <c r="T766" s="33">
        <f t="shared" si="229"/>
        <v>431553.33103448281</v>
      </c>
    </row>
    <row r="767" spans="1:20" ht="15" x14ac:dyDescent="0.25">
      <c r="A767" s="28">
        <v>47</v>
      </c>
      <c r="B767" s="28">
        <v>1875</v>
      </c>
      <c r="C767" s="29" t="s">
        <v>54</v>
      </c>
      <c r="D767" s="30">
        <f t="shared" si="223"/>
        <v>1091911.08</v>
      </c>
      <c r="E767" s="30">
        <v>0</v>
      </c>
      <c r="F767" s="30"/>
      <c r="G767" s="30">
        <f t="shared" si="224"/>
        <v>1091911.08</v>
      </c>
      <c r="H767" s="31">
        <v>0</v>
      </c>
      <c r="I767" s="31">
        <v>0</v>
      </c>
      <c r="J767" s="32">
        <f t="shared" si="225"/>
        <v>1091911.08</v>
      </c>
      <c r="K767" s="32"/>
      <c r="L767" s="24"/>
      <c r="M767" s="51">
        <f t="shared" si="226"/>
        <v>-667733.08388956648</v>
      </c>
      <c r="N767" s="51">
        <v>0</v>
      </c>
      <c r="O767" s="51"/>
      <c r="P767" s="30">
        <f t="shared" si="227"/>
        <v>-667733.08388956648</v>
      </c>
      <c r="Q767" s="31">
        <v>-41229.757532051146</v>
      </c>
      <c r="R767" s="31">
        <v>0</v>
      </c>
      <c r="S767" s="32">
        <f t="shared" si="228"/>
        <v>-708962.84142161766</v>
      </c>
      <c r="T767" s="33">
        <f t="shared" si="229"/>
        <v>382948.23857838241</v>
      </c>
    </row>
    <row r="768" spans="1:20" ht="15" x14ac:dyDescent="0.25">
      <c r="A768" s="28" t="s">
        <v>39</v>
      </c>
      <c r="B768" s="28">
        <v>1905</v>
      </c>
      <c r="C768" s="29" t="s">
        <v>40</v>
      </c>
      <c r="D768" s="30">
        <f t="shared" si="223"/>
        <v>0</v>
      </c>
      <c r="E768" s="30">
        <v>0</v>
      </c>
      <c r="F768" s="30"/>
      <c r="G768" s="30">
        <f t="shared" si="224"/>
        <v>0</v>
      </c>
      <c r="H768" s="31">
        <v>0</v>
      </c>
      <c r="I768" s="31">
        <v>0</v>
      </c>
      <c r="J768" s="32">
        <f t="shared" si="225"/>
        <v>0</v>
      </c>
      <c r="K768" s="32"/>
      <c r="L768" s="24"/>
      <c r="M768" s="51">
        <f t="shared" si="226"/>
        <v>0</v>
      </c>
      <c r="N768" s="51">
        <v>0</v>
      </c>
      <c r="O768" s="51"/>
      <c r="P768" s="30">
        <f t="shared" si="227"/>
        <v>0</v>
      </c>
      <c r="Q768" s="31">
        <v>0</v>
      </c>
      <c r="R768" s="31">
        <v>0</v>
      </c>
      <c r="S768" s="32">
        <f t="shared" si="228"/>
        <v>0</v>
      </c>
      <c r="T768" s="33">
        <f t="shared" si="229"/>
        <v>0</v>
      </c>
    </row>
    <row r="769" spans="1:20" ht="15" x14ac:dyDescent="0.25">
      <c r="A769" s="28">
        <v>47</v>
      </c>
      <c r="B769" s="28">
        <v>1908</v>
      </c>
      <c r="C769" s="29" t="s">
        <v>55</v>
      </c>
      <c r="D769" s="30">
        <f t="shared" si="223"/>
        <v>205082143.78280002</v>
      </c>
      <c r="E769" s="30">
        <v>0</v>
      </c>
      <c r="F769" s="30"/>
      <c r="G769" s="30">
        <f t="shared" si="224"/>
        <v>205082143.78280002</v>
      </c>
      <c r="H769" s="31">
        <v>2343542.2325999998</v>
      </c>
      <c r="I769" s="31">
        <v>0</v>
      </c>
      <c r="J769" s="32">
        <f t="shared" si="225"/>
        <v>207425686.01540002</v>
      </c>
      <c r="K769" s="32"/>
      <c r="L769" s="24"/>
      <c r="M769" s="51">
        <f t="shared" si="226"/>
        <v>-47177744.586965427</v>
      </c>
      <c r="N769" s="51">
        <v>0</v>
      </c>
      <c r="O769" s="51"/>
      <c r="P769" s="30">
        <f t="shared" si="227"/>
        <v>-47177744.586965427</v>
      </c>
      <c r="Q769" s="31">
        <v>-5923778.3513200227</v>
      </c>
      <c r="R769" s="31">
        <v>0</v>
      </c>
      <c r="S769" s="32">
        <f t="shared" si="228"/>
        <v>-53101522.938285448</v>
      </c>
      <c r="T769" s="33">
        <f t="shared" si="229"/>
        <v>154324163.07711458</v>
      </c>
    </row>
    <row r="770" spans="1:20" ht="15" x14ac:dyDescent="0.25">
      <c r="A770" s="28">
        <v>13</v>
      </c>
      <c r="B770" s="28">
        <v>1910</v>
      </c>
      <c r="C770" s="29" t="s">
        <v>42</v>
      </c>
      <c r="D770" s="30">
        <f t="shared" si="223"/>
        <v>0</v>
      </c>
      <c r="E770" s="30">
        <v>0</v>
      </c>
      <c r="F770" s="30"/>
      <c r="G770" s="30">
        <f t="shared" si="224"/>
        <v>0</v>
      </c>
      <c r="H770" s="31">
        <v>0</v>
      </c>
      <c r="I770" s="31">
        <v>0</v>
      </c>
      <c r="J770" s="32">
        <f t="shared" si="225"/>
        <v>0</v>
      </c>
      <c r="K770" s="32"/>
      <c r="L770" s="24"/>
      <c r="M770" s="51">
        <f t="shared" si="226"/>
        <v>0</v>
      </c>
      <c r="N770" s="51">
        <v>0</v>
      </c>
      <c r="O770" s="51"/>
      <c r="P770" s="30">
        <f t="shared" si="227"/>
        <v>0</v>
      </c>
      <c r="Q770" s="31">
        <v>0</v>
      </c>
      <c r="R770" s="31">
        <v>0</v>
      </c>
      <c r="S770" s="32">
        <f t="shared" si="228"/>
        <v>0</v>
      </c>
      <c r="T770" s="33">
        <f t="shared" si="229"/>
        <v>0</v>
      </c>
    </row>
    <row r="771" spans="1:20" ht="15" x14ac:dyDescent="0.25">
      <c r="A771" s="28">
        <v>8</v>
      </c>
      <c r="B771" s="28">
        <v>1915</v>
      </c>
      <c r="C771" s="29" t="s">
        <v>56</v>
      </c>
      <c r="D771" s="30">
        <f t="shared" si="223"/>
        <v>5340222.01</v>
      </c>
      <c r="E771" s="30">
        <v>0</v>
      </c>
      <c r="F771" s="30"/>
      <c r="G771" s="30">
        <f t="shared" si="224"/>
        <v>5340222.01</v>
      </c>
      <c r="H771" s="31">
        <v>0</v>
      </c>
      <c r="I771" s="31">
        <v>0</v>
      </c>
      <c r="J771" s="32">
        <f t="shared" si="225"/>
        <v>5340222.01</v>
      </c>
      <c r="K771" s="32"/>
      <c r="L771" s="24"/>
      <c r="M771" s="51">
        <f t="shared" si="226"/>
        <v>-2407997.8960633874</v>
      </c>
      <c r="N771" s="51">
        <v>0</v>
      </c>
      <c r="O771" s="51"/>
      <c r="P771" s="30">
        <f t="shared" si="227"/>
        <v>-2407997.8960633874</v>
      </c>
      <c r="Q771" s="31">
        <v>-276991.64803169237</v>
      </c>
      <c r="R771" s="31">
        <v>0</v>
      </c>
      <c r="S771" s="32">
        <f t="shared" si="228"/>
        <v>-2684989.5440950799</v>
      </c>
      <c r="T771" s="33">
        <f t="shared" si="229"/>
        <v>2655232.4659049199</v>
      </c>
    </row>
    <row r="772" spans="1:20" ht="15" x14ac:dyDescent="0.25">
      <c r="A772" s="28">
        <v>10</v>
      </c>
      <c r="B772" s="28">
        <v>1920</v>
      </c>
      <c r="C772" s="29" t="s">
        <v>57</v>
      </c>
      <c r="D772" s="30">
        <f t="shared" si="223"/>
        <v>24017967.929569252</v>
      </c>
      <c r="E772" s="30">
        <v>0</v>
      </c>
      <c r="F772" s="30"/>
      <c r="G772" s="30">
        <f t="shared" si="224"/>
        <v>24017967.929569252</v>
      </c>
      <c r="H772" s="31">
        <v>8577333.130565973</v>
      </c>
      <c r="I772" s="31">
        <v>-6337783.9699999988</v>
      </c>
      <c r="J772" s="32">
        <f t="shared" si="225"/>
        <v>26257517.090135224</v>
      </c>
      <c r="K772" s="32"/>
      <c r="L772" s="24"/>
      <c r="M772" s="51">
        <f t="shared" si="226"/>
        <v>-14437968.08211541</v>
      </c>
      <c r="N772" s="51">
        <v>0</v>
      </c>
      <c r="O772" s="51"/>
      <c r="P772" s="30">
        <f t="shared" si="227"/>
        <v>-14437968.08211541</v>
      </c>
      <c r="Q772" s="31">
        <v>-4892489.243378141</v>
      </c>
      <c r="R772" s="31">
        <v>6337783.9699999988</v>
      </c>
      <c r="S772" s="32">
        <f t="shared" si="228"/>
        <v>-12992673.355493553</v>
      </c>
      <c r="T772" s="33">
        <f t="shared" si="229"/>
        <v>13264843.734641671</v>
      </c>
    </row>
    <row r="773" spans="1:20" ht="15" x14ac:dyDescent="0.25">
      <c r="A773" s="28">
        <v>10</v>
      </c>
      <c r="B773" s="28">
        <v>1930</v>
      </c>
      <c r="C773" s="29" t="s">
        <v>58</v>
      </c>
      <c r="D773" s="30">
        <f t="shared" si="223"/>
        <v>94703535.297774419</v>
      </c>
      <c r="E773" s="30">
        <v>0</v>
      </c>
      <c r="F773" s="30"/>
      <c r="G773" s="30">
        <f t="shared" si="224"/>
        <v>94703535.297774419</v>
      </c>
      <c r="H773" s="31">
        <v>15937367.999499999</v>
      </c>
      <c r="I773" s="31">
        <v>-174205.86671279999</v>
      </c>
      <c r="J773" s="32">
        <f t="shared" si="225"/>
        <v>110466697.43056162</v>
      </c>
      <c r="K773" s="32"/>
      <c r="L773" s="24"/>
      <c r="M773" s="51">
        <f t="shared" si="226"/>
        <v>-54607989.148395911</v>
      </c>
      <c r="N773" s="51">
        <v>0</v>
      </c>
      <c r="O773" s="51"/>
      <c r="P773" s="30">
        <f t="shared" si="227"/>
        <v>-54607989.148395911</v>
      </c>
      <c r="Q773" s="31">
        <v>-6020054.5192626026</v>
      </c>
      <c r="R773" s="31">
        <v>125533.62671244</v>
      </c>
      <c r="S773" s="32">
        <f t="shared" si="228"/>
        <v>-60502510.040946074</v>
      </c>
      <c r="T773" s="33">
        <f t="shared" si="229"/>
        <v>49964187.389615543</v>
      </c>
    </row>
    <row r="774" spans="1:20" ht="15" x14ac:dyDescent="0.25">
      <c r="A774" s="28">
        <v>8</v>
      </c>
      <c r="B774" s="28">
        <v>1935</v>
      </c>
      <c r="C774" s="29" t="s">
        <v>59</v>
      </c>
      <c r="D774" s="30">
        <f t="shared" si="223"/>
        <v>678158.78999999992</v>
      </c>
      <c r="E774" s="30">
        <v>0</v>
      </c>
      <c r="F774" s="30"/>
      <c r="G774" s="30">
        <f t="shared" si="224"/>
        <v>678158.78999999992</v>
      </c>
      <c r="H774" s="31">
        <v>0</v>
      </c>
      <c r="I774" s="31">
        <v>0</v>
      </c>
      <c r="J774" s="32">
        <f t="shared" si="225"/>
        <v>678158.78999999992</v>
      </c>
      <c r="K774" s="32"/>
      <c r="L774" s="24"/>
      <c r="M774" s="51">
        <f t="shared" si="226"/>
        <v>-216598.79749435215</v>
      </c>
      <c r="N774" s="51">
        <v>0</v>
      </c>
      <c r="O774" s="51"/>
      <c r="P774" s="30">
        <f t="shared" si="227"/>
        <v>-216598.79749435215</v>
      </c>
      <c r="Q774" s="31">
        <v>-67743.678747176004</v>
      </c>
      <c r="R774" s="31">
        <v>0</v>
      </c>
      <c r="S774" s="32">
        <f t="shared" si="228"/>
        <v>-284342.47624152817</v>
      </c>
      <c r="T774" s="33">
        <f t="shared" si="229"/>
        <v>393816.31375847175</v>
      </c>
    </row>
    <row r="775" spans="1:20" ht="15" x14ac:dyDescent="0.25">
      <c r="A775" s="28">
        <v>8</v>
      </c>
      <c r="B775" s="28">
        <v>1940</v>
      </c>
      <c r="C775" s="29" t="s">
        <v>60</v>
      </c>
      <c r="D775" s="30">
        <f t="shared" si="223"/>
        <v>4963484.5270999996</v>
      </c>
      <c r="E775" s="30">
        <v>0</v>
      </c>
      <c r="F775" s="30"/>
      <c r="G775" s="30">
        <f t="shared" si="224"/>
        <v>4963484.5270999996</v>
      </c>
      <c r="H775" s="31">
        <v>1966397.6705999998</v>
      </c>
      <c r="I775" s="31">
        <v>-888030.64999999991</v>
      </c>
      <c r="J775" s="32">
        <f t="shared" si="225"/>
        <v>6041851.5476999991</v>
      </c>
      <c r="K775" s="32"/>
      <c r="L775" s="24"/>
      <c r="M775" s="51">
        <f t="shared" si="226"/>
        <v>-2036080.7605858601</v>
      </c>
      <c r="N775" s="51">
        <v>0</v>
      </c>
      <c r="O775" s="51"/>
      <c r="P775" s="30">
        <f t="shared" si="227"/>
        <v>-2036080.7605858601</v>
      </c>
      <c r="Q775" s="31">
        <v>-558257.73313633166</v>
      </c>
      <c r="R775" s="31">
        <v>888030.64999999991</v>
      </c>
      <c r="S775" s="32">
        <f t="shared" si="228"/>
        <v>-1706307.8437221921</v>
      </c>
      <c r="T775" s="33">
        <f t="shared" si="229"/>
        <v>4335543.7039778065</v>
      </c>
    </row>
    <row r="776" spans="1:20" ht="15" x14ac:dyDescent="0.25">
      <c r="A776" s="28">
        <v>8</v>
      </c>
      <c r="B776" s="28">
        <v>1945</v>
      </c>
      <c r="C776" s="29" t="s">
        <v>61</v>
      </c>
      <c r="D776" s="30">
        <f t="shared" si="223"/>
        <v>4476061.8761000009</v>
      </c>
      <c r="E776" s="30">
        <v>0</v>
      </c>
      <c r="F776" s="30"/>
      <c r="G776" s="30">
        <f t="shared" si="224"/>
        <v>4476061.8761000009</v>
      </c>
      <c r="H776" s="31">
        <v>0</v>
      </c>
      <c r="I776" s="31">
        <v>-221340.47999999998</v>
      </c>
      <c r="J776" s="32">
        <f t="shared" si="225"/>
        <v>4254721.3961000014</v>
      </c>
      <c r="K776" s="32"/>
      <c r="L776" s="24"/>
      <c r="M776" s="51">
        <f t="shared" si="226"/>
        <v>-2030986.9946281689</v>
      </c>
      <c r="N776" s="51">
        <v>0</v>
      </c>
      <c r="O776" s="51"/>
      <c r="P776" s="30">
        <f t="shared" si="227"/>
        <v>-2030986.9946281689</v>
      </c>
      <c r="Q776" s="31">
        <v>-437280.62987550767</v>
      </c>
      <c r="R776" s="31">
        <v>221340.47999999998</v>
      </c>
      <c r="S776" s="32">
        <f t="shared" si="228"/>
        <v>-2246927.1445036768</v>
      </c>
      <c r="T776" s="33">
        <f t="shared" si="229"/>
        <v>2007794.2515963246</v>
      </c>
    </row>
    <row r="777" spans="1:20" ht="15" x14ac:dyDescent="0.25">
      <c r="A777" s="28">
        <v>8</v>
      </c>
      <c r="B777" s="28">
        <v>1950</v>
      </c>
      <c r="C777" s="29" t="s">
        <v>62</v>
      </c>
      <c r="D777" s="30">
        <f t="shared" si="223"/>
        <v>0</v>
      </c>
      <c r="E777" s="30">
        <v>0</v>
      </c>
      <c r="F777" s="30"/>
      <c r="G777" s="30">
        <f t="shared" si="224"/>
        <v>0</v>
      </c>
      <c r="H777" s="31">
        <v>0</v>
      </c>
      <c r="I777" s="31">
        <v>0</v>
      </c>
      <c r="J777" s="32">
        <f t="shared" si="225"/>
        <v>0</v>
      </c>
      <c r="K777" s="32"/>
      <c r="L777" s="24"/>
      <c r="M777" s="51">
        <f t="shared" si="226"/>
        <v>0</v>
      </c>
      <c r="N777" s="51">
        <v>0</v>
      </c>
      <c r="O777" s="51"/>
      <c r="P777" s="30">
        <f t="shared" si="227"/>
        <v>0</v>
      </c>
      <c r="Q777" s="31">
        <v>0</v>
      </c>
      <c r="R777" s="31">
        <v>0</v>
      </c>
      <c r="S777" s="32">
        <f t="shared" si="228"/>
        <v>0</v>
      </c>
      <c r="T777" s="33">
        <f t="shared" si="229"/>
        <v>0</v>
      </c>
    </row>
    <row r="778" spans="1:20" ht="15" x14ac:dyDescent="0.25">
      <c r="A778" s="28">
        <v>8</v>
      </c>
      <c r="B778" s="28">
        <v>1955</v>
      </c>
      <c r="C778" s="29" t="s">
        <v>63</v>
      </c>
      <c r="D778" s="30">
        <f t="shared" si="223"/>
        <v>7450404.8222000003</v>
      </c>
      <c r="E778" s="30">
        <v>0</v>
      </c>
      <c r="F778" s="30"/>
      <c r="G778" s="30">
        <f t="shared" si="224"/>
        <v>7450404.8222000003</v>
      </c>
      <c r="H778" s="31">
        <v>540709.13250000007</v>
      </c>
      <c r="I778" s="31">
        <v>-209209.84999999998</v>
      </c>
      <c r="J778" s="32">
        <f t="shared" si="225"/>
        <v>7781904.104700001</v>
      </c>
      <c r="K778" s="32"/>
      <c r="L778" s="24"/>
      <c r="M778" s="51">
        <f t="shared" si="226"/>
        <v>-3600290.6830183035</v>
      </c>
      <c r="N778" s="51">
        <v>0</v>
      </c>
      <c r="O778" s="51"/>
      <c r="P778" s="30">
        <f t="shared" si="227"/>
        <v>-3600290.6830183035</v>
      </c>
      <c r="Q778" s="31">
        <v>-739898.238709528</v>
      </c>
      <c r="R778" s="31">
        <v>209209.84999999998</v>
      </c>
      <c r="S778" s="32">
        <f t="shared" si="228"/>
        <v>-4130979.0717278314</v>
      </c>
      <c r="T778" s="33">
        <f t="shared" si="229"/>
        <v>3650925.0329721696</v>
      </c>
    </row>
    <row r="779" spans="1:20" ht="15" x14ac:dyDescent="0.25">
      <c r="A779" s="28">
        <v>8</v>
      </c>
      <c r="B779" s="28">
        <v>1960</v>
      </c>
      <c r="C779" s="29" t="s">
        <v>64</v>
      </c>
      <c r="D779" s="30">
        <f t="shared" si="223"/>
        <v>9126740.7926456016</v>
      </c>
      <c r="E779" s="30">
        <v>0</v>
      </c>
      <c r="F779" s="30"/>
      <c r="G779" s="30">
        <f t="shared" si="224"/>
        <v>9126740.7926456016</v>
      </c>
      <c r="H779" s="31">
        <v>220699.30319999999</v>
      </c>
      <c r="I779" s="31">
        <v>-42274.456477199994</v>
      </c>
      <c r="J779" s="32">
        <f t="shared" si="225"/>
        <v>9305165.6393684018</v>
      </c>
      <c r="K779" s="32"/>
      <c r="L779" s="24"/>
      <c r="M779" s="51">
        <f t="shared" si="226"/>
        <v>-6196929.2675927877</v>
      </c>
      <c r="N779" s="51">
        <v>0</v>
      </c>
      <c r="O779" s="51"/>
      <c r="P779" s="30">
        <f t="shared" si="227"/>
        <v>-6196929.2675927877</v>
      </c>
      <c r="Q779" s="31">
        <v>-492390.93823880877</v>
      </c>
      <c r="R779" s="31">
        <v>6823.4564724000011</v>
      </c>
      <c r="S779" s="32">
        <f t="shared" si="228"/>
        <v>-6682496.749359197</v>
      </c>
      <c r="T779" s="33">
        <f t="shared" si="229"/>
        <v>2622668.8900092049</v>
      </c>
    </row>
    <row r="780" spans="1:20" ht="25.5" x14ac:dyDescent="0.25">
      <c r="A780" s="1">
        <v>47</v>
      </c>
      <c r="B780" s="28">
        <v>1970</v>
      </c>
      <c r="C780" s="29" t="s">
        <v>65</v>
      </c>
      <c r="D780" s="30">
        <f t="shared" si="223"/>
        <v>0</v>
      </c>
      <c r="E780" s="30">
        <v>0</v>
      </c>
      <c r="F780" s="30"/>
      <c r="G780" s="30">
        <f t="shared" si="224"/>
        <v>0</v>
      </c>
      <c r="H780" s="31">
        <v>0</v>
      </c>
      <c r="I780" s="31">
        <v>0</v>
      </c>
      <c r="J780" s="32">
        <f t="shared" si="225"/>
        <v>0</v>
      </c>
      <c r="K780" s="32"/>
      <c r="L780" s="24"/>
      <c r="M780" s="51">
        <f t="shared" si="226"/>
        <v>0</v>
      </c>
      <c r="N780" s="51">
        <v>0</v>
      </c>
      <c r="O780" s="51"/>
      <c r="P780" s="30">
        <f t="shared" si="227"/>
        <v>0</v>
      </c>
      <c r="Q780" s="31">
        <v>0</v>
      </c>
      <c r="R780" s="31">
        <v>0</v>
      </c>
      <c r="S780" s="32">
        <f t="shared" si="228"/>
        <v>0</v>
      </c>
      <c r="T780" s="33">
        <f t="shared" si="229"/>
        <v>0</v>
      </c>
    </row>
    <row r="781" spans="1:20" ht="25.5" x14ac:dyDescent="0.25">
      <c r="A781" s="28">
        <v>47</v>
      </c>
      <c r="B781" s="28">
        <v>1975</v>
      </c>
      <c r="C781" s="29" t="s">
        <v>66</v>
      </c>
      <c r="D781" s="30">
        <f t="shared" si="223"/>
        <v>0</v>
      </c>
      <c r="E781" s="30">
        <v>0</v>
      </c>
      <c r="F781" s="30"/>
      <c r="G781" s="30">
        <f t="shared" si="224"/>
        <v>0</v>
      </c>
      <c r="H781" s="31">
        <v>0</v>
      </c>
      <c r="I781" s="31">
        <v>0</v>
      </c>
      <c r="J781" s="32">
        <f t="shared" si="225"/>
        <v>0</v>
      </c>
      <c r="K781" s="32"/>
      <c r="L781" s="24"/>
      <c r="M781" s="51">
        <f t="shared" si="226"/>
        <v>0</v>
      </c>
      <c r="N781" s="51">
        <v>0</v>
      </c>
      <c r="O781" s="51"/>
      <c r="P781" s="30">
        <f t="shared" si="227"/>
        <v>0</v>
      </c>
      <c r="Q781" s="31">
        <v>0</v>
      </c>
      <c r="R781" s="31">
        <v>0</v>
      </c>
      <c r="S781" s="32">
        <f t="shared" si="228"/>
        <v>0</v>
      </c>
      <c r="T781" s="33">
        <f t="shared" si="229"/>
        <v>0</v>
      </c>
    </row>
    <row r="782" spans="1:20" ht="15" x14ac:dyDescent="0.25">
      <c r="A782" s="28">
        <v>47</v>
      </c>
      <c r="B782" s="28">
        <v>1980</v>
      </c>
      <c r="C782" s="29" t="s">
        <v>67</v>
      </c>
      <c r="D782" s="30">
        <f t="shared" si="223"/>
        <v>47641032.876834571</v>
      </c>
      <c r="E782" s="30">
        <v>0</v>
      </c>
      <c r="F782" s="30"/>
      <c r="G782" s="30">
        <f t="shared" si="224"/>
        <v>47641032.876834571</v>
      </c>
      <c r="H782" s="31">
        <v>2076363.4199902124</v>
      </c>
      <c r="I782" s="31">
        <v>-196780.15072000001</v>
      </c>
      <c r="J782" s="32">
        <f t="shared" si="225"/>
        <v>49520616.146104783</v>
      </c>
      <c r="K782" s="32"/>
      <c r="L782" s="24"/>
      <c r="M782" s="51">
        <f t="shared" si="226"/>
        <v>-26506457.756853063</v>
      </c>
      <c r="N782" s="51">
        <v>0</v>
      </c>
      <c r="O782" s="51"/>
      <c r="P782" s="30">
        <f t="shared" si="227"/>
        <v>-26506457.756853063</v>
      </c>
      <c r="Q782" s="31">
        <v>-2513376.7409028644</v>
      </c>
      <c r="R782" s="31">
        <v>84618.31076800001</v>
      </c>
      <c r="S782" s="32">
        <f t="shared" si="228"/>
        <v>-28935216.186987925</v>
      </c>
      <c r="T782" s="33">
        <f t="shared" si="229"/>
        <v>20585399.959116857</v>
      </c>
    </row>
    <row r="783" spans="1:20" ht="15" x14ac:dyDescent="0.25">
      <c r="A783" s="28">
        <v>47</v>
      </c>
      <c r="B783" s="28">
        <v>1985</v>
      </c>
      <c r="C783" s="29" t="s">
        <v>68</v>
      </c>
      <c r="D783" s="30">
        <f t="shared" si="223"/>
        <v>0</v>
      </c>
      <c r="E783" s="30">
        <v>0</v>
      </c>
      <c r="F783" s="30"/>
      <c r="G783" s="30">
        <f t="shared" si="224"/>
        <v>0</v>
      </c>
      <c r="H783" s="31">
        <v>0</v>
      </c>
      <c r="I783" s="31">
        <v>0</v>
      </c>
      <c r="J783" s="32">
        <f t="shared" si="225"/>
        <v>0</v>
      </c>
      <c r="K783" s="32"/>
      <c r="L783" s="24"/>
      <c r="M783" s="51">
        <f t="shared" si="226"/>
        <v>0</v>
      </c>
      <c r="N783" s="51">
        <v>0</v>
      </c>
      <c r="O783" s="51"/>
      <c r="P783" s="30">
        <f t="shared" si="227"/>
        <v>0</v>
      </c>
      <c r="Q783" s="31">
        <v>0</v>
      </c>
      <c r="R783" s="31">
        <v>0</v>
      </c>
      <c r="S783" s="32">
        <f t="shared" si="228"/>
        <v>0</v>
      </c>
      <c r="T783" s="33">
        <f t="shared" si="229"/>
        <v>0</v>
      </c>
    </row>
    <row r="784" spans="1:20" ht="15" x14ac:dyDescent="0.25">
      <c r="A784" s="1">
        <v>47</v>
      </c>
      <c r="B784" s="28">
        <v>1990</v>
      </c>
      <c r="C784" s="36" t="s">
        <v>69</v>
      </c>
      <c r="D784" s="30">
        <f t="shared" si="223"/>
        <v>0</v>
      </c>
      <c r="E784" s="30">
        <v>0</v>
      </c>
      <c r="F784" s="30"/>
      <c r="G784" s="30">
        <f t="shared" si="224"/>
        <v>0</v>
      </c>
      <c r="H784" s="31">
        <v>0</v>
      </c>
      <c r="I784" s="31">
        <v>0</v>
      </c>
      <c r="J784" s="32">
        <f t="shared" si="225"/>
        <v>0</v>
      </c>
      <c r="K784" s="32"/>
      <c r="L784" s="24"/>
      <c r="M784" s="51">
        <f t="shared" si="226"/>
        <v>0</v>
      </c>
      <c r="N784" s="51">
        <v>0</v>
      </c>
      <c r="O784" s="51"/>
      <c r="P784" s="30">
        <f t="shared" si="227"/>
        <v>0</v>
      </c>
      <c r="Q784" s="31">
        <v>0</v>
      </c>
      <c r="R784" s="31">
        <v>0</v>
      </c>
      <c r="S784" s="32">
        <f t="shared" si="228"/>
        <v>0</v>
      </c>
      <c r="T784" s="33">
        <f t="shared" si="229"/>
        <v>0</v>
      </c>
    </row>
    <row r="785" spans="1:20" ht="15" x14ac:dyDescent="0.25">
      <c r="A785" s="28">
        <v>47</v>
      </c>
      <c r="B785" s="28">
        <v>1995</v>
      </c>
      <c r="C785" s="29" t="s">
        <v>70</v>
      </c>
      <c r="D785" s="30">
        <f t="shared" si="223"/>
        <v>0.12679271399974823</v>
      </c>
      <c r="E785" s="30">
        <v>0</v>
      </c>
      <c r="F785" s="30"/>
      <c r="G785" s="30">
        <f t="shared" si="224"/>
        <v>0.12679271399974823</v>
      </c>
      <c r="H785" s="31">
        <v>0</v>
      </c>
      <c r="I785" s="31">
        <v>0</v>
      </c>
      <c r="J785" s="32">
        <f t="shared" si="225"/>
        <v>0.12679271399974823</v>
      </c>
      <c r="K785" s="32"/>
      <c r="L785" s="24"/>
      <c r="M785" s="51">
        <f t="shared" si="226"/>
        <v>8.3819031715393066E-9</v>
      </c>
      <c r="N785" s="51">
        <v>0</v>
      </c>
      <c r="O785" s="51"/>
      <c r="P785" s="30">
        <f t="shared" si="227"/>
        <v>8.3819031715393066E-9</v>
      </c>
      <c r="Q785" s="31">
        <v>0</v>
      </c>
      <c r="R785" s="31">
        <v>0</v>
      </c>
      <c r="S785" s="32">
        <f t="shared" si="228"/>
        <v>8.3819031715393066E-9</v>
      </c>
      <c r="T785" s="33">
        <f t="shared" si="229"/>
        <v>0.1267927223816514</v>
      </c>
    </row>
    <row r="786" spans="1:20" ht="15" x14ac:dyDescent="0.25">
      <c r="A786" s="28">
        <v>47</v>
      </c>
      <c r="B786" s="28">
        <v>2440</v>
      </c>
      <c r="C786" s="29" t="s">
        <v>73</v>
      </c>
      <c r="D786" s="30">
        <f t="shared" si="223"/>
        <v>-1185862833.9036038</v>
      </c>
      <c r="E786" s="30">
        <v>0</v>
      </c>
      <c r="F786" s="30"/>
      <c r="G786" s="30">
        <f t="shared" si="224"/>
        <v>-1185862833.9036038</v>
      </c>
      <c r="H786" s="31">
        <v>-173722688.71748498</v>
      </c>
      <c r="I786" s="31">
        <v>1722239.8434731998</v>
      </c>
      <c r="J786" s="32">
        <f t="shared" si="225"/>
        <v>-1357863282.7776155</v>
      </c>
      <c r="K786" s="32"/>
      <c r="L786" s="24"/>
      <c r="M786" s="51">
        <f t="shared" si="226"/>
        <v>166998259.24099264</v>
      </c>
      <c r="N786" s="51">
        <v>0</v>
      </c>
      <c r="O786" s="51"/>
      <c r="P786" s="30">
        <f t="shared" si="227"/>
        <v>166998259.24099264</v>
      </c>
      <c r="Q786" s="31">
        <v>29684784.489135735</v>
      </c>
      <c r="R786" s="31">
        <v>-344447.96351460007</v>
      </c>
      <c r="S786" s="32">
        <f t="shared" si="228"/>
        <v>196338595.76661378</v>
      </c>
      <c r="T786" s="33">
        <f t="shared" si="229"/>
        <v>-1161524687.0110018</v>
      </c>
    </row>
    <row r="787" spans="1:20" ht="15" x14ac:dyDescent="0.25">
      <c r="A787" s="28">
        <v>47</v>
      </c>
      <c r="B787" s="37" t="s">
        <v>74</v>
      </c>
      <c r="C787" s="59" t="s">
        <v>75</v>
      </c>
      <c r="D787" s="30">
        <f t="shared" si="223"/>
        <v>-1892097.08</v>
      </c>
      <c r="E787" s="30">
        <v>0</v>
      </c>
      <c r="F787" s="30"/>
      <c r="G787" s="30">
        <f t="shared" ref="G787" si="230">SUM(D787:F787)</f>
        <v>-1892097.08</v>
      </c>
      <c r="H787" s="31">
        <v>0</v>
      </c>
      <c r="I787" s="31">
        <v>0</v>
      </c>
      <c r="J787" s="32">
        <f t="shared" si="225"/>
        <v>-1892097.08</v>
      </c>
      <c r="K787" s="32"/>
      <c r="M787" s="51">
        <f t="shared" si="226"/>
        <v>971415.7496498893</v>
      </c>
      <c r="N787" s="51"/>
      <c r="O787" s="51"/>
      <c r="P787" s="30">
        <f t="shared" ref="P787" si="231">SUM(M787:O787)</f>
        <v>971415.7496498893</v>
      </c>
      <c r="Q787" s="31">
        <v>123834.16507494469</v>
      </c>
      <c r="R787" s="31">
        <v>0</v>
      </c>
      <c r="S787" s="32">
        <f t="shared" ref="S787" si="232">M787+Q787+R787</f>
        <v>1095249.914724834</v>
      </c>
      <c r="T787" s="33">
        <f t="shared" si="229"/>
        <v>-796847.16527516604</v>
      </c>
    </row>
    <row r="788" spans="1:20" ht="15" x14ac:dyDescent="0.25">
      <c r="A788" s="37"/>
      <c r="B788" s="37">
        <v>2005</v>
      </c>
      <c r="C788" s="38" t="s">
        <v>76</v>
      </c>
      <c r="D788" s="30">
        <f t="shared" si="223"/>
        <v>11769942.560000001</v>
      </c>
      <c r="E788" s="30">
        <v>0</v>
      </c>
      <c r="F788" s="30"/>
      <c r="G788" s="30">
        <f t="shared" si="224"/>
        <v>11769942.560000001</v>
      </c>
      <c r="H788" s="31">
        <v>0</v>
      </c>
      <c r="I788" s="31">
        <v>0</v>
      </c>
      <c r="J788" s="32">
        <f t="shared" si="225"/>
        <v>11769942.560000001</v>
      </c>
      <c r="K788" s="32"/>
      <c r="L788" s="24"/>
      <c r="M788" s="51">
        <f t="shared" si="226"/>
        <v>-5891253.2300000023</v>
      </c>
      <c r="N788" s="51">
        <v>0</v>
      </c>
      <c r="O788" s="51"/>
      <c r="P788" s="30">
        <f t="shared" si="227"/>
        <v>-5891253.2300000023</v>
      </c>
      <c r="Q788" s="31">
        <v>-731191.98</v>
      </c>
      <c r="R788" s="31">
        <v>0</v>
      </c>
      <c r="S788" s="32">
        <f t="shared" si="228"/>
        <v>-6622445.2100000028</v>
      </c>
      <c r="T788" s="33">
        <f t="shared" si="229"/>
        <v>5147497.3499999978</v>
      </c>
    </row>
    <row r="789" spans="1:20" ht="15" x14ac:dyDescent="0.25">
      <c r="A789" s="37"/>
      <c r="B789" s="37">
        <v>2040</v>
      </c>
      <c r="C789" s="38" t="s">
        <v>77</v>
      </c>
      <c r="D789" s="30">
        <f t="shared" si="223"/>
        <v>0</v>
      </c>
      <c r="E789" s="30">
        <v>0</v>
      </c>
      <c r="F789" s="30"/>
      <c r="G789" s="30">
        <f t="shared" si="224"/>
        <v>0</v>
      </c>
      <c r="H789" s="31">
        <v>0</v>
      </c>
      <c r="I789" s="31">
        <v>0</v>
      </c>
      <c r="J789" s="32">
        <f t="shared" si="225"/>
        <v>0</v>
      </c>
      <c r="K789" s="32"/>
      <c r="L789" s="24"/>
      <c r="M789" s="51">
        <f t="shared" si="226"/>
        <v>0</v>
      </c>
      <c r="N789" s="51">
        <v>0</v>
      </c>
      <c r="O789" s="51"/>
      <c r="P789" s="30">
        <f t="shared" si="227"/>
        <v>0</v>
      </c>
      <c r="Q789" s="31">
        <v>0</v>
      </c>
      <c r="R789" s="31">
        <v>0</v>
      </c>
      <c r="S789" s="32">
        <f t="shared" si="228"/>
        <v>0</v>
      </c>
      <c r="T789" s="33">
        <f t="shared" si="229"/>
        <v>0</v>
      </c>
    </row>
    <row r="790" spans="1:20" ht="15" x14ac:dyDescent="0.25">
      <c r="A790" s="37"/>
      <c r="B790" s="37">
        <v>2050</v>
      </c>
      <c r="C790" s="38" t="s">
        <v>78</v>
      </c>
      <c r="D790" s="30">
        <f t="shared" si="223"/>
        <v>0</v>
      </c>
      <c r="E790" s="30">
        <v>0</v>
      </c>
      <c r="F790" s="30"/>
      <c r="G790" s="30">
        <f t="shared" si="224"/>
        <v>0</v>
      </c>
      <c r="H790" s="31">
        <v>0</v>
      </c>
      <c r="I790" s="31">
        <v>0</v>
      </c>
      <c r="J790" s="32">
        <f t="shared" si="225"/>
        <v>0</v>
      </c>
      <c r="K790" s="32"/>
      <c r="L790" s="24"/>
      <c r="M790" s="51">
        <f t="shared" si="226"/>
        <v>0</v>
      </c>
      <c r="N790" s="51">
        <v>0</v>
      </c>
      <c r="O790" s="51"/>
      <c r="P790" s="30">
        <f t="shared" si="227"/>
        <v>0</v>
      </c>
      <c r="Q790" s="31">
        <v>0</v>
      </c>
      <c r="R790" s="31">
        <v>0</v>
      </c>
      <c r="S790" s="32">
        <f t="shared" si="228"/>
        <v>0</v>
      </c>
      <c r="T790" s="33">
        <f t="shared" si="229"/>
        <v>0</v>
      </c>
    </row>
    <row r="791" spans="1:20" ht="15" x14ac:dyDescent="0.25">
      <c r="A791" s="37"/>
      <c r="B791" s="37">
        <v>2075</v>
      </c>
      <c r="C791" s="38" t="s">
        <v>79</v>
      </c>
      <c r="D791" s="30">
        <f t="shared" si="223"/>
        <v>191039.67</v>
      </c>
      <c r="E791" s="30">
        <v>0</v>
      </c>
      <c r="F791" s="30"/>
      <c r="G791" s="30">
        <f t="shared" si="224"/>
        <v>191039.67</v>
      </c>
      <c r="H791" s="31">
        <v>0</v>
      </c>
      <c r="I791" s="31">
        <v>0</v>
      </c>
      <c r="J791" s="32">
        <f t="shared" si="225"/>
        <v>191039.67</v>
      </c>
      <c r="K791" s="32"/>
      <c r="L791" s="24"/>
      <c r="M791" s="51">
        <f t="shared" si="226"/>
        <v>-191039.66999999975</v>
      </c>
      <c r="N791" s="51">
        <v>0</v>
      </c>
      <c r="O791" s="51"/>
      <c r="P791" s="30">
        <f t="shared" si="227"/>
        <v>-191039.66999999975</v>
      </c>
      <c r="Q791" s="31">
        <v>0</v>
      </c>
      <c r="R791" s="31">
        <v>0</v>
      </c>
      <c r="S791" s="32">
        <f t="shared" si="228"/>
        <v>-191039.66999999975</v>
      </c>
      <c r="T791" s="33">
        <f t="shared" si="229"/>
        <v>2.6193447411060333E-10</v>
      </c>
    </row>
    <row r="792" spans="1:20" ht="15" x14ac:dyDescent="0.25">
      <c r="A792" s="37"/>
      <c r="B792" s="37">
        <v>2055</v>
      </c>
      <c r="C792" s="38" t="s">
        <v>80</v>
      </c>
      <c r="D792" s="30">
        <f t="shared" si="223"/>
        <v>210933797.36295092</v>
      </c>
      <c r="E792" s="30">
        <v>0</v>
      </c>
      <c r="F792" s="30"/>
      <c r="G792" s="30">
        <f t="shared" si="224"/>
        <v>210933797.36295092</v>
      </c>
      <c r="H792" s="31">
        <v>-9826330.0706489775</v>
      </c>
      <c r="I792" s="31">
        <v>0</v>
      </c>
      <c r="J792" s="32">
        <f t="shared" si="225"/>
        <v>201107467.29230195</v>
      </c>
      <c r="K792" s="32"/>
      <c r="L792" s="24"/>
      <c r="M792" s="51"/>
      <c r="N792" s="51">
        <v>0</v>
      </c>
      <c r="O792" s="51"/>
      <c r="P792" s="30">
        <f t="shared" si="227"/>
        <v>0</v>
      </c>
      <c r="Q792" s="31">
        <v>0</v>
      </c>
      <c r="R792" s="31"/>
      <c r="S792" s="32">
        <f t="shared" si="228"/>
        <v>0</v>
      </c>
      <c r="T792" s="33">
        <f t="shared" si="229"/>
        <v>201107467.29230195</v>
      </c>
    </row>
    <row r="793" spans="1:20" ht="15" x14ac:dyDescent="0.25">
      <c r="A793" s="37"/>
      <c r="B793" s="37" t="s">
        <v>81</v>
      </c>
      <c r="C793" s="38" t="s">
        <v>82</v>
      </c>
      <c r="D793" s="30">
        <f t="shared" si="223"/>
        <v>-118028099.03874999</v>
      </c>
      <c r="E793" s="30">
        <v>0</v>
      </c>
      <c r="F793" s="30"/>
      <c r="G793" s="30">
        <f t="shared" si="224"/>
        <v>-118028099.03874999</v>
      </c>
      <c r="H793" s="31">
        <v>25642446.950985</v>
      </c>
      <c r="I793" s="31">
        <v>0</v>
      </c>
      <c r="J793" s="32">
        <f t="shared" si="225"/>
        <v>-92385652.087764993</v>
      </c>
      <c r="K793" s="32"/>
      <c r="L793" s="24"/>
      <c r="M793" s="51"/>
      <c r="N793" s="51">
        <v>0</v>
      </c>
      <c r="O793" s="51"/>
      <c r="P793" s="30">
        <f t="shared" si="227"/>
        <v>0</v>
      </c>
      <c r="Q793" s="31">
        <v>0</v>
      </c>
      <c r="R793" s="31"/>
      <c r="S793" s="32">
        <f t="shared" si="228"/>
        <v>0</v>
      </c>
      <c r="T793" s="33">
        <f t="shared" si="229"/>
        <v>-92385652.087764993</v>
      </c>
    </row>
    <row r="794" spans="1:20" x14ac:dyDescent="0.2">
      <c r="A794" s="37"/>
      <c r="B794" s="37"/>
      <c r="C794" s="39" t="s">
        <v>83</v>
      </c>
      <c r="D794" s="40">
        <f t="shared" ref="D794:J794" si="233">SUM(D750:D793)</f>
        <v>5637656948.5181923</v>
      </c>
      <c r="E794" s="40">
        <f t="shared" si="233"/>
        <v>15455592.369999999</v>
      </c>
      <c r="F794" s="40">
        <f t="shared" si="233"/>
        <v>0</v>
      </c>
      <c r="G794" s="40">
        <f t="shared" si="233"/>
        <v>5653112540.8881922</v>
      </c>
      <c r="H794" s="40">
        <f t="shared" si="233"/>
        <v>460065116.63459861</v>
      </c>
      <c r="I794" s="40">
        <f t="shared" si="233"/>
        <v>-15981094.570247896</v>
      </c>
      <c r="J794" s="40">
        <f t="shared" si="233"/>
        <v>6097196562.9525452</v>
      </c>
      <c r="K794" s="40">
        <f>SUM(K750:K788)</f>
        <v>0</v>
      </c>
      <c r="L794" s="42"/>
      <c r="M794" s="40">
        <f t="shared" ref="M794:T794" si="234">SUM(M750:M793)</f>
        <v>-1539781104.7230721</v>
      </c>
      <c r="N794" s="40">
        <f t="shared" si="234"/>
        <v>-6383951.1537847361</v>
      </c>
      <c r="O794" s="40">
        <f t="shared" si="234"/>
        <v>0</v>
      </c>
      <c r="P794" s="40">
        <f t="shared" si="234"/>
        <v>-1546165055.8768573</v>
      </c>
      <c r="Q794" s="40">
        <f t="shared" si="234"/>
        <v>-195908971.7884163</v>
      </c>
      <c r="R794" s="40">
        <f t="shared" si="234"/>
        <v>9342751.8972035721</v>
      </c>
      <c r="S794" s="40">
        <f t="shared" si="234"/>
        <v>-1732731275.7680695</v>
      </c>
      <c r="T794" s="40">
        <f t="shared" si="234"/>
        <v>4364465287.1844759</v>
      </c>
    </row>
    <row r="795" spans="1:20" ht="25.5" x14ac:dyDescent="0.25">
      <c r="A795" s="37"/>
      <c r="B795" s="37">
        <v>2075</v>
      </c>
      <c r="C795" s="43" t="s">
        <v>85</v>
      </c>
      <c r="D795" s="30">
        <f t="shared" ref="D795:D800" si="235">J727</f>
        <v>-191039.67</v>
      </c>
      <c r="E795" s="30">
        <v>0</v>
      </c>
      <c r="F795" s="30"/>
      <c r="G795" s="30">
        <f t="shared" ref="G795:G800" si="236">SUM(D795:F795)</f>
        <v>-191039.67</v>
      </c>
      <c r="H795" s="31">
        <v>0</v>
      </c>
      <c r="I795" s="31">
        <v>0</v>
      </c>
      <c r="J795" s="32">
        <f t="shared" ref="J795:J800" si="237">G795+H795+I795</f>
        <v>-191039.67</v>
      </c>
      <c r="K795" s="32"/>
      <c r="M795" s="51">
        <f>S727</f>
        <v>191039.66999999975</v>
      </c>
      <c r="N795" s="51"/>
      <c r="O795" s="51"/>
      <c r="P795" s="30">
        <f t="shared" si="227"/>
        <v>191039.66999999975</v>
      </c>
      <c r="Q795" s="31">
        <v>0</v>
      </c>
      <c r="R795" s="31">
        <v>0</v>
      </c>
      <c r="S795" s="32">
        <f t="shared" ref="S795:S798" si="238">M795+Q795+R795</f>
        <v>191039.66999999975</v>
      </c>
      <c r="T795" s="33">
        <f t="shared" ref="T795:T800" si="239">J795+S795</f>
        <v>-2.6193447411060333E-10</v>
      </c>
    </row>
    <row r="796" spans="1:20" ht="25.5" x14ac:dyDescent="0.25">
      <c r="A796" s="37"/>
      <c r="B796" s="37">
        <v>1865</v>
      </c>
      <c r="C796" s="43" t="s">
        <v>86</v>
      </c>
      <c r="D796" s="30">
        <f t="shared" si="235"/>
        <v>-800186</v>
      </c>
      <c r="E796" s="30">
        <v>0</v>
      </c>
      <c r="F796" s="30"/>
      <c r="G796" s="30">
        <f t="shared" si="236"/>
        <v>-800186</v>
      </c>
      <c r="H796" s="31">
        <v>0</v>
      </c>
      <c r="I796" s="31">
        <v>0</v>
      </c>
      <c r="J796" s="32">
        <f t="shared" si="237"/>
        <v>-800186</v>
      </c>
      <c r="K796" s="32"/>
      <c r="M796" s="51">
        <f>S728</f>
        <v>288614.06931034481</v>
      </c>
      <c r="N796" s="51"/>
      <c r="O796" s="51"/>
      <c r="P796" s="30">
        <f t="shared" si="227"/>
        <v>288614.06931034481</v>
      </c>
      <c r="Q796" s="31">
        <v>80018.599655172409</v>
      </c>
      <c r="R796" s="31">
        <v>0</v>
      </c>
      <c r="S796" s="32">
        <f t="shared" si="238"/>
        <v>368632.66896551719</v>
      </c>
      <c r="T796" s="33">
        <f t="shared" si="239"/>
        <v>-431553.33103448281</v>
      </c>
    </row>
    <row r="797" spans="1:20" ht="15" x14ac:dyDescent="0.25">
      <c r="A797" s="37"/>
      <c r="B797" s="37">
        <v>1875</v>
      </c>
      <c r="C797" s="43" t="s">
        <v>87</v>
      </c>
      <c r="D797" s="30">
        <f t="shared" si="235"/>
        <v>-1091911.08</v>
      </c>
      <c r="E797" s="30">
        <v>0</v>
      </c>
      <c r="F797" s="30"/>
      <c r="G797" s="30">
        <f t="shared" si="236"/>
        <v>-1091911.08</v>
      </c>
      <c r="H797" s="31">
        <v>0</v>
      </c>
      <c r="I797" s="31">
        <v>0</v>
      </c>
      <c r="J797" s="32">
        <f t="shared" si="237"/>
        <v>-1091911.08</v>
      </c>
      <c r="K797" s="32"/>
      <c r="M797" s="51">
        <f>S729</f>
        <v>667733.08388956648</v>
      </c>
      <c r="N797" s="51"/>
      <c r="O797" s="51"/>
      <c r="P797" s="30">
        <f t="shared" si="227"/>
        <v>667733.08388956648</v>
      </c>
      <c r="Q797" s="31">
        <v>41229.757532051146</v>
      </c>
      <c r="R797" s="31">
        <v>0</v>
      </c>
      <c r="S797" s="32">
        <f t="shared" si="238"/>
        <v>708962.84142161766</v>
      </c>
      <c r="T797" s="33">
        <f t="shared" si="239"/>
        <v>-382948.23857838241</v>
      </c>
    </row>
    <row r="798" spans="1:20" ht="25.5" x14ac:dyDescent="0.25">
      <c r="A798" s="37"/>
      <c r="B798" s="37" t="s">
        <v>74</v>
      </c>
      <c r="C798" s="43" t="s">
        <v>88</v>
      </c>
      <c r="D798" s="30">
        <f t="shared" si="235"/>
        <v>1892097.08</v>
      </c>
      <c r="E798" s="30">
        <v>0</v>
      </c>
      <c r="F798" s="30"/>
      <c r="G798" s="30">
        <f t="shared" si="236"/>
        <v>1892097.08</v>
      </c>
      <c r="H798" s="31">
        <v>0</v>
      </c>
      <c r="I798" s="31">
        <v>0</v>
      </c>
      <c r="J798" s="32">
        <f t="shared" si="237"/>
        <v>1892097.08</v>
      </c>
      <c r="K798" s="32"/>
      <c r="M798" s="51">
        <f>S730</f>
        <v>-971415.7496498893</v>
      </c>
      <c r="N798" s="51"/>
      <c r="O798" s="51"/>
      <c r="P798" s="30">
        <f t="shared" si="227"/>
        <v>-971415.7496498893</v>
      </c>
      <c r="Q798" s="31">
        <v>-123834.16507494469</v>
      </c>
      <c r="R798" s="31">
        <v>0</v>
      </c>
      <c r="S798" s="32">
        <f t="shared" si="238"/>
        <v>-1095249.914724834</v>
      </c>
      <c r="T798" s="33">
        <f t="shared" si="239"/>
        <v>796847.16527516604</v>
      </c>
    </row>
    <row r="799" spans="1:20" ht="15" x14ac:dyDescent="0.25">
      <c r="A799" s="37"/>
      <c r="B799" s="37">
        <v>2055</v>
      </c>
      <c r="C799" s="38" t="s">
        <v>80</v>
      </c>
      <c r="D799" s="30">
        <f t="shared" si="235"/>
        <v>-210933797.36503589</v>
      </c>
      <c r="E799" s="30">
        <v>0</v>
      </c>
      <c r="F799" s="30"/>
      <c r="G799" s="30">
        <f t="shared" si="236"/>
        <v>-210933797.36503589</v>
      </c>
      <c r="H799" s="31">
        <v>9826330.0706489775</v>
      </c>
      <c r="I799" s="31">
        <v>0</v>
      </c>
      <c r="J799" s="32">
        <f t="shared" si="237"/>
        <v>-201107467.29438692</v>
      </c>
      <c r="K799" s="32"/>
      <c r="M799" s="51"/>
      <c r="N799" s="51"/>
      <c r="O799" s="51"/>
      <c r="P799" s="30">
        <f t="shared" si="227"/>
        <v>0</v>
      </c>
      <c r="Q799" s="31">
        <v>0</v>
      </c>
      <c r="R799" s="31"/>
      <c r="S799" s="32"/>
      <c r="T799" s="33">
        <f t="shared" si="239"/>
        <v>-201107467.29438692</v>
      </c>
    </row>
    <row r="800" spans="1:20" ht="15" x14ac:dyDescent="0.25">
      <c r="A800" s="37"/>
      <c r="B800" s="37" t="s">
        <v>81</v>
      </c>
      <c r="C800" s="38" t="s">
        <v>82</v>
      </c>
      <c r="D800" s="30">
        <f t="shared" si="235"/>
        <v>118028099.03874999</v>
      </c>
      <c r="E800" s="30">
        <v>0</v>
      </c>
      <c r="F800" s="30"/>
      <c r="G800" s="30">
        <f t="shared" si="236"/>
        <v>118028099.03874999</v>
      </c>
      <c r="H800" s="31">
        <v>-25642446.950985</v>
      </c>
      <c r="I800" s="31">
        <v>0</v>
      </c>
      <c r="J800" s="32">
        <f t="shared" si="237"/>
        <v>92385652.087764993</v>
      </c>
      <c r="K800" s="32"/>
      <c r="M800" s="51"/>
      <c r="N800" s="51"/>
      <c r="O800" s="51"/>
      <c r="P800" s="30">
        <f t="shared" si="227"/>
        <v>0</v>
      </c>
      <c r="Q800" s="31">
        <v>0</v>
      </c>
      <c r="R800" s="31"/>
      <c r="S800" s="32"/>
      <c r="T800" s="33">
        <f t="shared" si="239"/>
        <v>92385652.087764993</v>
      </c>
    </row>
    <row r="801" spans="1:20" ht="15" x14ac:dyDescent="0.25">
      <c r="A801" s="37"/>
      <c r="B801" s="37"/>
      <c r="C801" s="39" t="s">
        <v>89</v>
      </c>
      <c r="D801" s="40">
        <f>SUM(D794:D800)</f>
        <v>5544560210.5219059</v>
      </c>
      <c r="E801" s="40">
        <f>SUM(E794:E800)</f>
        <v>15455592.369999999</v>
      </c>
      <c r="F801" s="40"/>
      <c r="G801" s="40">
        <f>SUM(G794:G800)</f>
        <v>5560015802.8919058</v>
      </c>
      <c r="H801" s="40">
        <f>SUM(H794:H800)</f>
        <v>444248999.75426257</v>
      </c>
      <c r="I801" s="40">
        <f>SUM(I794:I800)</f>
        <v>-15981094.570247896</v>
      </c>
      <c r="J801" s="40">
        <f>SUM(J794:J800)</f>
        <v>5988283708.075923</v>
      </c>
      <c r="K801" s="32"/>
      <c r="L801" s="42"/>
      <c r="M801" s="40">
        <f t="shared" ref="M801:T801" si="240">SUM(M794:M800)</f>
        <v>-1539605133.6495221</v>
      </c>
      <c r="N801" s="40">
        <f t="shared" si="240"/>
        <v>-6383951.1537847361</v>
      </c>
      <c r="O801" s="40">
        <f t="shared" si="240"/>
        <v>0</v>
      </c>
      <c r="P801" s="40">
        <f t="shared" si="240"/>
        <v>-1545989084.8033073</v>
      </c>
      <c r="Q801" s="40">
        <f t="shared" si="240"/>
        <v>-195911557.596304</v>
      </c>
      <c r="R801" s="40">
        <f t="shared" si="240"/>
        <v>9342751.8972035721</v>
      </c>
      <c r="S801" s="40">
        <f t="shared" si="240"/>
        <v>-1732557890.5024071</v>
      </c>
      <c r="T801" s="40">
        <f t="shared" si="240"/>
        <v>4255725817.5735164</v>
      </c>
    </row>
    <row r="802" spans="1:20" ht="15" x14ac:dyDescent="0.25">
      <c r="A802" s="37"/>
      <c r="B802" s="37"/>
      <c r="C802" s="65" t="s">
        <v>90</v>
      </c>
      <c r="D802" s="66"/>
      <c r="E802" s="66"/>
      <c r="F802" s="66"/>
      <c r="G802" s="66"/>
      <c r="H802" s="66"/>
      <c r="I802" s="66"/>
      <c r="J802" s="66"/>
      <c r="K802" s="66"/>
      <c r="L802" s="66"/>
      <c r="M802" s="67"/>
      <c r="N802" s="44"/>
      <c r="O802" s="44"/>
      <c r="P802" s="44"/>
      <c r="Q802" s="45"/>
      <c r="S802" s="46"/>
      <c r="T802" s="34"/>
    </row>
    <row r="803" spans="1:20" ht="15" x14ac:dyDescent="0.25">
      <c r="A803" s="37"/>
      <c r="B803" s="37"/>
      <c r="C803" s="65" t="s">
        <v>91</v>
      </c>
      <c r="D803" s="66"/>
      <c r="E803" s="66"/>
      <c r="F803" s="66"/>
      <c r="G803" s="66"/>
      <c r="H803" s="66"/>
      <c r="I803" s="66"/>
      <c r="J803" s="66"/>
      <c r="K803" s="66"/>
      <c r="L803" s="66"/>
      <c r="M803" s="67"/>
      <c r="N803" s="44"/>
      <c r="O803" s="44"/>
      <c r="P803" s="44"/>
      <c r="Q803" s="40">
        <f>+Q801+N801</f>
        <v>-202295508.75008872</v>
      </c>
      <c r="S803" s="46"/>
      <c r="T803" s="34"/>
    </row>
    <row r="804" spans="1:20" x14ac:dyDescent="0.2">
      <c r="D804" s="47"/>
      <c r="E804" s="47"/>
      <c r="F804" s="47"/>
      <c r="G804" s="47"/>
      <c r="H804" s="47"/>
      <c r="I804" s="47"/>
      <c r="J804" s="47"/>
      <c r="M804" s="47"/>
      <c r="N804" s="47"/>
      <c r="O804" s="47"/>
      <c r="P804" s="47"/>
      <c r="Q804" s="47"/>
      <c r="R804" s="47"/>
      <c r="S804" s="47"/>
      <c r="T804" s="47"/>
    </row>
    <row r="805" spans="1:20" x14ac:dyDescent="0.2">
      <c r="M805" s="2" t="s">
        <v>92</v>
      </c>
    </row>
    <row r="806" spans="1:20" ht="15" x14ac:dyDescent="0.25">
      <c r="A806" s="37">
        <v>10</v>
      </c>
      <c r="B806" s="37"/>
      <c r="C806" s="16" t="s">
        <v>93</v>
      </c>
      <c r="D806" s="17"/>
      <c r="E806" s="17"/>
      <c r="F806" s="17"/>
      <c r="G806" s="17"/>
      <c r="H806" s="17"/>
      <c r="I806" s="17"/>
      <c r="J806" s="17"/>
      <c r="K806" s="17"/>
      <c r="L806" s="17"/>
      <c r="M806" s="17" t="s">
        <v>93</v>
      </c>
      <c r="N806" s="17"/>
      <c r="O806" s="17"/>
      <c r="P806" s="17"/>
      <c r="Q806" s="17"/>
      <c r="R806" s="48">
        <f>Q773</f>
        <v>-6020054.5192626026</v>
      </c>
    </row>
    <row r="807" spans="1:20" ht="15" x14ac:dyDescent="0.25">
      <c r="A807" s="37">
        <v>8</v>
      </c>
      <c r="B807" s="37"/>
      <c r="C807" s="16" t="s">
        <v>59</v>
      </c>
      <c r="D807" s="17"/>
      <c r="E807" s="17"/>
      <c r="F807" s="17"/>
      <c r="G807" s="17"/>
      <c r="H807" s="17"/>
      <c r="I807" s="17"/>
      <c r="J807" s="17"/>
      <c r="K807" s="17"/>
      <c r="L807" s="17"/>
      <c r="M807" s="17" t="s">
        <v>59</v>
      </c>
      <c r="N807" s="17"/>
      <c r="O807" s="17"/>
      <c r="P807" s="17"/>
      <c r="Q807" s="17"/>
      <c r="R807" s="48">
        <f>+Q775+Q774</f>
        <v>-626001.41188350762</v>
      </c>
    </row>
    <row r="808" spans="1:20" ht="15" x14ac:dyDescent="0.25">
      <c r="A808" s="37">
        <v>47</v>
      </c>
      <c r="B808" s="37"/>
      <c r="C808" s="16" t="s">
        <v>94</v>
      </c>
      <c r="D808" s="17"/>
      <c r="E808" s="17"/>
      <c r="F808" s="17"/>
      <c r="G808" s="17"/>
      <c r="H808" s="17"/>
      <c r="I808" s="17"/>
      <c r="J808" s="17"/>
      <c r="K808" s="17"/>
      <c r="L808" s="17"/>
      <c r="M808" s="17" t="s">
        <v>94</v>
      </c>
      <c r="N808" s="17"/>
      <c r="O808" s="17"/>
      <c r="P808" s="17"/>
      <c r="Q808" s="17"/>
      <c r="R808" s="48"/>
    </row>
    <row r="809" spans="1:20" x14ac:dyDescent="0.2">
      <c r="M809" s="60" t="s">
        <v>95</v>
      </c>
      <c r="N809" s="61"/>
      <c r="O809" s="61"/>
      <c r="P809" s="61"/>
      <c r="Q809" s="61"/>
      <c r="R809" s="49">
        <f>Q803-R806-R807-R808</f>
        <v>-195649452.81894261</v>
      </c>
    </row>
    <row r="813" spans="1:20" ht="13.5" thickBot="1" x14ac:dyDescent="0.25">
      <c r="H813" s="11" t="s">
        <v>18</v>
      </c>
      <c r="I813" s="12" t="s">
        <v>19</v>
      </c>
    </row>
    <row r="814" spans="1:20" ht="15.75" thickBot="1" x14ac:dyDescent="0.3">
      <c r="H814" s="11" t="s">
        <v>20</v>
      </c>
      <c r="I814" s="13">
        <v>2028</v>
      </c>
      <c r="J814" s="14"/>
      <c r="K814" s="15" t="b">
        <f>IF(I814=2014,4,IF(I814=2015,5,IF(I814=2016,6,IF(I814=2017,7,IF(I814=2018,8,IF(I814=2019,9,IF(I814=2020,10)))))))</f>
        <v>0</v>
      </c>
    </row>
    <row r="816" spans="1:20" x14ac:dyDescent="0.2">
      <c r="D816" s="62" t="s">
        <v>21</v>
      </c>
      <c r="E816" s="63"/>
      <c r="F816" s="63"/>
      <c r="G816" s="63"/>
      <c r="H816" s="63"/>
      <c r="I816" s="63"/>
      <c r="J816" s="63"/>
      <c r="K816" s="64"/>
      <c r="M816" s="16"/>
      <c r="N816" s="17"/>
      <c r="O816" s="17"/>
      <c r="P816" s="17"/>
      <c r="Q816" s="18" t="s">
        <v>22</v>
      </c>
      <c r="R816" s="18"/>
      <c r="S816" s="19"/>
    </row>
    <row r="817" spans="1:20" ht="30" customHeight="1" x14ac:dyDescent="0.2">
      <c r="A817" s="20" t="s">
        <v>23</v>
      </c>
      <c r="B817" s="20" t="s">
        <v>24</v>
      </c>
      <c r="C817" s="21" t="s">
        <v>25</v>
      </c>
      <c r="D817" s="22" t="s">
        <v>26</v>
      </c>
      <c r="E817" s="22"/>
      <c r="F817" s="22"/>
      <c r="G817" s="22"/>
      <c r="H817" s="23" t="s">
        <v>28</v>
      </c>
      <c r="I817" s="23" t="s">
        <v>29</v>
      </c>
      <c r="J817" s="20" t="s">
        <v>30</v>
      </c>
      <c r="K817" s="20" t="s">
        <v>31</v>
      </c>
      <c r="L817" s="24"/>
      <c r="M817" s="22" t="s">
        <v>26</v>
      </c>
      <c r="N817" s="25"/>
      <c r="O817" s="25"/>
      <c r="P817" s="25"/>
      <c r="Q817" s="26" t="s">
        <v>32</v>
      </c>
      <c r="R817" s="26" t="s">
        <v>29</v>
      </c>
      <c r="S817" s="27" t="s">
        <v>30</v>
      </c>
      <c r="T817" s="20" t="s">
        <v>33</v>
      </c>
    </row>
    <row r="818" spans="1:20" ht="25.5" customHeight="1" x14ac:dyDescent="0.25">
      <c r="A818" s="20"/>
      <c r="B818" s="28">
        <v>1609</v>
      </c>
      <c r="C818" s="29" t="s">
        <v>35</v>
      </c>
      <c r="D818" s="30">
        <f t="shared" ref="D818:D861" si="241">J750</f>
        <v>131684056.36020002</v>
      </c>
      <c r="E818" s="30"/>
      <c r="F818" s="30"/>
      <c r="G818" s="30"/>
      <c r="H818" s="31">
        <v>0</v>
      </c>
      <c r="I818" s="31">
        <v>0</v>
      </c>
      <c r="J818" s="32">
        <f t="shared" ref="J818:J861" si="242">D818+H818+I818</f>
        <v>131684056.36020002</v>
      </c>
      <c r="K818" s="32"/>
      <c r="L818" s="24"/>
      <c r="M818" s="51">
        <f t="shared" ref="M818:M859" si="243">S750</f>
        <v>-39458130.077808127</v>
      </c>
      <c r="N818" s="51"/>
      <c r="O818" s="51"/>
      <c r="P818" s="51"/>
      <c r="Q818" s="31">
        <v>-4082788.8932400332</v>
      </c>
      <c r="R818" s="31">
        <v>0</v>
      </c>
      <c r="S818" s="32">
        <f t="shared" ref="S818:S859" si="244">M818+Q818+R818</f>
        <v>-43540918.971048161</v>
      </c>
      <c r="T818" s="33">
        <f t="shared" ref="T818:T861" si="245">J818+S818</f>
        <v>88143137.389151856</v>
      </c>
    </row>
    <row r="819" spans="1:20" ht="25.5" x14ac:dyDescent="0.25">
      <c r="A819" s="28">
        <v>12</v>
      </c>
      <c r="B819" s="28">
        <v>1611</v>
      </c>
      <c r="C819" s="29" t="s">
        <v>36</v>
      </c>
      <c r="D819" s="30">
        <f t="shared" si="241"/>
        <v>315335710.29209554</v>
      </c>
      <c r="E819" s="30"/>
      <c r="F819" s="30"/>
      <c r="G819" s="30"/>
      <c r="H819" s="31">
        <v>26554805.560865972</v>
      </c>
      <c r="I819" s="31">
        <v>-848083.51</v>
      </c>
      <c r="J819" s="32">
        <f t="shared" si="242"/>
        <v>341042432.34296155</v>
      </c>
      <c r="K819" s="32"/>
      <c r="L819" s="24"/>
      <c r="M819" s="51">
        <f t="shared" si="243"/>
        <v>-183874630.75326633</v>
      </c>
      <c r="N819" s="51"/>
      <c r="O819" s="51"/>
      <c r="P819" s="51"/>
      <c r="Q819" s="31">
        <v>-29755681.167909134</v>
      </c>
      <c r="R819" s="31">
        <v>848083.51</v>
      </c>
      <c r="S819" s="32">
        <f t="shared" si="244"/>
        <v>-212782228.41117549</v>
      </c>
      <c r="T819" s="33">
        <f t="shared" si="245"/>
        <v>128260203.93178606</v>
      </c>
    </row>
    <row r="820" spans="1:20" ht="25.5" x14ac:dyDescent="0.25">
      <c r="A820" s="28" t="s">
        <v>37</v>
      </c>
      <c r="B820" s="28">
        <v>1612</v>
      </c>
      <c r="C820" s="29" t="s">
        <v>38</v>
      </c>
      <c r="D820" s="30">
        <f t="shared" si="241"/>
        <v>4543668.5531000001</v>
      </c>
      <c r="E820" s="30"/>
      <c r="F820" s="30"/>
      <c r="G820" s="30"/>
      <c r="H820" s="31">
        <v>146315.42670000004</v>
      </c>
      <c r="I820" s="31">
        <v>0</v>
      </c>
      <c r="J820" s="32">
        <f t="shared" si="242"/>
        <v>4689983.9797999999</v>
      </c>
      <c r="K820" s="32"/>
      <c r="L820" s="24"/>
      <c r="M820" s="51">
        <f t="shared" si="243"/>
        <v>0</v>
      </c>
      <c r="N820" s="51"/>
      <c r="O820" s="51"/>
      <c r="P820" s="51"/>
      <c r="Q820" s="31">
        <v>0</v>
      </c>
      <c r="R820" s="31">
        <v>0</v>
      </c>
      <c r="S820" s="32">
        <f t="shared" si="244"/>
        <v>0</v>
      </c>
      <c r="T820" s="33">
        <f t="shared" si="245"/>
        <v>4689983.9797999999</v>
      </c>
    </row>
    <row r="821" spans="1:20" ht="15" x14ac:dyDescent="0.25">
      <c r="A821" s="28" t="s">
        <v>39</v>
      </c>
      <c r="B821" s="28">
        <v>1805</v>
      </c>
      <c r="C821" s="29" t="s">
        <v>40</v>
      </c>
      <c r="D821" s="30">
        <f t="shared" si="241"/>
        <v>84610153.679999977</v>
      </c>
      <c r="E821" s="30"/>
      <c r="F821" s="30"/>
      <c r="G821" s="30"/>
      <c r="H821" s="31">
        <v>0</v>
      </c>
      <c r="I821" s="31">
        <v>0</v>
      </c>
      <c r="J821" s="32">
        <f t="shared" si="242"/>
        <v>84610153.679999977</v>
      </c>
      <c r="K821" s="32"/>
      <c r="L821" s="24"/>
      <c r="M821" s="51">
        <f t="shared" si="243"/>
        <v>0</v>
      </c>
      <c r="N821" s="51"/>
      <c r="O821" s="51"/>
      <c r="P821" s="51"/>
      <c r="Q821" s="31">
        <v>0</v>
      </c>
      <c r="R821" s="31">
        <v>0</v>
      </c>
      <c r="S821" s="32">
        <f t="shared" si="244"/>
        <v>0</v>
      </c>
      <c r="T821" s="33">
        <f t="shared" si="245"/>
        <v>84610153.679999977</v>
      </c>
    </row>
    <row r="822" spans="1:20" ht="15" x14ac:dyDescent="0.25">
      <c r="A822" s="28">
        <v>47</v>
      </c>
      <c r="B822" s="28">
        <v>1808</v>
      </c>
      <c r="C822" s="29" t="s">
        <v>41</v>
      </c>
      <c r="D822" s="30">
        <f t="shared" si="241"/>
        <v>59044339.315304391</v>
      </c>
      <c r="E822" s="30"/>
      <c r="F822" s="30"/>
      <c r="G822" s="30"/>
      <c r="H822" s="31">
        <v>774920.28800070845</v>
      </c>
      <c r="I822" s="31">
        <v>0</v>
      </c>
      <c r="J822" s="32">
        <f t="shared" si="242"/>
        <v>59819259.603305101</v>
      </c>
      <c r="K822" s="32"/>
      <c r="L822" s="24"/>
      <c r="M822" s="51">
        <f t="shared" si="243"/>
        <v>-16553733.835294003</v>
      </c>
      <c r="N822" s="51"/>
      <c r="O822" s="51"/>
      <c r="P822" s="51"/>
      <c r="Q822" s="31">
        <v>-1802794.7252003662</v>
      </c>
      <c r="R822" s="31">
        <v>0</v>
      </c>
      <c r="S822" s="32">
        <f t="shared" si="244"/>
        <v>-18356528.560494371</v>
      </c>
      <c r="T822" s="33">
        <f t="shared" si="245"/>
        <v>41462731.042810731</v>
      </c>
    </row>
    <row r="823" spans="1:20" ht="15" x14ac:dyDescent="0.25">
      <c r="A823" s="28">
        <v>13</v>
      </c>
      <c r="B823" s="28">
        <v>1810</v>
      </c>
      <c r="C823" s="29" t="s">
        <v>42</v>
      </c>
      <c r="D823" s="30">
        <f t="shared" si="241"/>
        <v>0</v>
      </c>
      <c r="E823" s="30"/>
      <c r="F823" s="30"/>
      <c r="G823" s="30"/>
      <c r="H823" s="31">
        <v>0</v>
      </c>
      <c r="I823" s="31">
        <v>0</v>
      </c>
      <c r="J823" s="32">
        <f t="shared" si="242"/>
        <v>0</v>
      </c>
      <c r="K823" s="32"/>
      <c r="L823" s="24"/>
      <c r="M823" s="51">
        <f t="shared" si="243"/>
        <v>0</v>
      </c>
      <c r="N823" s="51"/>
      <c r="O823" s="51"/>
      <c r="P823" s="51"/>
      <c r="Q823" s="31">
        <v>0</v>
      </c>
      <c r="R823" s="31">
        <v>0</v>
      </c>
      <c r="S823" s="32">
        <f t="shared" si="244"/>
        <v>0</v>
      </c>
      <c r="T823" s="33">
        <f t="shared" si="245"/>
        <v>0</v>
      </c>
    </row>
    <row r="824" spans="1:20" ht="15" x14ac:dyDescent="0.25">
      <c r="A824" s="28">
        <v>47</v>
      </c>
      <c r="B824" s="28">
        <v>1815</v>
      </c>
      <c r="C824" s="29" t="s">
        <v>43</v>
      </c>
      <c r="D824" s="30">
        <f t="shared" si="241"/>
        <v>191112152.94133562</v>
      </c>
      <c r="E824" s="30"/>
      <c r="F824" s="30"/>
      <c r="G824" s="30"/>
      <c r="H824" s="31">
        <v>1506637.1814792922</v>
      </c>
      <c r="I824" s="31">
        <v>-23123.141879999996</v>
      </c>
      <c r="J824" s="32">
        <f t="shared" si="242"/>
        <v>192595666.98093492</v>
      </c>
      <c r="K824" s="32"/>
      <c r="L824" s="24"/>
      <c r="M824" s="51">
        <f t="shared" si="243"/>
        <v>-71725727.863462463</v>
      </c>
      <c r="N824" s="51"/>
      <c r="O824" s="51"/>
      <c r="P824" s="51"/>
      <c r="Q824" s="31">
        <v>-5482168.2556021344</v>
      </c>
      <c r="R824" s="31">
        <v>6729.101878800001</v>
      </c>
      <c r="S824" s="32">
        <f t="shared" si="244"/>
        <v>-77201167.017185792</v>
      </c>
      <c r="T824" s="33">
        <f t="shared" si="245"/>
        <v>115394499.96374913</v>
      </c>
    </row>
    <row r="825" spans="1:20" ht="15" x14ac:dyDescent="0.25">
      <c r="A825" s="28">
        <v>47</v>
      </c>
      <c r="B825" s="28">
        <v>1820</v>
      </c>
      <c r="C825" s="29" t="s">
        <v>44</v>
      </c>
      <c r="D825" s="30">
        <f t="shared" si="241"/>
        <v>198586440.13976201</v>
      </c>
      <c r="E825" s="30"/>
      <c r="F825" s="30"/>
      <c r="G825" s="30"/>
      <c r="H825" s="31">
        <v>9283464.7746199984</v>
      </c>
      <c r="I825" s="31">
        <v>-156496.98468599998</v>
      </c>
      <c r="J825" s="32">
        <f t="shared" si="242"/>
        <v>207713407.92969602</v>
      </c>
      <c r="K825" s="32"/>
      <c r="L825" s="24"/>
      <c r="M825" s="51">
        <f t="shared" si="243"/>
        <v>-73432949.061233461</v>
      </c>
      <c r="N825" s="51"/>
      <c r="O825" s="51"/>
      <c r="P825" s="51"/>
      <c r="Q825" s="31">
        <v>-6072291.6789174397</v>
      </c>
      <c r="R825" s="31">
        <v>41215.264686480012</v>
      </c>
      <c r="S825" s="32">
        <f t="shared" si="244"/>
        <v>-79464025.475464419</v>
      </c>
      <c r="T825" s="33">
        <f t="shared" si="245"/>
        <v>128249382.4542316</v>
      </c>
    </row>
    <row r="826" spans="1:20" ht="15" x14ac:dyDescent="0.25">
      <c r="A826" s="28">
        <v>47</v>
      </c>
      <c r="B826" s="28">
        <v>1825</v>
      </c>
      <c r="C826" s="29" t="s">
        <v>45</v>
      </c>
      <c r="D826" s="30">
        <f t="shared" si="241"/>
        <v>0</v>
      </c>
      <c r="E826" s="30"/>
      <c r="F826" s="30"/>
      <c r="G826" s="30"/>
      <c r="H826" s="31">
        <v>0</v>
      </c>
      <c r="I826" s="31">
        <v>0</v>
      </c>
      <c r="J826" s="32">
        <f t="shared" si="242"/>
        <v>0</v>
      </c>
      <c r="K826" s="32"/>
      <c r="L826" s="24"/>
      <c r="M826" s="51">
        <f t="shared" si="243"/>
        <v>0</v>
      </c>
      <c r="N826" s="51"/>
      <c r="O826" s="51"/>
      <c r="P826" s="51"/>
      <c r="Q826" s="31">
        <v>0</v>
      </c>
      <c r="R826" s="31">
        <v>0</v>
      </c>
      <c r="S826" s="32">
        <f t="shared" si="244"/>
        <v>0</v>
      </c>
      <c r="T826" s="33">
        <f t="shared" si="245"/>
        <v>0</v>
      </c>
    </row>
    <row r="827" spans="1:20" ht="15" x14ac:dyDescent="0.25">
      <c r="A827" s="28">
        <v>47</v>
      </c>
      <c r="B827" s="28">
        <v>1830</v>
      </c>
      <c r="C827" s="29" t="s">
        <v>46</v>
      </c>
      <c r="D827" s="30">
        <f t="shared" si="241"/>
        <v>873582325.33983219</v>
      </c>
      <c r="E827" s="30"/>
      <c r="F827" s="30"/>
      <c r="G827" s="30"/>
      <c r="H827" s="31">
        <v>59720132.055029064</v>
      </c>
      <c r="I827" s="31">
        <v>-2122651.5000000005</v>
      </c>
      <c r="J827" s="32">
        <f t="shared" si="242"/>
        <v>931179805.89486122</v>
      </c>
      <c r="K827" s="32"/>
      <c r="L827" s="24"/>
      <c r="M827" s="51">
        <f t="shared" si="243"/>
        <v>-161397384.55492401</v>
      </c>
      <c r="N827" s="51"/>
      <c r="O827" s="51"/>
      <c r="P827" s="51"/>
      <c r="Q827" s="31">
        <v>-19331274.299841732</v>
      </c>
      <c r="R827" s="31">
        <v>424530.30036000011</v>
      </c>
      <c r="S827" s="32">
        <f t="shared" si="244"/>
        <v>-180304128.55440575</v>
      </c>
      <c r="T827" s="33">
        <f t="shared" si="245"/>
        <v>750875677.34045553</v>
      </c>
    </row>
    <row r="828" spans="1:20" ht="15" x14ac:dyDescent="0.25">
      <c r="A828" s="28">
        <v>47</v>
      </c>
      <c r="B828" s="28">
        <v>1835</v>
      </c>
      <c r="C828" s="29" t="s">
        <v>47</v>
      </c>
      <c r="D828" s="30">
        <f t="shared" si="241"/>
        <v>723408287.10062325</v>
      </c>
      <c r="E828" s="30"/>
      <c r="F828" s="30"/>
      <c r="G828" s="30"/>
      <c r="H828" s="31">
        <v>52321923.796999186</v>
      </c>
      <c r="I828" s="31">
        <v>-2086359.4512</v>
      </c>
      <c r="J828" s="32">
        <f t="shared" si="242"/>
        <v>773643851.44642246</v>
      </c>
      <c r="K828" s="32"/>
      <c r="L828" s="24"/>
      <c r="M828" s="51">
        <f t="shared" si="243"/>
        <v>-152087144.67939261</v>
      </c>
      <c r="N828" s="51"/>
      <c r="O828" s="51"/>
      <c r="P828" s="51"/>
      <c r="Q828" s="31">
        <v>-18401895.095298134</v>
      </c>
      <c r="R828" s="31">
        <v>417271.89072000002</v>
      </c>
      <c r="S828" s="32">
        <f t="shared" si="244"/>
        <v>-170071767.88397074</v>
      </c>
      <c r="T828" s="33">
        <f t="shared" si="245"/>
        <v>603572083.56245172</v>
      </c>
    </row>
    <row r="829" spans="1:20" ht="15" x14ac:dyDescent="0.25">
      <c r="A829" s="28">
        <v>47</v>
      </c>
      <c r="B829" s="28">
        <v>1840</v>
      </c>
      <c r="C829" s="29" t="s">
        <v>48</v>
      </c>
      <c r="D829" s="30">
        <f t="shared" si="241"/>
        <v>742374921.98328388</v>
      </c>
      <c r="E829" s="30"/>
      <c r="F829" s="30"/>
      <c r="G829" s="30"/>
      <c r="H829" s="31">
        <v>79760054.023958698</v>
      </c>
      <c r="I829" s="31">
        <v>-426183.00276</v>
      </c>
      <c r="J829" s="32">
        <f t="shared" si="242"/>
        <v>821708793.00448251</v>
      </c>
      <c r="K829" s="32"/>
      <c r="L829" s="24"/>
      <c r="M829" s="51">
        <f t="shared" si="243"/>
        <v>-110306473.23841211</v>
      </c>
      <c r="N829" s="51"/>
      <c r="O829" s="51"/>
      <c r="P829" s="51"/>
      <c r="Q829" s="31">
        <v>-13310842.793565502</v>
      </c>
      <c r="R829" s="31">
        <v>85236.602796000006</v>
      </c>
      <c r="S829" s="32">
        <f t="shared" si="244"/>
        <v>-123532079.42918161</v>
      </c>
      <c r="T829" s="33">
        <f t="shared" si="245"/>
        <v>698176713.57530093</v>
      </c>
    </row>
    <row r="830" spans="1:20" ht="15" x14ac:dyDescent="0.25">
      <c r="A830" s="28">
        <v>47</v>
      </c>
      <c r="B830" s="28">
        <v>1845</v>
      </c>
      <c r="C830" s="29" t="s">
        <v>49</v>
      </c>
      <c r="D830" s="30">
        <f t="shared" si="241"/>
        <v>2047226444.8087175</v>
      </c>
      <c r="E830" s="30"/>
      <c r="F830" s="30"/>
      <c r="G830" s="30"/>
      <c r="H830" s="31">
        <v>170834324.61557102</v>
      </c>
      <c r="I830" s="31">
        <v>-1888347.0002891996</v>
      </c>
      <c r="J830" s="32">
        <f t="shared" si="242"/>
        <v>2216172422.4239998</v>
      </c>
      <c r="K830" s="32"/>
      <c r="L830" s="24"/>
      <c r="M830" s="51">
        <f t="shared" si="243"/>
        <v>-470488768.33938056</v>
      </c>
      <c r="N830" s="51"/>
      <c r="O830" s="51"/>
      <c r="P830" s="51"/>
      <c r="Q830" s="31">
        <v>-58299651.920526847</v>
      </c>
      <c r="R830" s="31">
        <v>377669.40033672005</v>
      </c>
      <c r="S830" s="32">
        <f t="shared" si="244"/>
        <v>-528410750.85957068</v>
      </c>
      <c r="T830" s="33">
        <f t="shared" si="245"/>
        <v>1687761671.564429</v>
      </c>
    </row>
    <row r="831" spans="1:20" ht="15" x14ac:dyDescent="0.25">
      <c r="A831" s="28">
        <v>47</v>
      </c>
      <c r="B831" s="28">
        <v>1850</v>
      </c>
      <c r="C831" s="29" t="s">
        <v>50</v>
      </c>
      <c r="D831" s="30">
        <f t="shared" si="241"/>
        <v>1000580427.3073058</v>
      </c>
      <c r="E831" s="30"/>
      <c r="F831" s="30"/>
      <c r="G831" s="30"/>
      <c r="H831" s="31">
        <v>82038867.086594537</v>
      </c>
      <c r="I831" s="31">
        <v>-2602740.1500000004</v>
      </c>
      <c r="J831" s="32">
        <f t="shared" si="242"/>
        <v>1080016554.2439003</v>
      </c>
      <c r="K831" s="32"/>
      <c r="L831" s="24"/>
      <c r="M831" s="51">
        <f t="shared" si="243"/>
        <v>-231141812.28380355</v>
      </c>
      <c r="N831" s="51"/>
      <c r="O831" s="51"/>
      <c r="P831" s="51"/>
      <c r="Q831" s="31">
        <v>-28994742.260976411</v>
      </c>
      <c r="R831" s="31">
        <v>520548.0295200001</v>
      </c>
      <c r="S831" s="32">
        <f t="shared" si="244"/>
        <v>-259616006.51525995</v>
      </c>
      <c r="T831" s="33">
        <f t="shared" si="245"/>
        <v>820400547.72864032</v>
      </c>
    </row>
    <row r="832" spans="1:20" ht="15" x14ac:dyDescent="0.25">
      <c r="A832" s="28">
        <v>47</v>
      </c>
      <c r="B832" s="28">
        <v>1855</v>
      </c>
      <c r="C832" s="29" t="s">
        <v>51</v>
      </c>
      <c r="D832" s="30">
        <f t="shared" si="241"/>
        <v>150775963.10529009</v>
      </c>
      <c r="E832" s="30"/>
      <c r="F832" s="30"/>
      <c r="G832" s="30"/>
      <c r="H832" s="31">
        <v>12074879.63545109</v>
      </c>
      <c r="I832" s="31">
        <v>-445887.90023999993</v>
      </c>
      <c r="J832" s="32">
        <f t="shared" si="242"/>
        <v>162404954.84050116</v>
      </c>
      <c r="K832" s="32"/>
      <c r="L832" s="24"/>
      <c r="M832" s="51">
        <f t="shared" si="243"/>
        <v>-29051074.487878267</v>
      </c>
      <c r="N832" s="51"/>
      <c r="O832" s="51"/>
      <c r="P832" s="51"/>
      <c r="Q832" s="31">
        <v>-3405417.5573562006</v>
      </c>
      <c r="R832" s="31">
        <v>89177.580275999979</v>
      </c>
      <c r="S832" s="32">
        <f t="shared" si="244"/>
        <v>-32367314.464958467</v>
      </c>
      <c r="T832" s="33">
        <f t="shared" si="245"/>
        <v>130037640.3755427</v>
      </c>
    </row>
    <row r="833" spans="1:20" ht="15" x14ac:dyDescent="0.25">
      <c r="A833" s="28">
        <v>47</v>
      </c>
      <c r="B833" s="28">
        <v>1860</v>
      </c>
      <c r="C833" s="29" t="s">
        <v>52</v>
      </c>
      <c r="D833" s="30">
        <f t="shared" si="241"/>
        <v>384439617.07190853</v>
      </c>
      <c r="E833" s="30"/>
      <c r="F833" s="30"/>
      <c r="G833" s="30"/>
      <c r="H833" s="31">
        <v>58258809.430580616</v>
      </c>
      <c r="I833" s="31">
        <v>0</v>
      </c>
      <c r="J833" s="32">
        <f t="shared" si="242"/>
        <v>442698426.50248915</v>
      </c>
      <c r="K833" s="32"/>
      <c r="L833" s="24"/>
      <c r="M833" s="51">
        <f t="shared" si="243"/>
        <v>-209488246.53280324</v>
      </c>
      <c r="N833" s="51"/>
      <c r="O833" s="51"/>
      <c r="P833" s="51"/>
      <c r="Q833" s="31">
        <v>-27620806.449537419</v>
      </c>
      <c r="R833" s="31">
        <v>0</v>
      </c>
      <c r="S833" s="32">
        <f t="shared" si="244"/>
        <v>-237109052.98234066</v>
      </c>
      <c r="T833" s="33">
        <f t="shared" si="245"/>
        <v>205589373.52014849</v>
      </c>
    </row>
    <row r="834" spans="1:20" ht="15" x14ac:dyDescent="0.25">
      <c r="A834" s="57">
        <v>47</v>
      </c>
      <c r="B834" s="57">
        <v>1865</v>
      </c>
      <c r="C834" s="58" t="s">
        <v>53</v>
      </c>
      <c r="D834" s="30">
        <f t="shared" si="241"/>
        <v>800186</v>
      </c>
      <c r="E834" s="30"/>
      <c r="F834" s="30"/>
      <c r="G834" s="30"/>
      <c r="H834" s="31">
        <v>0</v>
      </c>
      <c r="I834" s="31">
        <v>0</v>
      </c>
      <c r="J834" s="32">
        <f t="shared" si="242"/>
        <v>800186</v>
      </c>
      <c r="K834" s="32"/>
      <c r="L834" s="24"/>
      <c r="M834" s="51">
        <f t="shared" si="243"/>
        <v>-368632.66896551719</v>
      </c>
      <c r="N834" s="51"/>
      <c r="O834" s="51"/>
      <c r="P834" s="51"/>
      <c r="Q834" s="31">
        <v>-80018.599655172409</v>
      </c>
      <c r="R834" s="31">
        <v>0</v>
      </c>
      <c r="S834" s="32">
        <f t="shared" si="244"/>
        <v>-448651.26862068963</v>
      </c>
      <c r="T834" s="33">
        <f t="shared" si="245"/>
        <v>351534.73137931037</v>
      </c>
    </row>
    <row r="835" spans="1:20" ht="15" x14ac:dyDescent="0.25">
      <c r="A835" s="28">
        <v>47</v>
      </c>
      <c r="B835" s="28">
        <v>1875</v>
      </c>
      <c r="C835" s="29" t="s">
        <v>54</v>
      </c>
      <c r="D835" s="30">
        <f t="shared" si="241"/>
        <v>1091911.08</v>
      </c>
      <c r="E835" s="30"/>
      <c r="F835" s="30"/>
      <c r="G835" s="30"/>
      <c r="H835" s="31">
        <v>0</v>
      </c>
      <c r="I835" s="31">
        <v>0</v>
      </c>
      <c r="J835" s="32">
        <f t="shared" si="242"/>
        <v>1091911.08</v>
      </c>
      <c r="K835" s="32"/>
      <c r="L835" s="24"/>
      <c r="M835" s="51">
        <f t="shared" si="243"/>
        <v>-708962.84142161766</v>
      </c>
      <c r="N835" s="51"/>
      <c r="O835" s="51"/>
      <c r="P835" s="51"/>
      <c r="Q835" s="31">
        <v>-42186.166523072425</v>
      </c>
      <c r="R835" s="31">
        <v>0</v>
      </c>
      <c r="S835" s="32">
        <f t="shared" si="244"/>
        <v>-751149.00794469006</v>
      </c>
      <c r="T835" s="33">
        <f t="shared" si="245"/>
        <v>340762.07205531001</v>
      </c>
    </row>
    <row r="836" spans="1:20" ht="15" x14ac:dyDescent="0.25">
      <c r="A836" s="28" t="s">
        <v>39</v>
      </c>
      <c r="B836" s="28">
        <v>1905</v>
      </c>
      <c r="C836" s="29" t="s">
        <v>40</v>
      </c>
      <c r="D836" s="30">
        <f t="shared" si="241"/>
        <v>0</v>
      </c>
      <c r="E836" s="30"/>
      <c r="F836" s="30"/>
      <c r="G836" s="30"/>
      <c r="H836" s="31">
        <v>0</v>
      </c>
      <c r="I836" s="31">
        <v>0</v>
      </c>
      <c r="J836" s="32">
        <f t="shared" si="242"/>
        <v>0</v>
      </c>
      <c r="K836" s="32"/>
      <c r="L836" s="24"/>
      <c r="M836" s="51">
        <f t="shared" si="243"/>
        <v>0</v>
      </c>
      <c r="N836" s="51"/>
      <c r="O836" s="51"/>
      <c r="P836" s="51"/>
      <c r="Q836" s="31">
        <v>0</v>
      </c>
      <c r="R836" s="31">
        <v>0</v>
      </c>
      <c r="S836" s="32">
        <f t="shared" si="244"/>
        <v>0</v>
      </c>
      <c r="T836" s="33">
        <f t="shared" si="245"/>
        <v>0</v>
      </c>
    </row>
    <row r="837" spans="1:20" ht="15" x14ac:dyDescent="0.25">
      <c r="A837" s="28">
        <v>47</v>
      </c>
      <c r="B837" s="28">
        <v>1908</v>
      </c>
      <c r="C837" s="29" t="s">
        <v>55</v>
      </c>
      <c r="D837" s="30">
        <f t="shared" si="241"/>
        <v>207425686.01540002</v>
      </c>
      <c r="E837" s="30"/>
      <c r="F837" s="30"/>
      <c r="G837" s="30"/>
      <c r="H837" s="31">
        <v>5421172.3382999999</v>
      </c>
      <c r="I837" s="31">
        <v>0</v>
      </c>
      <c r="J837" s="32">
        <f t="shared" si="242"/>
        <v>212846858.35370001</v>
      </c>
      <c r="K837" s="32"/>
      <c r="L837" s="24"/>
      <c r="M837" s="51">
        <f t="shared" si="243"/>
        <v>-53101522.938285448</v>
      </c>
      <c r="N837" s="51"/>
      <c r="O837" s="51"/>
      <c r="P837" s="51"/>
      <c r="Q837" s="31">
        <v>-5883680.0127970222</v>
      </c>
      <c r="R837" s="31">
        <v>0</v>
      </c>
      <c r="S837" s="32">
        <f t="shared" si="244"/>
        <v>-58985202.951082468</v>
      </c>
      <c r="T837" s="33">
        <f t="shared" si="245"/>
        <v>153861655.40261754</v>
      </c>
    </row>
    <row r="838" spans="1:20" ht="15" x14ac:dyDescent="0.25">
      <c r="A838" s="28">
        <v>13</v>
      </c>
      <c r="B838" s="28">
        <v>1910</v>
      </c>
      <c r="C838" s="29" t="s">
        <v>42</v>
      </c>
      <c r="D838" s="30">
        <f t="shared" si="241"/>
        <v>0</v>
      </c>
      <c r="E838" s="30"/>
      <c r="F838" s="30"/>
      <c r="G838" s="30"/>
      <c r="H838" s="31">
        <v>0</v>
      </c>
      <c r="I838" s="31">
        <v>0</v>
      </c>
      <c r="J838" s="32">
        <f t="shared" si="242"/>
        <v>0</v>
      </c>
      <c r="K838" s="32"/>
      <c r="L838" s="24"/>
      <c r="M838" s="51">
        <f t="shared" si="243"/>
        <v>0</v>
      </c>
      <c r="N838" s="51"/>
      <c r="O838" s="51"/>
      <c r="P838" s="51"/>
      <c r="Q838" s="31">
        <v>0</v>
      </c>
      <c r="R838" s="31">
        <v>0</v>
      </c>
      <c r="S838" s="32">
        <f t="shared" si="244"/>
        <v>0</v>
      </c>
      <c r="T838" s="33">
        <f t="shared" si="245"/>
        <v>0</v>
      </c>
    </row>
    <row r="839" spans="1:20" ht="15" x14ac:dyDescent="0.25">
      <c r="A839" s="28">
        <v>8</v>
      </c>
      <c r="B839" s="28">
        <v>1915</v>
      </c>
      <c r="C839" s="29" t="s">
        <v>56</v>
      </c>
      <c r="D839" s="30">
        <f t="shared" si="241"/>
        <v>5340222.01</v>
      </c>
      <c r="E839" s="30"/>
      <c r="F839" s="30"/>
      <c r="G839" s="30"/>
      <c r="H839" s="31">
        <v>0</v>
      </c>
      <c r="I839" s="31">
        <v>0</v>
      </c>
      <c r="J839" s="32">
        <f t="shared" si="242"/>
        <v>5340222.01</v>
      </c>
      <c r="K839" s="32"/>
      <c r="L839" s="24"/>
      <c r="M839" s="51">
        <f t="shared" si="243"/>
        <v>-2684989.5440950799</v>
      </c>
      <c r="N839" s="51"/>
      <c r="O839" s="51"/>
      <c r="P839" s="51"/>
      <c r="Q839" s="31">
        <v>-276991.64803169237</v>
      </c>
      <c r="R839" s="31">
        <v>0</v>
      </c>
      <c r="S839" s="32">
        <f t="shared" si="244"/>
        <v>-2961981.1921267724</v>
      </c>
      <c r="T839" s="33">
        <f t="shared" si="245"/>
        <v>2378240.8178732274</v>
      </c>
    </row>
    <row r="840" spans="1:20" ht="15" x14ac:dyDescent="0.25">
      <c r="A840" s="28">
        <v>10</v>
      </c>
      <c r="B840" s="28">
        <v>1920</v>
      </c>
      <c r="C840" s="29" t="s">
        <v>57</v>
      </c>
      <c r="D840" s="30">
        <f t="shared" si="241"/>
        <v>26257517.090135224</v>
      </c>
      <c r="E840" s="30"/>
      <c r="F840" s="30"/>
      <c r="G840" s="30"/>
      <c r="H840" s="31">
        <v>6696986.1159340264</v>
      </c>
      <c r="I840" s="31">
        <v>-3260989.41</v>
      </c>
      <c r="J840" s="32">
        <f t="shared" si="242"/>
        <v>29693513.79606925</v>
      </c>
      <c r="K840" s="32"/>
      <c r="L840" s="24"/>
      <c r="M840" s="51">
        <f t="shared" si="243"/>
        <v>-12992673.355493553</v>
      </c>
      <c r="N840" s="51"/>
      <c r="O840" s="51"/>
      <c r="P840" s="51"/>
      <c r="Q840" s="31">
        <v>-5408349.5765335476</v>
      </c>
      <c r="R840" s="31">
        <v>3260989.41</v>
      </c>
      <c r="S840" s="32">
        <f t="shared" si="244"/>
        <v>-15140033.522027101</v>
      </c>
      <c r="T840" s="33">
        <f t="shared" si="245"/>
        <v>14553480.274042148</v>
      </c>
    </row>
    <row r="841" spans="1:20" ht="15" x14ac:dyDescent="0.25">
      <c r="A841" s="28">
        <v>10</v>
      </c>
      <c r="B841" s="28">
        <v>1930</v>
      </c>
      <c r="C841" s="29" t="s">
        <v>58</v>
      </c>
      <c r="D841" s="30">
        <f t="shared" si="241"/>
        <v>110466697.43056162</v>
      </c>
      <c r="E841" s="30"/>
      <c r="F841" s="30"/>
      <c r="G841" s="30"/>
      <c r="H841" s="31">
        <v>23911598.961199999</v>
      </c>
      <c r="I841" s="31">
        <v>-174205.86671279999</v>
      </c>
      <c r="J841" s="32">
        <f t="shared" si="242"/>
        <v>134204090.52504881</v>
      </c>
      <c r="K841" s="32"/>
      <c r="L841" s="24"/>
      <c r="M841" s="51">
        <f t="shared" si="243"/>
        <v>-60502510.040946074</v>
      </c>
      <c r="N841" s="51"/>
      <c r="O841" s="51"/>
      <c r="P841" s="51"/>
      <c r="Q841" s="31">
        <v>-7279734.444132939</v>
      </c>
      <c r="R841" s="31">
        <v>125533.62671244</v>
      </c>
      <c r="S841" s="32">
        <f t="shared" si="244"/>
        <v>-67656710.858366579</v>
      </c>
      <c r="T841" s="33">
        <f t="shared" si="245"/>
        <v>66547379.666682228</v>
      </c>
    </row>
    <row r="842" spans="1:20" ht="15" x14ac:dyDescent="0.25">
      <c r="A842" s="28">
        <v>8</v>
      </c>
      <c r="B842" s="28">
        <v>1935</v>
      </c>
      <c r="C842" s="29" t="s">
        <v>59</v>
      </c>
      <c r="D842" s="30">
        <f t="shared" si="241"/>
        <v>678158.78999999992</v>
      </c>
      <c r="E842" s="30"/>
      <c r="F842" s="30"/>
      <c r="G842" s="30"/>
      <c r="H842" s="31">
        <v>0</v>
      </c>
      <c r="I842" s="31">
        <v>0</v>
      </c>
      <c r="J842" s="32">
        <f t="shared" si="242"/>
        <v>678158.78999999992</v>
      </c>
      <c r="K842" s="32"/>
      <c r="L842" s="24"/>
      <c r="M842" s="51">
        <f t="shared" si="243"/>
        <v>-284342.47624152817</v>
      </c>
      <c r="N842" s="51"/>
      <c r="O842" s="51"/>
      <c r="P842" s="51"/>
      <c r="Q842" s="31">
        <v>-67743.678747176004</v>
      </c>
      <c r="R842" s="31">
        <v>0</v>
      </c>
      <c r="S842" s="32">
        <f t="shared" si="244"/>
        <v>-352086.15498870419</v>
      </c>
      <c r="T842" s="33">
        <f t="shared" si="245"/>
        <v>326072.63501129573</v>
      </c>
    </row>
    <row r="843" spans="1:20" ht="15" x14ac:dyDescent="0.25">
      <c r="A843" s="28">
        <v>8</v>
      </c>
      <c r="B843" s="28">
        <v>1940</v>
      </c>
      <c r="C843" s="29" t="s">
        <v>60</v>
      </c>
      <c r="D843" s="30">
        <f t="shared" si="241"/>
        <v>6041851.5476999991</v>
      </c>
      <c r="E843" s="30"/>
      <c r="F843" s="30"/>
      <c r="G843" s="30"/>
      <c r="H843" s="31">
        <v>1949934.4167000002</v>
      </c>
      <c r="I843" s="31">
        <v>-777267.20000000007</v>
      </c>
      <c r="J843" s="32">
        <f t="shared" si="242"/>
        <v>7214518.7643999988</v>
      </c>
      <c r="K843" s="32"/>
      <c r="L843" s="24"/>
      <c r="M843" s="51">
        <f t="shared" si="243"/>
        <v>-1706307.8437221921</v>
      </c>
      <c r="N843" s="51"/>
      <c r="O843" s="51"/>
      <c r="P843" s="51"/>
      <c r="Q843" s="31">
        <v>-677399.8996205494</v>
      </c>
      <c r="R843" s="31">
        <v>777267.20000000007</v>
      </c>
      <c r="S843" s="32">
        <f t="shared" si="244"/>
        <v>-1606440.5433427412</v>
      </c>
      <c r="T843" s="33">
        <f t="shared" si="245"/>
        <v>5608078.2210572576</v>
      </c>
    </row>
    <row r="844" spans="1:20" ht="15" x14ac:dyDescent="0.25">
      <c r="A844" s="28">
        <v>8</v>
      </c>
      <c r="B844" s="28">
        <v>1945</v>
      </c>
      <c r="C844" s="29" t="s">
        <v>61</v>
      </c>
      <c r="D844" s="30">
        <f t="shared" si="241"/>
        <v>4254721.3961000014</v>
      </c>
      <c r="E844" s="30"/>
      <c r="F844" s="30"/>
      <c r="G844" s="30"/>
      <c r="H844" s="31">
        <v>0</v>
      </c>
      <c r="I844" s="31">
        <v>-121783.04000000001</v>
      </c>
      <c r="J844" s="32">
        <f t="shared" si="242"/>
        <v>4132938.3561000014</v>
      </c>
      <c r="K844" s="32"/>
      <c r="L844" s="24"/>
      <c r="M844" s="51">
        <f t="shared" si="243"/>
        <v>-2246927.1445036768</v>
      </c>
      <c r="N844" s="51"/>
      <c r="O844" s="51"/>
      <c r="P844" s="51"/>
      <c r="Q844" s="31">
        <v>-422361.85490619577</v>
      </c>
      <c r="R844" s="31">
        <v>121783.04000000001</v>
      </c>
      <c r="S844" s="32">
        <f t="shared" si="244"/>
        <v>-2547505.9594098725</v>
      </c>
      <c r="T844" s="33">
        <f t="shared" si="245"/>
        <v>1585432.3966901288</v>
      </c>
    </row>
    <row r="845" spans="1:20" ht="15" x14ac:dyDescent="0.25">
      <c r="A845" s="28">
        <v>8</v>
      </c>
      <c r="B845" s="28">
        <v>1950</v>
      </c>
      <c r="C845" s="29" t="s">
        <v>62</v>
      </c>
      <c r="D845" s="30">
        <f t="shared" si="241"/>
        <v>0</v>
      </c>
      <c r="E845" s="30"/>
      <c r="F845" s="30"/>
      <c r="G845" s="30"/>
      <c r="H845" s="31">
        <v>0</v>
      </c>
      <c r="I845" s="31">
        <v>0</v>
      </c>
      <c r="J845" s="32">
        <f t="shared" si="242"/>
        <v>0</v>
      </c>
      <c r="K845" s="32"/>
      <c r="L845" s="24"/>
      <c r="M845" s="51">
        <f t="shared" si="243"/>
        <v>0</v>
      </c>
      <c r="N845" s="51"/>
      <c r="O845" s="51"/>
      <c r="P845" s="51"/>
      <c r="Q845" s="31">
        <v>0</v>
      </c>
      <c r="R845" s="31">
        <v>0</v>
      </c>
      <c r="S845" s="32">
        <f t="shared" si="244"/>
        <v>0</v>
      </c>
      <c r="T845" s="33">
        <f t="shared" si="245"/>
        <v>0</v>
      </c>
    </row>
    <row r="846" spans="1:20" ht="15" x14ac:dyDescent="0.25">
      <c r="A846" s="28">
        <v>8</v>
      </c>
      <c r="B846" s="28">
        <v>1955</v>
      </c>
      <c r="C846" s="29" t="s">
        <v>63</v>
      </c>
      <c r="D846" s="30">
        <f t="shared" si="241"/>
        <v>7781904.104700001</v>
      </c>
      <c r="E846" s="30"/>
      <c r="F846" s="30"/>
      <c r="G846" s="30"/>
      <c r="H846" s="31">
        <v>485140.96740000002</v>
      </c>
      <c r="I846" s="31">
        <v>-181390.59</v>
      </c>
      <c r="J846" s="32">
        <f t="shared" si="242"/>
        <v>8085654.4821000015</v>
      </c>
      <c r="K846" s="32"/>
      <c r="L846" s="24"/>
      <c r="M846" s="51">
        <f t="shared" si="243"/>
        <v>-4130979.0717278314</v>
      </c>
      <c r="N846" s="51"/>
      <c r="O846" s="51"/>
      <c r="P846" s="51"/>
      <c r="Q846" s="31">
        <v>-894668.28762388136</v>
      </c>
      <c r="R846" s="31">
        <v>181390.59</v>
      </c>
      <c r="S846" s="32">
        <f t="shared" si="244"/>
        <v>-4844256.7693517134</v>
      </c>
      <c r="T846" s="33">
        <f t="shared" si="245"/>
        <v>3241397.7127482882</v>
      </c>
    </row>
    <row r="847" spans="1:20" ht="15" x14ac:dyDescent="0.25">
      <c r="A847" s="28">
        <v>8</v>
      </c>
      <c r="B847" s="28">
        <v>1960</v>
      </c>
      <c r="C847" s="29" t="s">
        <v>64</v>
      </c>
      <c r="D847" s="30">
        <f t="shared" si="241"/>
        <v>9305165.6393684018</v>
      </c>
      <c r="E847" s="30"/>
      <c r="F847" s="30"/>
      <c r="G847" s="30"/>
      <c r="H847" s="31">
        <v>224892.58960000001</v>
      </c>
      <c r="I847" s="31">
        <v>-42274.456477199994</v>
      </c>
      <c r="J847" s="32">
        <f t="shared" si="242"/>
        <v>9487783.7724912018</v>
      </c>
      <c r="K847" s="32"/>
      <c r="L847" s="24"/>
      <c r="M847" s="51">
        <f t="shared" si="243"/>
        <v>-6682496.749359197</v>
      </c>
      <c r="N847" s="51"/>
      <c r="O847" s="51"/>
      <c r="P847" s="51"/>
      <c r="Q847" s="31">
        <v>-451268.14029214525</v>
      </c>
      <c r="R847" s="31">
        <v>6823.4564724000011</v>
      </c>
      <c r="S847" s="32">
        <f t="shared" si="244"/>
        <v>-7126941.4331789427</v>
      </c>
      <c r="T847" s="33">
        <f t="shared" si="245"/>
        <v>2360842.3393122591</v>
      </c>
    </row>
    <row r="848" spans="1:20" ht="25.5" x14ac:dyDescent="0.25">
      <c r="A848" s="1">
        <v>47</v>
      </c>
      <c r="B848" s="28">
        <v>1970</v>
      </c>
      <c r="C848" s="29" t="s">
        <v>65</v>
      </c>
      <c r="D848" s="30">
        <f t="shared" si="241"/>
        <v>0</v>
      </c>
      <c r="E848" s="30"/>
      <c r="F848" s="30"/>
      <c r="G848" s="30"/>
      <c r="H848" s="31">
        <v>0</v>
      </c>
      <c r="I848" s="31">
        <v>0</v>
      </c>
      <c r="J848" s="32">
        <f t="shared" si="242"/>
        <v>0</v>
      </c>
      <c r="K848" s="32"/>
      <c r="L848" s="24"/>
      <c r="M848" s="51">
        <f t="shared" si="243"/>
        <v>0</v>
      </c>
      <c r="N848" s="51"/>
      <c r="O848" s="51"/>
      <c r="P848" s="51"/>
      <c r="Q848" s="31">
        <v>0</v>
      </c>
      <c r="R848" s="31">
        <v>0</v>
      </c>
      <c r="S848" s="32">
        <f t="shared" si="244"/>
        <v>0</v>
      </c>
      <c r="T848" s="33">
        <f t="shared" si="245"/>
        <v>0</v>
      </c>
    </row>
    <row r="849" spans="1:20" ht="25.5" x14ac:dyDescent="0.25">
      <c r="A849" s="28">
        <v>47</v>
      </c>
      <c r="B849" s="28">
        <v>1975</v>
      </c>
      <c r="C849" s="29" t="s">
        <v>66</v>
      </c>
      <c r="D849" s="30">
        <f t="shared" si="241"/>
        <v>0</v>
      </c>
      <c r="E849" s="30"/>
      <c r="F849" s="30"/>
      <c r="G849" s="30"/>
      <c r="H849" s="31">
        <v>0</v>
      </c>
      <c r="I849" s="31">
        <v>0</v>
      </c>
      <c r="J849" s="32">
        <f t="shared" si="242"/>
        <v>0</v>
      </c>
      <c r="K849" s="32"/>
      <c r="L849" s="24"/>
      <c r="M849" s="51">
        <f t="shared" si="243"/>
        <v>0</v>
      </c>
      <c r="N849" s="51"/>
      <c r="O849" s="51"/>
      <c r="P849" s="51"/>
      <c r="Q849" s="31">
        <v>0</v>
      </c>
      <c r="R849" s="31">
        <v>0</v>
      </c>
      <c r="S849" s="32">
        <f t="shared" si="244"/>
        <v>0</v>
      </c>
      <c r="T849" s="33">
        <f t="shared" si="245"/>
        <v>0</v>
      </c>
    </row>
    <row r="850" spans="1:20" ht="15" x14ac:dyDescent="0.25">
      <c r="A850" s="28">
        <v>47</v>
      </c>
      <c r="B850" s="28">
        <v>1980</v>
      </c>
      <c r="C850" s="29" t="s">
        <v>67</v>
      </c>
      <c r="D850" s="30">
        <f t="shared" si="241"/>
        <v>49520616.146104783</v>
      </c>
      <c r="E850" s="30"/>
      <c r="F850" s="30"/>
      <c r="G850" s="30"/>
      <c r="H850" s="31">
        <v>4184411.657509502</v>
      </c>
      <c r="I850" s="31">
        <v>-185298.78072000001</v>
      </c>
      <c r="J850" s="32">
        <f t="shared" si="242"/>
        <v>53519729.022894286</v>
      </c>
      <c r="K850" s="32"/>
      <c r="L850" s="24"/>
      <c r="M850" s="51">
        <f t="shared" si="243"/>
        <v>-28935216.186987925</v>
      </c>
      <c r="N850" s="51"/>
      <c r="O850" s="51"/>
      <c r="P850" s="51"/>
      <c r="Q850" s="31">
        <v>-2537621.0820508786</v>
      </c>
      <c r="R850" s="31">
        <v>73055.940768000015</v>
      </c>
      <c r="S850" s="32">
        <f t="shared" si="244"/>
        <v>-31399781.328270804</v>
      </c>
      <c r="T850" s="33">
        <f t="shared" si="245"/>
        <v>22119947.694623481</v>
      </c>
    </row>
    <row r="851" spans="1:20" ht="15" x14ac:dyDescent="0.25">
      <c r="A851" s="28">
        <v>47</v>
      </c>
      <c r="B851" s="28">
        <v>1985</v>
      </c>
      <c r="C851" s="29" t="s">
        <v>68</v>
      </c>
      <c r="D851" s="30">
        <f t="shared" si="241"/>
        <v>0</v>
      </c>
      <c r="E851" s="30"/>
      <c r="F851" s="30"/>
      <c r="G851" s="30"/>
      <c r="H851" s="31">
        <v>0</v>
      </c>
      <c r="I851" s="31">
        <v>0</v>
      </c>
      <c r="J851" s="32">
        <f t="shared" si="242"/>
        <v>0</v>
      </c>
      <c r="K851" s="32"/>
      <c r="L851" s="24"/>
      <c r="M851" s="51">
        <f t="shared" si="243"/>
        <v>0</v>
      </c>
      <c r="N851" s="51"/>
      <c r="O851" s="51"/>
      <c r="P851" s="51"/>
      <c r="Q851" s="31">
        <v>0</v>
      </c>
      <c r="R851" s="31">
        <v>0</v>
      </c>
      <c r="S851" s="32">
        <f t="shared" si="244"/>
        <v>0</v>
      </c>
      <c r="T851" s="33">
        <f t="shared" si="245"/>
        <v>0</v>
      </c>
    </row>
    <row r="852" spans="1:20" ht="15" x14ac:dyDescent="0.25">
      <c r="A852" s="1">
        <v>47</v>
      </c>
      <c r="B852" s="28">
        <v>1990</v>
      </c>
      <c r="C852" s="36" t="s">
        <v>69</v>
      </c>
      <c r="D852" s="30">
        <f t="shared" si="241"/>
        <v>0</v>
      </c>
      <c r="E852" s="30"/>
      <c r="F852" s="30"/>
      <c r="G852" s="30"/>
      <c r="H852" s="31">
        <v>0</v>
      </c>
      <c r="I852" s="31">
        <v>0</v>
      </c>
      <c r="J852" s="32">
        <f t="shared" si="242"/>
        <v>0</v>
      </c>
      <c r="K852" s="32"/>
      <c r="L852" s="24"/>
      <c r="M852" s="51">
        <f t="shared" si="243"/>
        <v>0</v>
      </c>
      <c r="N852" s="51"/>
      <c r="O852" s="51"/>
      <c r="P852" s="51"/>
      <c r="Q852" s="31">
        <v>0</v>
      </c>
      <c r="R852" s="31">
        <v>0</v>
      </c>
      <c r="S852" s="32">
        <f t="shared" si="244"/>
        <v>0</v>
      </c>
      <c r="T852" s="33">
        <f t="shared" si="245"/>
        <v>0</v>
      </c>
    </row>
    <row r="853" spans="1:20" ht="15" x14ac:dyDescent="0.25">
      <c r="A853" s="28">
        <v>47</v>
      </c>
      <c r="B853" s="28">
        <v>1995</v>
      </c>
      <c r="C853" s="29" t="s">
        <v>70</v>
      </c>
      <c r="D853" s="30">
        <f t="shared" si="241"/>
        <v>0.12679271399974823</v>
      </c>
      <c r="E853" s="30"/>
      <c r="F853" s="30"/>
      <c r="G853" s="30"/>
      <c r="H853" s="31">
        <v>0</v>
      </c>
      <c r="I853" s="31">
        <v>0</v>
      </c>
      <c r="J853" s="32">
        <f t="shared" si="242"/>
        <v>0.12679271399974823</v>
      </c>
      <c r="K853" s="32"/>
      <c r="L853" s="24"/>
      <c r="M853" s="51">
        <f t="shared" si="243"/>
        <v>8.3819031715393066E-9</v>
      </c>
      <c r="N853" s="51"/>
      <c r="O853" s="51"/>
      <c r="P853" s="51"/>
      <c r="Q853" s="31">
        <v>0</v>
      </c>
      <c r="R853" s="31">
        <v>0</v>
      </c>
      <c r="S853" s="32">
        <f t="shared" si="244"/>
        <v>8.3819031715393066E-9</v>
      </c>
      <c r="T853" s="33">
        <f t="shared" si="245"/>
        <v>0.1267927223816514</v>
      </c>
    </row>
    <row r="854" spans="1:20" ht="15" x14ac:dyDescent="0.25">
      <c r="A854" s="28">
        <v>47</v>
      </c>
      <c r="B854" s="28">
        <v>2440</v>
      </c>
      <c r="C854" s="29" t="s">
        <v>73</v>
      </c>
      <c r="D854" s="30">
        <f t="shared" si="241"/>
        <v>-1357863282.7776155</v>
      </c>
      <c r="E854" s="30"/>
      <c r="F854" s="30"/>
      <c r="G854" s="30"/>
      <c r="H854" s="31">
        <v>-114510778.54859503</v>
      </c>
      <c r="I854" s="31">
        <v>1722239.8434731998</v>
      </c>
      <c r="J854" s="32">
        <f t="shared" si="242"/>
        <v>-1470651821.4827373</v>
      </c>
      <c r="K854" s="32"/>
      <c r="L854" s="24"/>
      <c r="M854" s="51">
        <f t="shared" si="243"/>
        <v>196338595.76661378</v>
      </c>
      <c r="N854" s="51"/>
      <c r="O854" s="51"/>
      <c r="P854" s="51"/>
      <c r="Q854" s="31">
        <v>33767677.89703308</v>
      </c>
      <c r="R854" s="31">
        <v>-344447.96351460007</v>
      </c>
      <c r="S854" s="32">
        <f t="shared" si="244"/>
        <v>229761825.70013228</v>
      </c>
      <c r="T854" s="33">
        <f t="shared" si="245"/>
        <v>-1240889995.7826049</v>
      </c>
    </row>
    <row r="855" spans="1:20" ht="15" x14ac:dyDescent="0.25">
      <c r="A855" s="28">
        <v>47</v>
      </c>
      <c r="B855" s="37" t="s">
        <v>74</v>
      </c>
      <c r="C855" s="43" t="s">
        <v>75</v>
      </c>
      <c r="D855" s="30">
        <f t="shared" si="241"/>
        <v>-1892097.08</v>
      </c>
      <c r="E855" s="30"/>
      <c r="F855" s="30"/>
      <c r="G855" s="30"/>
      <c r="H855" s="31">
        <v>0</v>
      </c>
      <c r="I855" s="31">
        <v>0</v>
      </c>
      <c r="J855" s="32">
        <f t="shared" si="242"/>
        <v>-1892097.08</v>
      </c>
      <c r="K855" s="32"/>
      <c r="M855" s="51">
        <f t="shared" si="243"/>
        <v>1095249.914724834</v>
      </c>
      <c r="N855" s="51"/>
      <c r="O855" s="51"/>
      <c r="P855" s="51"/>
      <c r="Q855" s="31">
        <v>123834.16507494469</v>
      </c>
      <c r="R855" s="31">
        <v>0</v>
      </c>
      <c r="S855" s="32">
        <f t="shared" si="244"/>
        <v>1219084.0797997788</v>
      </c>
      <c r="T855" s="33">
        <f t="shared" si="245"/>
        <v>-673013.00020022132</v>
      </c>
    </row>
    <row r="856" spans="1:20" ht="15" x14ac:dyDescent="0.25">
      <c r="A856" s="37"/>
      <c r="B856" s="37">
        <v>2005</v>
      </c>
      <c r="C856" s="38" t="s">
        <v>76</v>
      </c>
      <c r="D856" s="30">
        <f t="shared" si="241"/>
        <v>11769942.560000001</v>
      </c>
      <c r="E856" s="30"/>
      <c r="F856" s="30"/>
      <c r="G856" s="30"/>
      <c r="H856" s="31">
        <v>0</v>
      </c>
      <c r="I856" s="31">
        <v>0</v>
      </c>
      <c r="J856" s="32">
        <f t="shared" si="242"/>
        <v>11769942.560000001</v>
      </c>
      <c r="K856" s="32"/>
      <c r="L856" s="24"/>
      <c r="M856" s="51">
        <f t="shared" si="243"/>
        <v>-6622445.2100000028</v>
      </c>
      <c r="N856" s="51"/>
      <c r="O856" s="51"/>
      <c r="P856" s="51"/>
      <c r="Q856" s="31">
        <v>-731191.98</v>
      </c>
      <c r="R856" s="31">
        <v>0</v>
      </c>
      <c r="S856" s="32">
        <f t="shared" si="244"/>
        <v>-7353637.1900000032</v>
      </c>
      <c r="T856" s="33">
        <f t="shared" si="245"/>
        <v>4416305.3699999973</v>
      </c>
    </row>
    <row r="857" spans="1:20" ht="15" x14ac:dyDescent="0.25">
      <c r="A857" s="37"/>
      <c r="B857" s="37">
        <v>2040</v>
      </c>
      <c r="C857" s="38" t="s">
        <v>77</v>
      </c>
      <c r="D857" s="30">
        <f t="shared" si="241"/>
        <v>0</v>
      </c>
      <c r="E857" s="30"/>
      <c r="F857" s="30"/>
      <c r="G857" s="30"/>
      <c r="H857" s="31">
        <v>0</v>
      </c>
      <c r="I857" s="31">
        <v>0</v>
      </c>
      <c r="J857" s="32">
        <f t="shared" si="242"/>
        <v>0</v>
      </c>
      <c r="K857" s="32"/>
      <c r="L857" s="24"/>
      <c r="M857" s="51">
        <f t="shared" si="243"/>
        <v>0</v>
      </c>
      <c r="N857" s="51"/>
      <c r="O857" s="51"/>
      <c r="P857" s="51"/>
      <c r="Q857" s="31">
        <v>0</v>
      </c>
      <c r="R857" s="31">
        <v>0</v>
      </c>
      <c r="S857" s="32">
        <f t="shared" si="244"/>
        <v>0</v>
      </c>
      <c r="T857" s="33">
        <f t="shared" si="245"/>
        <v>0</v>
      </c>
    </row>
    <row r="858" spans="1:20" ht="15" x14ac:dyDescent="0.25">
      <c r="A858" s="37"/>
      <c r="B858" s="37">
        <v>2050</v>
      </c>
      <c r="C858" s="38" t="s">
        <v>78</v>
      </c>
      <c r="D858" s="30">
        <f t="shared" si="241"/>
        <v>0</v>
      </c>
      <c r="E858" s="30"/>
      <c r="F858" s="30"/>
      <c r="G858" s="30"/>
      <c r="H858" s="31">
        <v>0</v>
      </c>
      <c r="I858" s="31">
        <v>0</v>
      </c>
      <c r="J858" s="32">
        <f t="shared" si="242"/>
        <v>0</v>
      </c>
      <c r="K858" s="32"/>
      <c r="L858" s="24"/>
      <c r="M858" s="51">
        <f t="shared" si="243"/>
        <v>0</v>
      </c>
      <c r="N858" s="51"/>
      <c r="O858" s="51"/>
      <c r="P858" s="51"/>
      <c r="Q858" s="31">
        <v>0</v>
      </c>
      <c r="R858" s="31">
        <v>0</v>
      </c>
      <c r="S858" s="32">
        <f t="shared" si="244"/>
        <v>0</v>
      </c>
      <c r="T858" s="33">
        <f t="shared" si="245"/>
        <v>0</v>
      </c>
    </row>
    <row r="859" spans="1:20" ht="15" x14ac:dyDescent="0.25">
      <c r="A859" s="37"/>
      <c r="B859" s="37">
        <v>2075</v>
      </c>
      <c r="C859" s="38" t="s">
        <v>79</v>
      </c>
      <c r="D859" s="30">
        <f t="shared" si="241"/>
        <v>191039.67</v>
      </c>
      <c r="E859" s="30"/>
      <c r="F859" s="30"/>
      <c r="G859" s="30"/>
      <c r="H859" s="31">
        <v>0</v>
      </c>
      <c r="I859" s="31">
        <v>0</v>
      </c>
      <c r="J859" s="32">
        <f t="shared" si="242"/>
        <v>191039.67</v>
      </c>
      <c r="K859" s="32"/>
      <c r="L859" s="24"/>
      <c r="M859" s="51">
        <f t="shared" si="243"/>
        <v>-191039.66999999975</v>
      </c>
      <c r="N859" s="51"/>
      <c r="O859" s="51"/>
      <c r="P859" s="51"/>
      <c r="Q859" s="31">
        <v>0</v>
      </c>
      <c r="R859" s="31">
        <v>0</v>
      </c>
      <c r="S859" s="32">
        <f t="shared" si="244"/>
        <v>-191039.66999999975</v>
      </c>
      <c r="T859" s="33">
        <f t="shared" si="245"/>
        <v>2.6193447411060333E-10</v>
      </c>
    </row>
    <row r="860" spans="1:20" ht="15" x14ac:dyDescent="0.25">
      <c r="A860" s="37"/>
      <c r="B860" s="37">
        <v>2055</v>
      </c>
      <c r="C860" s="38" t="s">
        <v>80</v>
      </c>
      <c r="D860" s="30">
        <f t="shared" si="241"/>
        <v>201107467.29230195</v>
      </c>
      <c r="E860" s="30"/>
      <c r="F860" s="30"/>
      <c r="G860" s="30"/>
      <c r="H860" s="31">
        <v>95605774.125237986</v>
      </c>
      <c r="I860" s="31">
        <v>0</v>
      </c>
      <c r="J860" s="32">
        <f t="shared" si="242"/>
        <v>296713241.41753995</v>
      </c>
      <c r="K860" s="32"/>
      <c r="L860" s="24"/>
      <c r="M860" s="51"/>
      <c r="N860" s="51"/>
      <c r="O860" s="51"/>
      <c r="P860" s="51"/>
      <c r="Q860" s="31"/>
      <c r="R860" s="31"/>
      <c r="S860" s="32"/>
      <c r="T860" s="33">
        <f t="shared" si="245"/>
        <v>296713241.41753995</v>
      </c>
    </row>
    <row r="861" spans="1:20" ht="15" x14ac:dyDescent="0.25">
      <c r="A861" s="37"/>
      <c r="B861" s="37" t="s">
        <v>81</v>
      </c>
      <c r="C861" s="38" t="s">
        <v>82</v>
      </c>
      <c r="D861" s="30">
        <f t="shared" si="241"/>
        <v>-92385652.087764993</v>
      </c>
      <c r="E861" s="30"/>
      <c r="F861" s="30"/>
      <c r="G861" s="30"/>
      <c r="H861" s="31">
        <v>-18722174.120805003</v>
      </c>
      <c r="I861" s="31">
        <v>0</v>
      </c>
      <c r="J861" s="32">
        <f t="shared" si="242"/>
        <v>-111107826.20857</v>
      </c>
      <c r="K861" s="32"/>
      <c r="L861" s="24"/>
      <c r="M861" s="51"/>
      <c r="N861" s="51"/>
      <c r="O861" s="51"/>
      <c r="P861" s="51"/>
      <c r="Q861" s="31"/>
      <c r="R861" s="31"/>
      <c r="S861" s="32"/>
      <c r="T861" s="33">
        <f t="shared" si="245"/>
        <v>-111107826.20857</v>
      </c>
    </row>
    <row r="862" spans="1:20" x14ac:dyDescent="0.2">
      <c r="A862" s="37"/>
      <c r="B862" s="37"/>
      <c r="C862" s="39" t="s">
        <v>83</v>
      </c>
      <c r="D862" s="40">
        <f t="shared" ref="D862:J862" si="246">SUM(D818:D861)</f>
        <v>6097196562.9525452</v>
      </c>
      <c r="E862" s="40">
        <f t="shared" si="246"/>
        <v>0</v>
      </c>
      <c r="F862" s="40">
        <f t="shared" si="246"/>
        <v>0</v>
      </c>
      <c r="G862" s="40">
        <f t="shared" si="246"/>
        <v>0</v>
      </c>
      <c r="H862" s="40">
        <f t="shared" si="246"/>
        <v>558522092.37833154</v>
      </c>
      <c r="I862" s="40">
        <f t="shared" si="246"/>
        <v>-13620842.141491998</v>
      </c>
      <c r="J862" s="40">
        <f t="shared" si="246"/>
        <v>6642097813.1893826</v>
      </c>
      <c r="K862" s="40">
        <f>SUM(K818:K856)</f>
        <v>0</v>
      </c>
      <c r="L862" s="42"/>
      <c r="M862" s="40">
        <f t="shared" ref="M862:T862" si="247">SUM(M818:M861)</f>
        <v>-1732731275.7680695</v>
      </c>
      <c r="N862" s="40">
        <f t="shared" si="247"/>
        <v>0</v>
      </c>
      <c r="O862" s="40">
        <f t="shared" si="247"/>
        <v>0</v>
      </c>
      <c r="P862" s="40">
        <f t="shared" si="247"/>
        <v>0</v>
      </c>
      <c r="Q862" s="40">
        <f t="shared" si="247"/>
        <v>-207422058.40677765</v>
      </c>
      <c r="R862" s="40">
        <f t="shared" si="247"/>
        <v>7012856.9810122391</v>
      </c>
      <c r="S862" s="40">
        <f t="shared" si="247"/>
        <v>-1933140477.193835</v>
      </c>
      <c r="T862" s="40">
        <f t="shared" si="247"/>
        <v>4708957335.9955482</v>
      </c>
    </row>
    <row r="863" spans="1:20" ht="25.5" x14ac:dyDescent="0.25">
      <c r="A863" s="37"/>
      <c r="B863" s="37">
        <v>2075</v>
      </c>
      <c r="C863" s="43" t="s">
        <v>85</v>
      </c>
      <c r="D863" s="30">
        <f t="shared" ref="D863:D868" si="248">J795</f>
        <v>-191039.67</v>
      </c>
      <c r="E863" s="30"/>
      <c r="F863" s="30"/>
      <c r="G863" s="30"/>
      <c r="H863" s="31">
        <v>0</v>
      </c>
      <c r="I863" s="31">
        <v>0</v>
      </c>
      <c r="J863" s="32">
        <f t="shared" ref="J863:J868" si="249">D863+H863+I863</f>
        <v>-191039.67</v>
      </c>
      <c r="K863" s="32"/>
      <c r="M863" s="51">
        <f>S795</f>
        <v>191039.66999999975</v>
      </c>
      <c r="N863" s="51"/>
      <c r="O863" s="51"/>
      <c r="P863" s="51"/>
      <c r="Q863" s="31">
        <v>0</v>
      </c>
      <c r="R863" s="31">
        <v>0</v>
      </c>
      <c r="S863" s="32">
        <f t="shared" ref="S863:S866" si="250">M863+Q863+R863</f>
        <v>191039.66999999975</v>
      </c>
      <c r="T863" s="33">
        <f t="shared" ref="T863:T868" si="251">J863+S863</f>
        <v>-2.6193447411060333E-10</v>
      </c>
    </row>
    <row r="864" spans="1:20" ht="25.5" x14ac:dyDescent="0.25">
      <c r="A864" s="37"/>
      <c r="B864" s="37">
        <v>1865</v>
      </c>
      <c r="C864" s="43" t="s">
        <v>86</v>
      </c>
      <c r="D864" s="30">
        <f t="shared" si="248"/>
        <v>-800186</v>
      </c>
      <c r="E864" s="30"/>
      <c r="F864" s="30"/>
      <c r="G864" s="30"/>
      <c r="H864" s="31">
        <v>0</v>
      </c>
      <c r="I864" s="31">
        <v>0</v>
      </c>
      <c r="J864" s="32">
        <f t="shared" si="249"/>
        <v>-800186</v>
      </c>
      <c r="K864" s="32"/>
      <c r="M864" s="51">
        <f>S796</f>
        <v>368632.66896551719</v>
      </c>
      <c r="N864" s="51"/>
      <c r="O864" s="51"/>
      <c r="P864" s="51"/>
      <c r="Q864" s="31">
        <v>80018.599655172409</v>
      </c>
      <c r="R864" s="31">
        <v>0</v>
      </c>
      <c r="S864" s="32">
        <f t="shared" si="250"/>
        <v>448651.26862068963</v>
      </c>
      <c r="T864" s="33">
        <f t="shared" si="251"/>
        <v>-351534.73137931037</v>
      </c>
    </row>
    <row r="865" spans="1:20" ht="15" x14ac:dyDescent="0.25">
      <c r="A865" s="37"/>
      <c r="B865" s="37">
        <v>1875</v>
      </c>
      <c r="C865" s="43" t="s">
        <v>87</v>
      </c>
      <c r="D865" s="30">
        <f t="shared" si="248"/>
        <v>-1091911.08</v>
      </c>
      <c r="E865" s="30"/>
      <c r="F865" s="30"/>
      <c r="G865" s="30"/>
      <c r="H865" s="31">
        <v>0</v>
      </c>
      <c r="I865" s="31">
        <v>0</v>
      </c>
      <c r="J865" s="32">
        <f t="shared" si="249"/>
        <v>-1091911.08</v>
      </c>
      <c r="K865" s="32"/>
      <c r="M865" s="51">
        <f>S797</f>
        <v>708962.84142161766</v>
      </c>
      <c r="N865" s="51"/>
      <c r="O865" s="51"/>
      <c r="P865" s="51"/>
      <c r="Q865" s="31">
        <v>42186.166523072425</v>
      </c>
      <c r="R865" s="31">
        <v>0</v>
      </c>
      <c r="S865" s="32">
        <f t="shared" si="250"/>
        <v>751149.00794469006</v>
      </c>
      <c r="T865" s="33">
        <f t="shared" si="251"/>
        <v>-340762.07205531001</v>
      </c>
    </row>
    <row r="866" spans="1:20" ht="25.5" x14ac:dyDescent="0.25">
      <c r="A866" s="37"/>
      <c r="B866" s="37" t="s">
        <v>74</v>
      </c>
      <c r="C866" s="43" t="s">
        <v>88</v>
      </c>
      <c r="D866" s="30">
        <f t="shared" si="248"/>
        <v>1892097.08</v>
      </c>
      <c r="E866" s="30"/>
      <c r="F866" s="30"/>
      <c r="G866" s="30"/>
      <c r="H866" s="31">
        <v>0</v>
      </c>
      <c r="I866" s="31">
        <v>0</v>
      </c>
      <c r="J866" s="32">
        <f t="shared" si="249"/>
        <v>1892097.08</v>
      </c>
      <c r="K866" s="32"/>
      <c r="M866" s="51">
        <f>S798</f>
        <v>-1095249.914724834</v>
      </c>
      <c r="N866" s="51"/>
      <c r="O866" s="51"/>
      <c r="P866" s="51"/>
      <c r="Q866" s="31">
        <v>-123834.16507494469</v>
      </c>
      <c r="R866" s="31">
        <v>0</v>
      </c>
      <c r="S866" s="32">
        <f t="shared" si="250"/>
        <v>-1219084.0797997788</v>
      </c>
      <c r="T866" s="33">
        <f t="shared" si="251"/>
        <v>673013.00020022132</v>
      </c>
    </row>
    <row r="867" spans="1:20" ht="15" x14ac:dyDescent="0.25">
      <c r="A867" s="37"/>
      <c r="B867" s="37">
        <v>2055</v>
      </c>
      <c r="C867" s="38" t="s">
        <v>80</v>
      </c>
      <c r="D867" s="30">
        <f t="shared" si="248"/>
        <v>-201107467.29438692</v>
      </c>
      <c r="E867" s="30"/>
      <c r="F867" s="30"/>
      <c r="G867" s="30"/>
      <c r="H867" s="31">
        <v>-95605774.125237986</v>
      </c>
      <c r="I867" s="31">
        <v>0</v>
      </c>
      <c r="J867" s="32">
        <f t="shared" si="249"/>
        <v>-296713241.41962492</v>
      </c>
      <c r="K867" s="32"/>
      <c r="M867" s="51"/>
      <c r="N867" s="51"/>
      <c r="O867" s="51"/>
      <c r="P867" s="51"/>
      <c r="Q867" s="31"/>
      <c r="R867" s="31"/>
      <c r="S867" s="32"/>
      <c r="T867" s="33">
        <f t="shared" si="251"/>
        <v>-296713241.41962492</v>
      </c>
    </row>
    <row r="868" spans="1:20" ht="15" x14ac:dyDescent="0.25">
      <c r="A868" s="37"/>
      <c r="B868" s="37" t="s">
        <v>81</v>
      </c>
      <c r="C868" s="38" t="s">
        <v>82</v>
      </c>
      <c r="D868" s="30">
        <f t="shared" si="248"/>
        <v>92385652.087764993</v>
      </c>
      <c r="E868" s="30"/>
      <c r="F868" s="30"/>
      <c r="G868" s="30"/>
      <c r="H868" s="31">
        <v>18722174.120805003</v>
      </c>
      <c r="I868" s="31">
        <v>0</v>
      </c>
      <c r="J868" s="32">
        <f t="shared" si="249"/>
        <v>111107826.20857</v>
      </c>
      <c r="K868" s="32"/>
      <c r="M868" s="51"/>
      <c r="N868" s="51"/>
      <c r="O868" s="51"/>
      <c r="P868" s="51"/>
      <c r="Q868" s="31"/>
      <c r="R868" s="31"/>
      <c r="S868" s="32"/>
      <c r="T868" s="33">
        <f t="shared" si="251"/>
        <v>111107826.20857</v>
      </c>
    </row>
    <row r="869" spans="1:20" ht="15" x14ac:dyDescent="0.25">
      <c r="A869" s="37"/>
      <c r="B869" s="37"/>
      <c r="C869" s="39" t="s">
        <v>89</v>
      </c>
      <c r="D869" s="40">
        <f>SUM(D862:D868)</f>
        <v>5988283708.075923</v>
      </c>
      <c r="E869" s="40"/>
      <c r="F869" s="40"/>
      <c r="G869" s="40"/>
      <c r="H869" s="40">
        <f>SUM(H862:H868)</f>
        <v>481638492.37389857</v>
      </c>
      <c r="I869" s="40">
        <f>SUM(I862:I868)</f>
        <v>-13620842.141491998</v>
      </c>
      <c r="J869" s="40">
        <f>SUM(J862:J868)</f>
        <v>6456301358.3083267</v>
      </c>
      <c r="K869" s="32"/>
      <c r="L869" s="42"/>
      <c r="M869" s="40">
        <f t="shared" ref="M869:T869" si="252">SUM(M862:M868)</f>
        <v>-1732557890.5024071</v>
      </c>
      <c r="N869" s="40">
        <f t="shared" si="252"/>
        <v>0</v>
      </c>
      <c r="O869" s="40">
        <f t="shared" si="252"/>
        <v>0</v>
      </c>
      <c r="P869" s="40">
        <f t="shared" si="252"/>
        <v>0</v>
      </c>
      <c r="Q869" s="40">
        <f t="shared" si="252"/>
        <v>-207423687.80567434</v>
      </c>
      <c r="R869" s="40">
        <f t="shared" si="252"/>
        <v>7012856.9810122391</v>
      </c>
      <c r="S869" s="40">
        <f t="shared" si="252"/>
        <v>-1932968721.3270695</v>
      </c>
      <c r="T869" s="40">
        <f t="shared" si="252"/>
        <v>4523332636.9812584</v>
      </c>
    </row>
    <row r="870" spans="1:20" ht="15" x14ac:dyDescent="0.25">
      <c r="A870" s="37"/>
      <c r="B870" s="37"/>
      <c r="C870" s="65" t="s">
        <v>90</v>
      </c>
      <c r="D870" s="66"/>
      <c r="E870" s="66"/>
      <c r="F870" s="66"/>
      <c r="G870" s="66"/>
      <c r="H870" s="66"/>
      <c r="I870" s="66"/>
      <c r="J870" s="66"/>
      <c r="K870" s="66"/>
      <c r="L870" s="66"/>
      <c r="M870" s="67"/>
      <c r="N870" s="44"/>
      <c r="O870" s="44"/>
      <c r="P870" s="44"/>
      <c r="Q870" s="45"/>
      <c r="S870" s="46"/>
      <c r="T870" s="34"/>
    </row>
    <row r="871" spans="1:20" ht="15" x14ac:dyDescent="0.25">
      <c r="A871" s="37"/>
      <c r="B871" s="37"/>
      <c r="C871" s="65" t="s">
        <v>91</v>
      </c>
      <c r="D871" s="66"/>
      <c r="E871" s="66"/>
      <c r="F871" s="66"/>
      <c r="G871" s="66"/>
      <c r="H871" s="66"/>
      <c r="I871" s="66"/>
      <c r="J871" s="66"/>
      <c r="K871" s="66"/>
      <c r="L871" s="66"/>
      <c r="M871" s="67"/>
      <c r="N871" s="44"/>
      <c r="O871" s="44"/>
      <c r="P871" s="44"/>
      <c r="Q871" s="40">
        <f>+Q869</f>
        <v>-207423687.80567434</v>
      </c>
      <c r="S871" s="46"/>
      <c r="T871" s="34"/>
    </row>
    <row r="872" spans="1:20" x14ac:dyDescent="0.2">
      <c r="D872" s="47"/>
      <c r="E872" s="47"/>
      <c r="F872" s="47"/>
      <c r="G872" s="47"/>
      <c r="H872" s="47"/>
      <c r="I872" s="47"/>
      <c r="J872" s="47"/>
      <c r="M872" s="47"/>
      <c r="N872" s="47"/>
      <c r="O872" s="47"/>
      <c r="P872" s="47"/>
      <c r="Q872" s="47"/>
      <c r="R872" s="47"/>
      <c r="S872" s="47"/>
      <c r="T872" s="47"/>
    </row>
    <row r="873" spans="1:20" x14ac:dyDescent="0.2">
      <c r="M873" s="2" t="s">
        <v>92</v>
      </c>
    </row>
    <row r="874" spans="1:20" ht="15" x14ac:dyDescent="0.25">
      <c r="A874" s="37">
        <v>10</v>
      </c>
      <c r="B874" s="37"/>
      <c r="C874" s="16" t="s">
        <v>93</v>
      </c>
      <c r="D874" s="17"/>
      <c r="E874" s="17"/>
      <c r="F874" s="17"/>
      <c r="G874" s="17"/>
      <c r="H874" s="17"/>
      <c r="I874" s="17"/>
      <c r="J874" s="17"/>
      <c r="K874" s="17"/>
      <c r="L874" s="17"/>
      <c r="M874" s="17" t="s">
        <v>93</v>
      </c>
      <c r="N874" s="17"/>
      <c r="O874" s="17"/>
      <c r="P874" s="17"/>
      <c r="Q874" s="17"/>
      <c r="R874" s="48">
        <f>Q841</f>
        <v>-7279734.444132939</v>
      </c>
    </row>
    <row r="875" spans="1:20" ht="15" x14ac:dyDescent="0.25">
      <c r="A875" s="37">
        <v>8</v>
      </c>
      <c r="B875" s="37"/>
      <c r="C875" s="16" t="s">
        <v>59</v>
      </c>
      <c r="D875" s="17"/>
      <c r="E875" s="17"/>
      <c r="F875" s="17"/>
      <c r="G875" s="17"/>
      <c r="H875" s="17"/>
      <c r="I875" s="17"/>
      <c r="J875" s="17"/>
      <c r="K875" s="17"/>
      <c r="L875" s="17"/>
      <c r="M875" s="17" t="s">
        <v>59</v>
      </c>
      <c r="N875" s="17"/>
      <c r="O875" s="17"/>
      <c r="P875" s="17"/>
      <c r="Q875" s="17"/>
      <c r="R875" s="48">
        <f>+Q843+Q842</f>
        <v>-745143.57836772536</v>
      </c>
    </row>
    <row r="876" spans="1:20" ht="15" x14ac:dyDescent="0.25">
      <c r="A876" s="37">
        <v>47</v>
      </c>
      <c r="B876" s="37"/>
      <c r="C876" s="16" t="s">
        <v>94</v>
      </c>
      <c r="D876" s="17"/>
      <c r="E876" s="17"/>
      <c r="F876" s="17"/>
      <c r="G876" s="17"/>
      <c r="H876" s="17"/>
      <c r="I876" s="17"/>
      <c r="J876" s="17"/>
      <c r="K876" s="17"/>
      <c r="L876" s="17"/>
      <c r="M876" s="17" t="s">
        <v>94</v>
      </c>
      <c r="N876" s="17"/>
      <c r="O876" s="17"/>
      <c r="P876" s="17"/>
      <c r="Q876" s="17"/>
      <c r="R876" s="48"/>
    </row>
    <row r="877" spans="1:20" x14ac:dyDescent="0.2">
      <c r="M877" s="60" t="s">
        <v>95</v>
      </c>
      <c r="N877" s="61"/>
      <c r="O877" s="61"/>
      <c r="P877" s="61"/>
      <c r="Q877" s="61"/>
      <c r="R877" s="49">
        <f>Q871-R874-R875-R876</f>
        <v>-199398809.78317365</v>
      </c>
    </row>
    <row r="881" spans="1:20" ht="13.5" thickBot="1" x14ac:dyDescent="0.25">
      <c r="H881" s="11" t="s">
        <v>18</v>
      </c>
      <c r="I881" s="12" t="s">
        <v>19</v>
      </c>
    </row>
    <row r="882" spans="1:20" ht="15.75" thickBot="1" x14ac:dyDescent="0.3">
      <c r="H882" s="11" t="s">
        <v>20</v>
      </c>
      <c r="I882" s="13">
        <v>2029</v>
      </c>
      <c r="J882" s="14"/>
      <c r="K882" s="15" t="b">
        <f>IF(I882=2014,4,IF(I882=2015,5,IF(I882=2016,6,IF(I882=2017,7,IF(I882=2018,8,IF(I882=2019,9,IF(I882=2020,10)))))))</f>
        <v>0</v>
      </c>
    </row>
    <row r="884" spans="1:20" x14ac:dyDescent="0.2">
      <c r="D884" s="62" t="s">
        <v>21</v>
      </c>
      <c r="E884" s="63"/>
      <c r="F884" s="63"/>
      <c r="G884" s="63"/>
      <c r="H884" s="63"/>
      <c r="I884" s="63"/>
      <c r="J884" s="63"/>
      <c r="K884" s="64"/>
      <c r="M884" s="16"/>
      <c r="N884" s="17"/>
      <c r="O884" s="17"/>
      <c r="P884" s="17"/>
      <c r="Q884" s="18" t="s">
        <v>22</v>
      </c>
      <c r="R884" s="18"/>
      <c r="S884" s="19"/>
    </row>
    <row r="885" spans="1:20" ht="30" customHeight="1" x14ac:dyDescent="0.2">
      <c r="A885" s="20" t="s">
        <v>23</v>
      </c>
      <c r="B885" s="20" t="s">
        <v>24</v>
      </c>
      <c r="C885" s="21" t="s">
        <v>25</v>
      </c>
      <c r="D885" s="22" t="s">
        <v>26</v>
      </c>
      <c r="E885" s="22"/>
      <c r="F885" s="22"/>
      <c r="G885" s="22"/>
      <c r="H885" s="23" t="s">
        <v>28</v>
      </c>
      <c r="I885" s="23" t="s">
        <v>29</v>
      </c>
      <c r="J885" s="20" t="s">
        <v>30</v>
      </c>
      <c r="K885" s="20" t="s">
        <v>31</v>
      </c>
      <c r="L885" s="24"/>
      <c r="M885" s="22" t="s">
        <v>26</v>
      </c>
      <c r="N885" s="25"/>
      <c r="O885" s="25"/>
      <c r="P885" s="25"/>
      <c r="Q885" s="26" t="s">
        <v>32</v>
      </c>
      <c r="R885" s="26" t="s">
        <v>29</v>
      </c>
      <c r="S885" s="27" t="s">
        <v>30</v>
      </c>
      <c r="T885" s="20" t="s">
        <v>33</v>
      </c>
    </row>
    <row r="886" spans="1:20" ht="25.5" customHeight="1" x14ac:dyDescent="0.25">
      <c r="A886" s="20"/>
      <c r="B886" s="28">
        <v>1609</v>
      </c>
      <c r="C886" s="29" t="s">
        <v>35</v>
      </c>
      <c r="D886" s="30">
        <f t="shared" ref="D886:D929" si="253">J818</f>
        <v>131684056.36020002</v>
      </c>
      <c r="E886" s="30"/>
      <c r="F886" s="30"/>
      <c r="G886" s="30"/>
      <c r="H886" s="31">
        <v>0</v>
      </c>
      <c r="I886" s="31">
        <v>0</v>
      </c>
      <c r="J886" s="32">
        <f t="shared" ref="J886:J929" si="254">D886+H886+I886</f>
        <v>131684056.36020002</v>
      </c>
      <c r="K886" s="32"/>
      <c r="L886" s="24"/>
      <c r="M886" s="51">
        <f t="shared" ref="M886:M929" si="255">S818</f>
        <v>-43540918.971048161</v>
      </c>
      <c r="N886" s="51"/>
      <c r="O886" s="51"/>
      <c r="P886" s="51"/>
      <c r="Q886" s="31">
        <v>-3684605.3022644245</v>
      </c>
      <c r="R886" s="31">
        <v>0</v>
      </c>
      <c r="S886" s="32">
        <f t="shared" ref="S886:S929" si="256">M886+Q886+R886</f>
        <v>-47225524.273312584</v>
      </c>
      <c r="T886" s="33">
        <f t="shared" ref="T886:T929" si="257">J886+S886</f>
        <v>84458532.086887434</v>
      </c>
    </row>
    <row r="887" spans="1:20" ht="25.5" x14ac:dyDescent="0.25">
      <c r="A887" s="28">
        <v>12</v>
      </c>
      <c r="B887" s="28">
        <v>1611</v>
      </c>
      <c r="C887" s="29" t="s">
        <v>36</v>
      </c>
      <c r="D887" s="30">
        <f t="shared" si="253"/>
        <v>341042432.34296155</v>
      </c>
      <c r="E887" s="30"/>
      <c r="F887" s="30"/>
      <c r="G887" s="30"/>
      <c r="H887" s="31">
        <v>52258283.47389999</v>
      </c>
      <c r="I887" s="31">
        <v>-1097986.6850999999</v>
      </c>
      <c r="J887" s="32">
        <f t="shared" si="254"/>
        <v>392202729.13176149</v>
      </c>
      <c r="K887" s="32"/>
      <c r="L887" s="24"/>
      <c r="M887" s="51">
        <f t="shared" si="255"/>
        <v>-212782228.41117549</v>
      </c>
      <c r="N887" s="51"/>
      <c r="O887" s="51"/>
      <c r="P887" s="51"/>
      <c r="Q887" s="31">
        <v>-34230903.46759817</v>
      </c>
      <c r="R887" s="31">
        <v>1097986.6850999999</v>
      </c>
      <c r="S887" s="32">
        <f t="shared" si="256"/>
        <v>-245915145.19367367</v>
      </c>
      <c r="T887" s="33">
        <f t="shared" si="257"/>
        <v>146287583.93808782</v>
      </c>
    </row>
    <row r="888" spans="1:20" ht="25.5" x14ac:dyDescent="0.25">
      <c r="A888" s="28" t="s">
        <v>37</v>
      </c>
      <c r="B888" s="28">
        <v>1612</v>
      </c>
      <c r="C888" s="29" t="s">
        <v>38</v>
      </c>
      <c r="D888" s="30">
        <f t="shared" si="253"/>
        <v>4689983.9797999999</v>
      </c>
      <c r="E888" s="30"/>
      <c r="F888" s="30"/>
      <c r="G888" s="30"/>
      <c r="H888" s="31">
        <v>146530.22040000002</v>
      </c>
      <c r="I888" s="31">
        <v>0</v>
      </c>
      <c r="J888" s="32">
        <f t="shared" si="254"/>
        <v>4836514.2001999998</v>
      </c>
      <c r="K888" s="32"/>
      <c r="L888" s="24"/>
      <c r="M888" s="51">
        <f t="shared" si="255"/>
        <v>0</v>
      </c>
      <c r="N888" s="51"/>
      <c r="O888" s="51"/>
      <c r="P888" s="51"/>
      <c r="Q888" s="31">
        <v>0</v>
      </c>
      <c r="R888" s="31">
        <v>0</v>
      </c>
      <c r="S888" s="32">
        <f t="shared" si="256"/>
        <v>0</v>
      </c>
      <c r="T888" s="33">
        <f t="shared" si="257"/>
        <v>4836514.2001999998</v>
      </c>
    </row>
    <row r="889" spans="1:20" ht="15" x14ac:dyDescent="0.25">
      <c r="A889" s="28" t="s">
        <v>39</v>
      </c>
      <c r="B889" s="28">
        <v>1805</v>
      </c>
      <c r="C889" s="29" t="s">
        <v>40</v>
      </c>
      <c r="D889" s="30">
        <f t="shared" si="253"/>
        <v>84610153.679999977</v>
      </c>
      <c r="E889" s="30"/>
      <c r="F889" s="30"/>
      <c r="G889" s="30"/>
      <c r="H889" s="31">
        <v>0</v>
      </c>
      <c r="I889" s="31">
        <v>0</v>
      </c>
      <c r="J889" s="32">
        <f t="shared" si="254"/>
        <v>84610153.679999977</v>
      </c>
      <c r="K889" s="32"/>
      <c r="L889" s="24"/>
      <c r="M889" s="51">
        <f t="shared" si="255"/>
        <v>0</v>
      </c>
      <c r="N889" s="51"/>
      <c r="O889" s="51"/>
      <c r="P889" s="51"/>
      <c r="Q889" s="31">
        <v>0</v>
      </c>
      <c r="R889" s="31">
        <v>0</v>
      </c>
      <c r="S889" s="32">
        <f t="shared" si="256"/>
        <v>0</v>
      </c>
      <c r="T889" s="33">
        <f t="shared" si="257"/>
        <v>84610153.679999977</v>
      </c>
    </row>
    <row r="890" spans="1:20" ht="15" x14ac:dyDescent="0.25">
      <c r="A890" s="28">
        <v>47</v>
      </c>
      <c r="B890" s="28">
        <v>1808</v>
      </c>
      <c r="C890" s="29" t="s">
        <v>41</v>
      </c>
      <c r="D890" s="30">
        <f t="shared" si="253"/>
        <v>59819259.603305101</v>
      </c>
      <c r="E890" s="30"/>
      <c r="F890" s="30"/>
      <c r="G890" s="30"/>
      <c r="H890" s="31">
        <v>1293581.9609030681</v>
      </c>
      <c r="I890" s="31">
        <v>0</v>
      </c>
      <c r="J890" s="32">
        <f t="shared" si="254"/>
        <v>61112841.564208172</v>
      </c>
      <c r="K890" s="32"/>
      <c r="L890" s="24"/>
      <c r="M890" s="51">
        <f t="shared" si="255"/>
        <v>-18356528.560494371</v>
      </c>
      <c r="N890" s="51"/>
      <c r="O890" s="51"/>
      <c r="P890" s="51"/>
      <c r="Q890" s="31">
        <v>-1843417.1131032878</v>
      </c>
      <c r="R890" s="31">
        <v>0</v>
      </c>
      <c r="S890" s="32">
        <f t="shared" si="256"/>
        <v>-20199945.67359766</v>
      </c>
      <c r="T890" s="33">
        <f t="shared" si="257"/>
        <v>40912895.890610516</v>
      </c>
    </row>
    <row r="891" spans="1:20" ht="15" x14ac:dyDescent="0.25">
      <c r="A891" s="28">
        <v>13</v>
      </c>
      <c r="B891" s="28">
        <v>1810</v>
      </c>
      <c r="C891" s="29" t="s">
        <v>42</v>
      </c>
      <c r="D891" s="30">
        <f t="shared" si="253"/>
        <v>0</v>
      </c>
      <c r="E891" s="30"/>
      <c r="F891" s="30"/>
      <c r="G891" s="30"/>
      <c r="H891" s="31">
        <v>0</v>
      </c>
      <c r="I891" s="31">
        <v>0</v>
      </c>
      <c r="J891" s="32">
        <f t="shared" si="254"/>
        <v>0</v>
      </c>
      <c r="K891" s="32"/>
      <c r="L891" s="24"/>
      <c r="M891" s="51">
        <f t="shared" si="255"/>
        <v>0</v>
      </c>
      <c r="N891" s="51"/>
      <c r="O891" s="51"/>
      <c r="P891" s="51"/>
      <c r="Q891" s="31">
        <v>0</v>
      </c>
      <c r="R891" s="31">
        <v>0</v>
      </c>
      <c r="S891" s="32">
        <f t="shared" si="256"/>
        <v>0</v>
      </c>
      <c r="T891" s="33">
        <f t="shared" si="257"/>
        <v>0</v>
      </c>
    </row>
    <row r="892" spans="1:20" ht="15" x14ac:dyDescent="0.25">
      <c r="A892" s="28">
        <v>47</v>
      </c>
      <c r="B892" s="28">
        <v>1815</v>
      </c>
      <c r="C892" s="29" t="s">
        <v>43</v>
      </c>
      <c r="D892" s="30">
        <f t="shared" si="253"/>
        <v>192595666.98093492</v>
      </c>
      <c r="E892" s="30"/>
      <c r="F892" s="30"/>
      <c r="G892" s="30"/>
      <c r="H892" s="31">
        <v>3768174.8732569329</v>
      </c>
      <c r="I892" s="31">
        <v>-23123.141879999996</v>
      </c>
      <c r="J892" s="32">
        <f t="shared" si="254"/>
        <v>196340718.71231183</v>
      </c>
      <c r="K892" s="32"/>
      <c r="L892" s="24"/>
      <c r="M892" s="51">
        <f t="shared" si="255"/>
        <v>-77201167.017185792</v>
      </c>
      <c r="N892" s="51"/>
      <c r="O892" s="51"/>
      <c r="P892" s="51"/>
      <c r="Q892" s="31">
        <v>-5439938.3475664966</v>
      </c>
      <c r="R892" s="31">
        <v>6729.101878800001</v>
      </c>
      <c r="S892" s="32">
        <f t="shared" si="256"/>
        <v>-82634376.262873486</v>
      </c>
      <c r="T892" s="33">
        <f t="shared" si="257"/>
        <v>113706342.44943835</v>
      </c>
    </row>
    <row r="893" spans="1:20" ht="15" x14ac:dyDescent="0.25">
      <c r="A893" s="28">
        <v>47</v>
      </c>
      <c r="B893" s="28">
        <v>1820</v>
      </c>
      <c r="C893" s="29" t="s">
        <v>44</v>
      </c>
      <c r="D893" s="30">
        <f t="shared" si="253"/>
        <v>207713407.92969602</v>
      </c>
      <c r="E893" s="30"/>
      <c r="F893" s="30"/>
      <c r="G893" s="30"/>
      <c r="H893" s="31">
        <v>13662436.011040004</v>
      </c>
      <c r="I893" s="31">
        <v>-156496.98468599998</v>
      </c>
      <c r="J893" s="32">
        <f t="shared" si="254"/>
        <v>221219346.95605004</v>
      </c>
      <c r="K893" s="32"/>
      <c r="L893" s="24"/>
      <c r="M893" s="51">
        <f t="shared" si="255"/>
        <v>-79464025.475464419</v>
      </c>
      <c r="N893" s="51"/>
      <c r="O893" s="51"/>
      <c r="P893" s="51"/>
      <c r="Q893" s="31">
        <v>-6374164.355998111</v>
      </c>
      <c r="R893" s="31">
        <v>41215.264686480012</v>
      </c>
      <c r="S893" s="32">
        <f t="shared" si="256"/>
        <v>-85796974.566776052</v>
      </c>
      <c r="T893" s="33">
        <f t="shared" si="257"/>
        <v>135422372.389274</v>
      </c>
    </row>
    <row r="894" spans="1:20" ht="15" x14ac:dyDescent="0.25">
      <c r="A894" s="28">
        <v>47</v>
      </c>
      <c r="B894" s="28">
        <v>1825</v>
      </c>
      <c r="C894" s="29" t="s">
        <v>45</v>
      </c>
      <c r="D894" s="30">
        <f t="shared" si="253"/>
        <v>0</v>
      </c>
      <c r="E894" s="30"/>
      <c r="F894" s="30"/>
      <c r="G894" s="30"/>
      <c r="H894" s="31">
        <v>0</v>
      </c>
      <c r="I894" s="31">
        <v>0</v>
      </c>
      <c r="J894" s="32">
        <f t="shared" si="254"/>
        <v>0</v>
      </c>
      <c r="K894" s="32"/>
      <c r="L894" s="24"/>
      <c r="M894" s="51">
        <f t="shared" si="255"/>
        <v>0</v>
      </c>
      <c r="N894" s="51"/>
      <c r="O894" s="51"/>
      <c r="P894" s="51"/>
      <c r="Q894" s="31">
        <v>0</v>
      </c>
      <c r="R894" s="31">
        <v>0</v>
      </c>
      <c r="S894" s="32">
        <f t="shared" si="256"/>
        <v>0</v>
      </c>
      <c r="T894" s="33">
        <f t="shared" si="257"/>
        <v>0</v>
      </c>
    </row>
    <row r="895" spans="1:20" ht="15" x14ac:dyDescent="0.25">
      <c r="A895" s="28">
        <v>47</v>
      </c>
      <c r="B895" s="28">
        <v>1830</v>
      </c>
      <c r="C895" s="29" t="s">
        <v>46</v>
      </c>
      <c r="D895" s="30">
        <f t="shared" si="253"/>
        <v>931179805.89486122</v>
      </c>
      <c r="E895" s="30"/>
      <c r="F895" s="30"/>
      <c r="G895" s="30"/>
      <c r="H895" s="31">
        <v>74390213.270168632</v>
      </c>
      <c r="I895" s="31">
        <v>-2122651.5000000005</v>
      </c>
      <c r="J895" s="32">
        <f t="shared" si="254"/>
        <v>1003447367.6650299</v>
      </c>
      <c r="K895" s="32"/>
      <c r="L895" s="24"/>
      <c r="M895" s="51">
        <f t="shared" si="255"/>
        <v>-180304128.55440575</v>
      </c>
      <c r="N895" s="51"/>
      <c r="O895" s="51"/>
      <c r="P895" s="51"/>
      <c r="Q895" s="31">
        <v>-20603429.086291526</v>
      </c>
      <c r="R895" s="31">
        <v>424530.30036000011</v>
      </c>
      <c r="S895" s="32">
        <f t="shared" si="256"/>
        <v>-200483027.34033728</v>
      </c>
      <c r="T895" s="33">
        <f t="shared" si="257"/>
        <v>802964340.32469261</v>
      </c>
    </row>
    <row r="896" spans="1:20" ht="15" x14ac:dyDescent="0.25">
      <c r="A896" s="28">
        <v>47</v>
      </c>
      <c r="B896" s="28">
        <v>1835</v>
      </c>
      <c r="C896" s="29" t="s">
        <v>47</v>
      </c>
      <c r="D896" s="30">
        <f t="shared" si="253"/>
        <v>773643851.44642246</v>
      </c>
      <c r="E896" s="30"/>
      <c r="F896" s="30"/>
      <c r="G896" s="30"/>
      <c r="H896" s="31">
        <v>67614892.052929685</v>
      </c>
      <c r="I896" s="31">
        <v>-2086359.4512</v>
      </c>
      <c r="J896" s="32">
        <f t="shared" si="254"/>
        <v>839172384.04815209</v>
      </c>
      <c r="K896" s="32"/>
      <c r="L896" s="24"/>
      <c r="M896" s="51">
        <f t="shared" si="255"/>
        <v>-170071767.88397074</v>
      </c>
      <c r="N896" s="51"/>
      <c r="O896" s="51"/>
      <c r="P896" s="51"/>
      <c r="Q896" s="31">
        <v>-19679207.712567009</v>
      </c>
      <c r="R896" s="31">
        <v>417271.89072000002</v>
      </c>
      <c r="S896" s="32">
        <f t="shared" si="256"/>
        <v>-189333703.70581773</v>
      </c>
      <c r="T896" s="33">
        <f t="shared" si="257"/>
        <v>649838680.34233439</v>
      </c>
    </row>
    <row r="897" spans="1:20" ht="15" x14ac:dyDescent="0.25">
      <c r="A897" s="28">
        <v>47</v>
      </c>
      <c r="B897" s="28">
        <v>1840</v>
      </c>
      <c r="C897" s="29" t="s">
        <v>48</v>
      </c>
      <c r="D897" s="30">
        <f t="shared" si="253"/>
        <v>821708793.00448251</v>
      </c>
      <c r="E897" s="30"/>
      <c r="F897" s="30"/>
      <c r="G897" s="30"/>
      <c r="H897" s="31">
        <v>98577378.424638286</v>
      </c>
      <c r="I897" s="31">
        <v>-426183.00276</v>
      </c>
      <c r="J897" s="32">
        <f t="shared" si="254"/>
        <v>919859988.42636073</v>
      </c>
      <c r="K897" s="32"/>
      <c r="L897" s="24"/>
      <c r="M897" s="51">
        <f t="shared" si="255"/>
        <v>-123532079.42918161</v>
      </c>
      <c r="N897" s="51"/>
      <c r="O897" s="51"/>
      <c r="P897" s="51"/>
      <c r="Q897" s="31">
        <v>-14765190.442596817</v>
      </c>
      <c r="R897" s="31">
        <v>85236.602796000006</v>
      </c>
      <c r="S897" s="32">
        <f t="shared" si="256"/>
        <v>-138212033.26898244</v>
      </c>
      <c r="T897" s="33">
        <f t="shared" si="257"/>
        <v>781647955.15737832</v>
      </c>
    </row>
    <row r="898" spans="1:20" ht="15" x14ac:dyDescent="0.25">
      <c r="A898" s="28">
        <v>47</v>
      </c>
      <c r="B898" s="28">
        <v>1845</v>
      </c>
      <c r="C898" s="29" t="s">
        <v>49</v>
      </c>
      <c r="D898" s="30">
        <f t="shared" si="253"/>
        <v>2216172422.4239998</v>
      </c>
      <c r="E898" s="30"/>
      <c r="F898" s="30"/>
      <c r="G898" s="30"/>
      <c r="H898" s="31">
        <v>183387196.34463406</v>
      </c>
      <c r="I898" s="31">
        <v>-1888347.0002891996</v>
      </c>
      <c r="J898" s="32">
        <f t="shared" si="254"/>
        <v>2397671271.7683449</v>
      </c>
      <c r="K898" s="32"/>
      <c r="L898" s="24"/>
      <c r="M898" s="51">
        <f t="shared" si="255"/>
        <v>-528410750.85957068</v>
      </c>
      <c r="N898" s="51"/>
      <c r="O898" s="51"/>
      <c r="P898" s="51"/>
      <c r="Q898" s="31">
        <v>-62812322.991616093</v>
      </c>
      <c r="R898" s="31">
        <v>377669.40033672005</v>
      </c>
      <c r="S898" s="32">
        <f t="shared" si="256"/>
        <v>-590845404.45085001</v>
      </c>
      <c r="T898" s="33">
        <f t="shared" si="257"/>
        <v>1806825867.3174949</v>
      </c>
    </row>
    <row r="899" spans="1:20" ht="15" x14ac:dyDescent="0.25">
      <c r="A899" s="28">
        <v>47</v>
      </c>
      <c r="B899" s="28">
        <v>1850</v>
      </c>
      <c r="C899" s="29" t="s">
        <v>50</v>
      </c>
      <c r="D899" s="30">
        <f t="shared" si="253"/>
        <v>1080016554.2439003</v>
      </c>
      <c r="E899" s="30"/>
      <c r="F899" s="30"/>
      <c r="G899" s="30"/>
      <c r="H899" s="31">
        <v>94392049.650338992</v>
      </c>
      <c r="I899" s="31">
        <v>-2602740.1500000004</v>
      </c>
      <c r="J899" s="32">
        <f t="shared" si="254"/>
        <v>1171805863.7442391</v>
      </c>
      <c r="K899" s="32"/>
      <c r="L899" s="24"/>
      <c r="M899" s="51">
        <f t="shared" si="255"/>
        <v>-259616006.51525995</v>
      </c>
      <c r="N899" s="51"/>
      <c r="O899" s="51"/>
      <c r="P899" s="51"/>
      <c r="Q899" s="31">
        <v>-30914675.648597315</v>
      </c>
      <c r="R899" s="31">
        <v>520548.0295200001</v>
      </c>
      <c r="S899" s="32">
        <f t="shared" si="256"/>
        <v>-290010134.13433731</v>
      </c>
      <c r="T899" s="33">
        <f t="shared" si="257"/>
        <v>881795729.60990179</v>
      </c>
    </row>
    <row r="900" spans="1:20" ht="15" x14ac:dyDescent="0.25">
      <c r="A900" s="28">
        <v>47</v>
      </c>
      <c r="B900" s="28">
        <v>1855</v>
      </c>
      <c r="C900" s="29" t="s">
        <v>51</v>
      </c>
      <c r="D900" s="30">
        <f t="shared" si="253"/>
        <v>162404954.84050116</v>
      </c>
      <c r="E900" s="30"/>
      <c r="F900" s="30"/>
      <c r="G900" s="30"/>
      <c r="H900" s="31">
        <v>14320070.260907182</v>
      </c>
      <c r="I900" s="31">
        <v>-445887.90023999993</v>
      </c>
      <c r="J900" s="32">
        <f t="shared" si="254"/>
        <v>176279137.20116833</v>
      </c>
      <c r="K900" s="32"/>
      <c r="L900" s="24"/>
      <c r="M900" s="51">
        <f t="shared" si="255"/>
        <v>-32367314.464958467</v>
      </c>
      <c r="N900" s="51"/>
      <c r="O900" s="51"/>
      <c r="P900" s="51"/>
      <c r="Q900" s="31">
        <v>-3653022.5372671094</v>
      </c>
      <c r="R900" s="31">
        <v>89177.580275999979</v>
      </c>
      <c r="S900" s="32">
        <f t="shared" si="256"/>
        <v>-35931159.42194958</v>
      </c>
      <c r="T900" s="33">
        <f t="shared" si="257"/>
        <v>140347977.77921873</v>
      </c>
    </row>
    <row r="901" spans="1:20" ht="15" x14ac:dyDescent="0.25">
      <c r="A901" s="28">
        <v>47</v>
      </c>
      <c r="B901" s="28">
        <v>1860</v>
      </c>
      <c r="C901" s="29" t="s">
        <v>52</v>
      </c>
      <c r="D901" s="30">
        <f t="shared" si="253"/>
        <v>442698426.50248915</v>
      </c>
      <c r="E901" s="30"/>
      <c r="F901" s="30"/>
      <c r="G901" s="30"/>
      <c r="H901" s="31">
        <v>58910922.723600596</v>
      </c>
      <c r="I901" s="31">
        <v>0</v>
      </c>
      <c r="J901" s="32">
        <f t="shared" si="254"/>
        <v>501609349.22608972</v>
      </c>
      <c r="K901" s="32"/>
      <c r="L901" s="24"/>
      <c r="M901" s="51">
        <f t="shared" si="255"/>
        <v>-237109052.98234066</v>
      </c>
      <c r="N901" s="51"/>
      <c r="O901" s="51"/>
      <c r="P901" s="51"/>
      <c r="Q901" s="31">
        <v>-29238799.311159525</v>
      </c>
      <c r="R901" s="31">
        <v>0</v>
      </c>
      <c r="S901" s="32">
        <f t="shared" si="256"/>
        <v>-266347852.29350019</v>
      </c>
      <c r="T901" s="33">
        <f t="shared" si="257"/>
        <v>235261496.93258953</v>
      </c>
    </row>
    <row r="902" spans="1:20" ht="15" x14ac:dyDescent="0.25">
      <c r="A902" s="57">
        <v>47</v>
      </c>
      <c r="B902" s="57">
        <v>1865</v>
      </c>
      <c r="C902" s="58" t="s">
        <v>53</v>
      </c>
      <c r="D902" s="30">
        <f t="shared" si="253"/>
        <v>800186</v>
      </c>
      <c r="E902" s="30"/>
      <c r="F902" s="30"/>
      <c r="G902" s="30"/>
      <c r="H902" s="31">
        <v>0</v>
      </c>
      <c r="I902" s="31">
        <v>0</v>
      </c>
      <c r="J902" s="32">
        <f t="shared" si="254"/>
        <v>800186</v>
      </c>
      <c r="K902" s="32"/>
      <c r="L902" s="24"/>
      <c r="M902" s="51">
        <f t="shared" si="255"/>
        <v>-448651.26862068963</v>
      </c>
      <c r="N902" s="51"/>
      <c r="O902" s="51"/>
      <c r="P902" s="51"/>
      <c r="Q902" s="31">
        <v>-80018.599655172409</v>
      </c>
      <c r="R902" s="31">
        <v>0</v>
      </c>
      <c r="S902" s="32">
        <f t="shared" si="256"/>
        <v>-528669.86827586207</v>
      </c>
      <c r="T902" s="33">
        <f t="shared" si="257"/>
        <v>271516.13172413793</v>
      </c>
    </row>
    <row r="903" spans="1:20" ht="15" x14ac:dyDescent="0.25">
      <c r="A903" s="28">
        <v>47</v>
      </c>
      <c r="B903" s="28">
        <v>1875</v>
      </c>
      <c r="C903" s="29" t="s">
        <v>54</v>
      </c>
      <c r="D903" s="30">
        <f t="shared" si="253"/>
        <v>1091911.08</v>
      </c>
      <c r="E903" s="30"/>
      <c r="F903" s="30"/>
      <c r="G903" s="30"/>
      <c r="H903" s="31">
        <v>0</v>
      </c>
      <c r="I903" s="31">
        <v>0</v>
      </c>
      <c r="J903" s="32">
        <f t="shared" si="254"/>
        <v>1091911.08</v>
      </c>
      <c r="K903" s="32"/>
      <c r="L903" s="24"/>
      <c r="M903" s="51">
        <f t="shared" si="255"/>
        <v>-751149.00794469006</v>
      </c>
      <c r="N903" s="51"/>
      <c r="O903" s="51"/>
      <c r="P903" s="51"/>
      <c r="Q903" s="31">
        <v>-44196.634070049076</v>
      </c>
      <c r="R903" s="31">
        <v>0</v>
      </c>
      <c r="S903" s="32">
        <f t="shared" si="256"/>
        <v>-795345.6420147391</v>
      </c>
      <c r="T903" s="33">
        <f t="shared" si="257"/>
        <v>296565.43798526097</v>
      </c>
    </row>
    <row r="904" spans="1:20" ht="15" x14ac:dyDescent="0.25">
      <c r="A904" s="28" t="s">
        <v>39</v>
      </c>
      <c r="B904" s="28">
        <v>1905</v>
      </c>
      <c r="C904" s="29" t="s">
        <v>40</v>
      </c>
      <c r="D904" s="30">
        <f t="shared" si="253"/>
        <v>0</v>
      </c>
      <c r="E904" s="30"/>
      <c r="F904" s="30"/>
      <c r="G904" s="30"/>
      <c r="H904" s="31">
        <v>0</v>
      </c>
      <c r="I904" s="31">
        <v>0</v>
      </c>
      <c r="J904" s="32">
        <f t="shared" si="254"/>
        <v>0</v>
      </c>
      <c r="K904" s="32"/>
      <c r="L904" s="24"/>
      <c r="M904" s="51">
        <f t="shared" si="255"/>
        <v>0</v>
      </c>
      <c r="N904" s="51"/>
      <c r="O904" s="51"/>
      <c r="P904" s="51"/>
      <c r="Q904" s="31">
        <v>0</v>
      </c>
      <c r="R904" s="31">
        <v>0</v>
      </c>
      <c r="S904" s="32">
        <f t="shared" si="256"/>
        <v>0</v>
      </c>
      <c r="T904" s="33">
        <f t="shared" si="257"/>
        <v>0</v>
      </c>
    </row>
    <row r="905" spans="1:20" ht="15" x14ac:dyDescent="0.25">
      <c r="A905" s="28">
        <v>47</v>
      </c>
      <c r="B905" s="28">
        <v>1908</v>
      </c>
      <c r="C905" s="29" t="s">
        <v>55</v>
      </c>
      <c r="D905" s="30">
        <f t="shared" si="253"/>
        <v>212846858.35370001</v>
      </c>
      <c r="E905" s="30"/>
      <c r="F905" s="30"/>
      <c r="G905" s="30"/>
      <c r="H905" s="31">
        <v>7014256.6667999998</v>
      </c>
      <c r="I905" s="31">
        <v>0</v>
      </c>
      <c r="J905" s="32">
        <f t="shared" si="254"/>
        <v>219861115.0205</v>
      </c>
      <c r="K905" s="32"/>
      <c r="L905" s="24"/>
      <c r="M905" s="51">
        <f t="shared" si="255"/>
        <v>-58985202.951082468</v>
      </c>
      <c r="N905" s="51"/>
      <c r="O905" s="51"/>
      <c r="P905" s="51"/>
      <c r="Q905" s="31">
        <v>-6116398.6491440218</v>
      </c>
      <c r="R905" s="31">
        <v>0</v>
      </c>
      <c r="S905" s="32">
        <f t="shared" si="256"/>
        <v>-65101601.600226492</v>
      </c>
      <c r="T905" s="33">
        <f t="shared" si="257"/>
        <v>154759513.42027351</v>
      </c>
    </row>
    <row r="906" spans="1:20" ht="15" x14ac:dyDescent="0.25">
      <c r="A906" s="28">
        <v>13</v>
      </c>
      <c r="B906" s="28">
        <v>1910</v>
      </c>
      <c r="C906" s="29" t="s">
        <v>42</v>
      </c>
      <c r="D906" s="30">
        <f t="shared" si="253"/>
        <v>0</v>
      </c>
      <c r="E906" s="30"/>
      <c r="F906" s="30"/>
      <c r="G906" s="30"/>
      <c r="H906" s="31">
        <v>0</v>
      </c>
      <c r="I906" s="31">
        <v>0</v>
      </c>
      <c r="J906" s="32">
        <f t="shared" si="254"/>
        <v>0</v>
      </c>
      <c r="K906" s="32"/>
      <c r="L906" s="24"/>
      <c r="M906" s="51">
        <f t="shared" si="255"/>
        <v>0</v>
      </c>
      <c r="N906" s="51"/>
      <c r="O906" s="51"/>
      <c r="P906" s="51"/>
      <c r="Q906" s="31">
        <v>0</v>
      </c>
      <c r="R906" s="31">
        <v>0</v>
      </c>
      <c r="S906" s="32">
        <f t="shared" si="256"/>
        <v>0</v>
      </c>
      <c r="T906" s="33">
        <f t="shared" si="257"/>
        <v>0</v>
      </c>
    </row>
    <row r="907" spans="1:20" ht="15" x14ac:dyDescent="0.25">
      <c r="A907" s="28">
        <v>8</v>
      </c>
      <c r="B907" s="28">
        <v>1915</v>
      </c>
      <c r="C907" s="29" t="s">
        <v>56</v>
      </c>
      <c r="D907" s="30">
        <f t="shared" si="253"/>
        <v>5340222.01</v>
      </c>
      <c r="E907" s="30"/>
      <c r="F907" s="30"/>
      <c r="G907" s="30"/>
      <c r="H907" s="31">
        <v>0</v>
      </c>
      <c r="I907" s="31">
        <v>-3214.62</v>
      </c>
      <c r="J907" s="32">
        <f t="shared" si="254"/>
        <v>5337007.3899999997</v>
      </c>
      <c r="K907" s="32"/>
      <c r="L907" s="24"/>
      <c r="M907" s="51">
        <f t="shared" si="255"/>
        <v>-2961981.1921267724</v>
      </c>
      <c r="N907" s="51"/>
      <c r="O907" s="51"/>
      <c r="P907" s="51"/>
      <c r="Q907" s="31">
        <v>-276991.64803169237</v>
      </c>
      <c r="R907" s="31">
        <v>3214.62</v>
      </c>
      <c r="S907" s="32">
        <f t="shared" si="256"/>
        <v>-3235758.2201584647</v>
      </c>
      <c r="T907" s="33">
        <f t="shared" si="257"/>
        <v>2101249.1698415349</v>
      </c>
    </row>
    <row r="908" spans="1:20" ht="15" x14ac:dyDescent="0.25">
      <c r="A908" s="28">
        <v>10</v>
      </c>
      <c r="B908" s="28">
        <v>1920</v>
      </c>
      <c r="C908" s="29" t="s">
        <v>57</v>
      </c>
      <c r="D908" s="30">
        <f t="shared" si="253"/>
        <v>29693513.79606925</v>
      </c>
      <c r="E908" s="30"/>
      <c r="F908" s="30"/>
      <c r="G908" s="30"/>
      <c r="H908" s="31">
        <v>7137841.2206000006</v>
      </c>
      <c r="I908" s="31">
        <v>-4991021.2774</v>
      </c>
      <c r="J908" s="32">
        <f t="shared" si="254"/>
        <v>31840333.739269249</v>
      </c>
      <c r="K908" s="32"/>
      <c r="L908" s="24"/>
      <c r="M908" s="51">
        <f t="shared" si="255"/>
        <v>-15140033.522027101</v>
      </c>
      <c r="N908" s="51"/>
      <c r="O908" s="51"/>
      <c r="P908" s="51"/>
      <c r="Q908" s="31">
        <v>-5463479.0997709092</v>
      </c>
      <c r="R908" s="31">
        <v>4991021.2774</v>
      </c>
      <c r="S908" s="32">
        <f t="shared" si="256"/>
        <v>-15612491.344398009</v>
      </c>
      <c r="T908" s="33">
        <f t="shared" si="257"/>
        <v>16227842.39487124</v>
      </c>
    </row>
    <row r="909" spans="1:20" ht="15" x14ac:dyDescent="0.25">
      <c r="A909" s="28">
        <v>10</v>
      </c>
      <c r="B909" s="28">
        <v>1930</v>
      </c>
      <c r="C909" s="29" t="s">
        <v>58</v>
      </c>
      <c r="D909" s="30">
        <f t="shared" si="253"/>
        <v>134204090.52504881</v>
      </c>
      <c r="E909" s="30"/>
      <c r="F909" s="30"/>
      <c r="G909" s="30"/>
      <c r="H909" s="31">
        <v>19455659.405299999</v>
      </c>
      <c r="I909" s="31">
        <v>-174205.86671279999</v>
      </c>
      <c r="J909" s="32">
        <f t="shared" si="254"/>
        <v>153485544.063636</v>
      </c>
      <c r="K909" s="32"/>
      <c r="L909" s="24"/>
      <c r="M909" s="51">
        <f t="shared" si="255"/>
        <v>-67656710.858366579</v>
      </c>
      <c r="N909" s="51"/>
      <c r="O909" s="51"/>
      <c r="P909" s="51"/>
      <c r="Q909" s="31">
        <v>-9124302.4007749278</v>
      </c>
      <c r="R909" s="31">
        <v>125533.62671244</v>
      </c>
      <c r="S909" s="32">
        <f t="shared" si="256"/>
        <v>-76655479.632429063</v>
      </c>
      <c r="T909" s="33">
        <f t="shared" si="257"/>
        <v>76830064.431206942</v>
      </c>
    </row>
    <row r="910" spans="1:20" ht="15" x14ac:dyDescent="0.25">
      <c r="A910" s="28">
        <v>8</v>
      </c>
      <c r="B910" s="28">
        <v>1935</v>
      </c>
      <c r="C910" s="29" t="s">
        <v>59</v>
      </c>
      <c r="D910" s="30">
        <f t="shared" si="253"/>
        <v>678158.78999999992</v>
      </c>
      <c r="E910" s="30"/>
      <c r="F910" s="30"/>
      <c r="G910" s="30"/>
      <c r="H910" s="31">
        <v>0</v>
      </c>
      <c r="I910" s="31">
        <v>0</v>
      </c>
      <c r="J910" s="32">
        <f t="shared" si="254"/>
        <v>678158.78999999992</v>
      </c>
      <c r="K910" s="32"/>
      <c r="L910" s="24"/>
      <c r="M910" s="51">
        <f t="shared" si="255"/>
        <v>-352086.15498870419</v>
      </c>
      <c r="N910" s="51"/>
      <c r="O910" s="51"/>
      <c r="P910" s="51"/>
      <c r="Q910" s="31">
        <v>-67743.678747176004</v>
      </c>
      <c r="R910" s="31">
        <v>0</v>
      </c>
      <c r="S910" s="32">
        <f t="shared" si="256"/>
        <v>-419829.83373588021</v>
      </c>
      <c r="T910" s="33">
        <f t="shared" si="257"/>
        <v>258328.95626411971</v>
      </c>
    </row>
    <row r="911" spans="1:20" ht="15" x14ac:dyDescent="0.25">
      <c r="A911" s="28">
        <v>8</v>
      </c>
      <c r="B911" s="28">
        <v>1940</v>
      </c>
      <c r="C911" s="29" t="s">
        <v>60</v>
      </c>
      <c r="D911" s="30">
        <f t="shared" si="253"/>
        <v>7214518.7643999988</v>
      </c>
      <c r="E911" s="30"/>
      <c r="F911" s="30"/>
      <c r="G911" s="30"/>
      <c r="H911" s="31">
        <v>2043442.6132000005</v>
      </c>
      <c r="I911" s="31">
        <v>-378073.97</v>
      </c>
      <c r="J911" s="32">
        <f t="shared" si="254"/>
        <v>8879887.4075999986</v>
      </c>
      <c r="K911" s="32"/>
      <c r="L911" s="24"/>
      <c r="M911" s="51">
        <f t="shared" si="255"/>
        <v>-1606440.5433427412</v>
      </c>
      <c r="N911" s="51"/>
      <c r="O911" s="51"/>
      <c r="P911" s="51"/>
      <c r="Q911" s="31">
        <v>-798655.65014074999</v>
      </c>
      <c r="R911" s="31">
        <v>378073.97</v>
      </c>
      <c r="S911" s="32">
        <f t="shared" si="256"/>
        <v>-2027022.2234834915</v>
      </c>
      <c r="T911" s="33">
        <f t="shared" si="257"/>
        <v>6852865.1841165069</v>
      </c>
    </row>
    <row r="912" spans="1:20" ht="15" x14ac:dyDescent="0.25">
      <c r="A912" s="28">
        <v>8</v>
      </c>
      <c r="B912" s="28">
        <v>1945</v>
      </c>
      <c r="C912" s="29" t="s">
        <v>61</v>
      </c>
      <c r="D912" s="30">
        <f t="shared" si="253"/>
        <v>4132938.3561000014</v>
      </c>
      <c r="E912" s="30"/>
      <c r="F912" s="30"/>
      <c r="G912" s="30"/>
      <c r="H912" s="31">
        <v>0</v>
      </c>
      <c r="I912" s="31">
        <v>-305388.07000000007</v>
      </c>
      <c r="J912" s="32">
        <f t="shared" si="254"/>
        <v>3827550.2861000011</v>
      </c>
      <c r="K912" s="32"/>
      <c r="L912" s="24"/>
      <c r="M912" s="51">
        <f t="shared" si="255"/>
        <v>-2547505.9594098725</v>
      </c>
      <c r="N912" s="51"/>
      <c r="O912" s="51"/>
      <c r="P912" s="51"/>
      <c r="Q912" s="31">
        <v>-406918.60550881719</v>
      </c>
      <c r="R912" s="31">
        <v>305388.07000000007</v>
      </c>
      <c r="S912" s="32">
        <f t="shared" si="256"/>
        <v>-2649036.4949186901</v>
      </c>
      <c r="T912" s="33">
        <f t="shared" si="257"/>
        <v>1178513.791181311</v>
      </c>
    </row>
    <row r="913" spans="1:20" ht="15" x14ac:dyDescent="0.25">
      <c r="A913" s="28">
        <v>8</v>
      </c>
      <c r="B913" s="28">
        <v>1950</v>
      </c>
      <c r="C913" s="29" t="s">
        <v>62</v>
      </c>
      <c r="D913" s="30">
        <f t="shared" si="253"/>
        <v>0</v>
      </c>
      <c r="E913" s="30"/>
      <c r="F913" s="30"/>
      <c r="G913" s="30"/>
      <c r="H913" s="31">
        <v>0</v>
      </c>
      <c r="I913" s="31">
        <v>0</v>
      </c>
      <c r="J913" s="32">
        <f t="shared" si="254"/>
        <v>0</v>
      </c>
      <c r="K913" s="32"/>
      <c r="L913" s="24"/>
      <c r="M913" s="51">
        <f t="shared" si="255"/>
        <v>0</v>
      </c>
      <c r="N913" s="51"/>
      <c r="O913" s="51"/>
      <c r="P913" s="51"/>
      <c r="Q913" s="31">
        <v>0</v>
      </c>
      <c r="R913" s="31">
        <v>0</v>
      </c>
      <c r="S913" s="32">
        <f t="shared" si="256"/>
        <v>0</v>
      </c>
      <c r="T913" s="33">
        <f t="shared" si="257"/>
        <v>0</v>
      </c>
    </row>
    <row r="914" spans="1:20" ht="15" x14ac:dyDescent="0.25">
      <c r="A914" s="28">
        <v>8</v>
      </c>
      <c r="B914" s="28">
        <v>1955</v>
      </c>
      <c r="C914" s="29" t="s">
        <v>63</v>
      </c>
      <c r="D914" s="30">
        <f t="shared" si="253"/>
        <v>8085654.4821000015</v>
      </c>
      <c r="E914" s="30"/>
      <c r="F914" s="30"/>
      <c r="G914" s="30"/>
      <c r="H914" s="31">
        <v>476184.57740000007</v>
      </c>
      <c r="I914" s="31">
        <v>-481341.29000000004</v>
      </c>
      <c r="J914" s="32">
        <f t="shared" si="254"/>
        <v>8080497.7695000013</v>
      </c>
      <c r="K914" s="32"/>
      <c r="L914" s="24"/>
      <c r="M914" s="51">
        <f t="shared" si="255"/>
        <v>-4844256.7693517134</v>
      </c>
      <c r="N914" s="51"/>
      <c r="O914" s="51"/>
      <c r="P914" s="51"/>
      <c r="Q914" s="31">
        <v>-1216055.5923677632</v>
      </c>
      <c r="R914" s="31">
        <v>481341.29000000004</v>
      </c>
      <c r="S914" s="32">
        <f t="shared" si="256"/>
        <v>-5578971.071719476</v>
      </c>
      <c r="T914" s="33">
        <f t="shared" si="257"/>
        <v>2501526.6977805253</v>
      </c>
    </row>
    <row r="915" spans="1:20" ht="15" x14ac:dyDescent="0.25">
      <c r="A915" s="28">
        <v>8</v>
      </c>
      <c r="B915" s="28">
        <v>1960</v>
      </c>
      <c r="C915" s="29" t="s">
        <v>64</v>
      </c>
      <c r="D915" s="30">
        <f t="shared" si="253"/>
        <v>9487783.7724912018</v>
      </c>
      <c r="E915" s="30"/>
      <c r="F915" s="30"/>
      <c r="G915" s="30"/>
      <c r="H915" s="31">
        <v>229165.54879999999</v>
      </c>
      <c r="I915" s="31">
        <v>-42274.456477199994</v>
      </c>
      <c r="J915" s="32">
        <f t="shared" si="254"/>
        <v>9674674.8648140002</v>
      </c>
      <c r="K915" s="32"/>
      <c r="L915" s="24"/>
      <c r="M915" s="51">
        <f t="shared" si="255"/>
        <v>-7126941.4331789427</v>
      </c>
      <c r="N915" s="51"/>
      <c r="O915" s="51"/>
      <c r="P915" s="51"/>
      <c r="Q915" s="31">
        <v>-413798.36152040976</v>
      </c>
      <c r="R915" s="31">
        <v>6823.4564724000011</v>
      </c>
      <c r="S915" s="32">
        <f t="shared" si="256"/>
        <v>-7533916.3382269526</v>
      </c>
      <c r="T915" s="33">
        <f t="shared" si="257"/>
        <v>2140758.5265870476</v>
      </c>
    </row>
    <row r="916" spans="1:20" ht="25.5" x14ac:dyDescent="0.25">
      <c r="A916" s="1">
        <v>47</v>
      </c>
      <c r="B916" s="28">
        <v>1970</v>
      </c>
      <c r="C916" s="29" t="s">
        <v>65</v>
      </c>
      <c r="D916" s="30">
        <f t="shared" si="253"/>
        <v>0</v>
      </c>
      <c r="E916" s="30"/>
      <c r="F916" s="30"/>
      <c r="G916" s="30"/>
      <c r="H916" s="31">
        <v>0</v>
      </c>
      <c r="I916" s="31">
        <v>0</v>
      </c>
      <c r="J916" s="32">
        <f t="shared" si="254"/>
        <v>0</v>
      </c>
      <c r="K916" s="32"/>
      <c r="L916" s="24"/>
      <c r="M916" s="51">
        <f t="shared" si="255"/>
        <v>0</v>
      </c>
      <c r="N916" s="51"/>
      <c r="O916" s="51"/>
      <c r="P916" s="51"/>
      <c r="Q916" s="31">
        <v>0</v>
      </c>
      <c r="R916" s="31">
        <v>0</v>
      </c>
      <c r="S916" s="32">
        <f t="shared" si="256"/>
        <v>0</v>
      </c>
      <c r="T916" s="33">
        <f t="shared" si="257"/>
        <v>0</v>
      </c>
    </row>
    <row r="917" spans="1:20" ht="25.5" x14ac:dyDescent="0.25">
      <c r="A917" s="28">
        <v>47</v>
      </c>
      <c r="B917" s="28">
        <v>1975</v>
      </c>
      <c r="C917" s="29" t="s">
        <v>66</v>
      </c>
      <c r="D917" s="30">
        <f t="shared" si="253"/>
        <v>0</v>
      </c>
      <c r="E917" s="30"/>
      <c r="F917" s="30"/>
      <c r="G917" s="30"/>
      <c r="H917" s="31">
        <v>0</v>
      </c>
      <c r="I917" s="31">
        <v>0</v>
      </c>
      <c r="J917" s="32">
        <f t="shared" si="254"/>
        <v>0</v>
      </c>
      <c r="K917" s="32"/>
      <c r="L917" s="24"/>
      <c r="M917" s="51">
        <f t="shared" si="255"/>
        <v>0</v>
      </c>
      <c r="N917" s="51"/>
      <c r="O917" s="51"/>
      <c r="P917" s="51"/>
      <c r="Q917" s="31">
        <v>0</v>
      </c>
      <c r="R917" s="31">
        <v>0</v>
      </c>
      <c r="S917" s="32">
        <f t="shared" si="256"/>
        <v>0</v>
      </c>
      <c r="T917" s="33">
        <f t="shared" si="257"/>
        <v>0</v>
      </c>
    </row>
    <row r="918" spans="1:20" ht="15" x14ac:dyDescent="0.25">
      <c r="A918" s="28">
        <v>47</v>
      </c>
      <c r="B918" s="28">
        <v>1980</v>
      </c>
      <c r="C918" s="29" t="s">
        <v>67</v>
      </c>
      <c r="D918" s="30">
        <f t="shared" si="253"/>
        <v>53519729.022894286</v>
      </c>
      <c r="E918" s="30"/>
      <c r="F918" s="30"/>
      <c r="G918" s="30"/>
      <c r="H918" s="31">
        <v>13109057.420422055</v>
      </c>
      <c r="I918" s="31">
        <v>-140202.30072</v>
      </c>
      <c r="J918" s="32">
        <f t="shared" si="254"/>
        <v>66488584.142596342</v>
      </c>
      <c r="K918" s="32"/>
      <c r="L918" s="24"/>
      <c r="M918" s="51">
        <f t="shared" si="255"/>
        <v>-31399781.328270804</v>
      </c>
      <c r="N918" s="51"/>
      <c r="O918" s="51"/>
      <c r="P918" s="51"/>
      <c r="Q918" s="31">
        <v>-2675776.2387678563</v>
      </c>
      <c r="R918" s="31">
        <v>28040.460768000008</v>
      </c>
      <c r="S918" s="32">
        <f t="shared" si="256"/>
        <v>-34047517.106270663</v>
      </c>
      <c r="T918" s="33">
        <f t="shared" si="257"/>
        <v>32441067.036325678</v>
      </c>
    </row>
    <row r="919" spans="1:20" ht="15" x14ac:dyDescent="0.25">
      <c r="A919" s="28">
        <v>47</v>
      </c>
      <c r="B919" s="28">
        <v>1985</v>
      </c>
      <c r="C919" s="29" t="s">
        <v>68</v>
      </c>
      <c r="D919" s="30">
        <f t="shared" si="253"/>
        <v>0</v>
      </c>
      <c r="E919" s="30"/>
      <c r="F919" s="30"/>
      <c r="G919" s="30"/>
      <c r="H919" s="31">
        <v>0</v>
      </c>
      <c r="I919" s="31">
        <v>0</v>
      </c>
      <c r="J919" s="32">
        <f t="shared" si="254"/>
        <v>0</v>
      </c>
      <c r="K919" s="32"/>
      <c r="L919" s="24"/>
      <c r="M919" s="51">
        <f t="shared" si="255"/>
        <v>0</v>
      </c>
      <c r="N919" s="51"/>
      <c r="O919" s="51"/>
      <c r="P919" s="51"/>
      <c r="Q919" s="31">
        <v>0</v>
      </c>
      <c r="R919" s="31">
        <v>0</v>
      </c>
      <c r="S919" s="32">
        <f t="shared" si="256"/>
        <v>0</v>
      </c>
      <c r="T919" s="33">
        <f t="shared" si="257"/>
        <v>0</v>
      </c>
    </row>
    <row r="920" spans="1:20" ht="15" x14ac:dyDescent="0.25">
      <c r="A920" s="1">
        <v>47</v>
      </c>
      <c r="B920" s="28">
        <v>1990</v>
      </c>
      <c r="C920" s="36" t="s">
        <v>69</v>
      </c>
      <c r="D920" s="30">
        <f t="shared" si="253"/>
        <v>0</v>
      </c>
      <c r="E920" s="30"/>
      <c r="F920" s="30"/>
      <c r="G920" s="30"/>
      <c r="H920" s="31">
        <v>0</v>
      </c>
      <c r="I920" s="31">
        <v>0</v>
      </c>
      <c r="J920" s="32">
        <f t="shared" si="254"/>
        <v>0</v>
      </c>
      <c r="K920" s="32"/>
      <c r="L920" s="24"/>
      <c r="M920" s="51">
        <f t="shared" si="255"/>
        <v>0</v>
      </c>
      <c r="N920" s="51"/>
      <c r="O920" s="51"/>
      <c r="P920" s="51"/>
      <c r="Q920" s="31">
        <v>0</v>
      </c>
      <c r="R920" s="31">
        <v>0</v>
      </c>
      <c r="S920" s="32">
        <f t="shared" si="256"/>
        <v>0</v>
      </c>
      <c r="T920" s="33">
        <f t="shared" si="257"/>
        <v>0</v>
      </c>
    </row>
    <row r="921" spans="1:20" ht="15" x14ac:dyDescent="0.25">
      <c r="A921" s="28">
        <v>47</v>
      </c>
      <c r="B921" s="28">
        <v>1995</v>
      </c>
      <c r="C921" s="29" t="s">
        <v>70</v>
      </c>
      <c r="D921" s="30">
        <f t="shared" si="253"/>
        <v>0.12679271399974823</v>
      </c>
      <c r="E921" s="30"/>
      <c r="F921" s="30"/>
      <c r="G921" s="30"/>
      <c r="H921" s="31">
        <v>0</v>
      </c>
      <c r="I921" s="31">
        <v>0</v>
      </c>
      <c r="J921" s="32">
        <f t="shared" si="254"/>
        <v>0.12679271399974823</v>
      </c>
      <c r="K921" s="32"/>
      <c r="L921" s="24"/>
      <c r="M921" s="51">
        <f t="shared" si="255"/>
        <v>8.3819031715393066E-9</v>
      </c>
      <c r="N921" s="51"/>
      <c r="O921" s="51"/>
      <c r="P921" s="51"/>
      <c r="Q921" s="31">
        <v>0</v>
      </c>
      <c r="R921" s="31">
        <v>0</v>
      </c>
      <c r="S921" s="32">
        <f t="shared" si="256"/>
        <v>8.3819031715393066E-9</v>
      </c>
      <c r="T921" s="33">
        <f t="shared" si="257"/>
        <v>0.1267927223816514</v>
      </c>
    </row>
    <row r="922" spans="1:20" ht="15" x14ac:dyDescent="0.25">
      <c r="A922" s="28">
        <v>47</v>
      </c>
      <c r="B922" s="28">
        <v>2440</v>
      </c>
      <c r="C922" s="29" t="s">
        <v>73</v>
      </c>
      <c r="D922" s="30">
        <f t="shared" si="253"/>
        <v>-1470651821.4827373</v>
      </c>
      <c r="E922" s="30"/>
      <c r="F922" s="30"/>
      <c r="G922" s="30"/>
      <c r="H922" s="31">
        <v>-125132426.98157993</v>
      </c>
      <c r="I922" s="31">
        <v>1722239.8434731998</v>
      </c>
      <c r="J922" s="32">
        <f t="shared" si="254"/>
        <v>-1594062008.6208441</v>
      </c>
      <c r="K922" s="32"/>
      <c r="L922" s="24"/>
      <c r="M922" s="51">
        <f t="shared" si="255"/>
        <v>229761825.70013228</v>
      </c>
      <c r="N922" s="51"/>
      <c r="O922" s="51"/>
      <c r="P922" s="51"/>
      <c r="Q922" s="31">
        <v>36473640.104222819</v>
      </c>
      <c r="R922" s="31">
        <v>-344447.96351460007</v>
      </c>
      <c r="S922" s="32">
        <f t="shared" si="256"/>
        <v>265891017.84084049</v>
      </c>
      <c r="T922" s="33">
        <f t="shared" si="257"/>
        <v>-1328170990.7800035</v>
      </c>
    </row>
    <row r="923" spans="1:20" ht="15" x14ac:dyDescent="0.25">
      <c r="A923" s="28">
        <v>47</v>
      </c>
      <c r="B923" s="37" t="s">
        <v>74</v>
      </c>
      <c r="C923" s="43" t="s">
        <v>75</v>
      </c>
      <c r="D923" s="30">
        <f t="shared" si="253"/>
        <v>-1892097.08</v>
      </c>
      <c r="E923" s="30"/>
      <c r="F923" s="30"/>
      <c r="G923" s="30"/>
      <c r="H923" s="31">
        <v>0</v>
      </c>
      <c r="I923" s="31">
        <v>0</v>
      </c>
      <c r="J923" s="32">
        <f t="shared" si="254"/>
        <v>-1892097.08</v>
      </c>
      <c r="K923" s="32"/>
      <c r="M923" s="51">
        <f t="shared" si="255"/>
        <v>1219084.0797997788</v>
      </c>
      <c r="N923" s="51"/>
      <c r="O923" s="51"/>
      <c r="P923" s="51"/>
      <c r="Q923" s="31">
        <v>123834.16507494469</v>
      </c>
      <c r="R923" s="31">
        <v>0</v>
      </c>
      <c r="S923" s="32">
        <f t="shared" si="256"/>
        <v>1342918.2448747235</v>
      </c>
      <c r="T923" s="33">
        <f t="shared" si="257"/>
        <v>-549178.83512527659</v>
      </c>
    </row>
    <row r="924" spans="1:20" ht="15" x14ac:dyDescent="0.25">
      <c r="A924" s="37"/>
      <c r="B924" s="37">
        <v>2005</v>
      </c>
      <c r="C924" s="38" t="s">
        <v>76</v>
      </c>
      <c r="D924" s="30">
        <f t="shared" si="253"/>
        <v>11769942.560000001</v>
      </c>
      <c r="E924" s="30"/>
      <c r="F924" s="30"/>
      <c r="G924" s="30"/>
      <c r="H924" s="31">
        <v>0</v>
      </c>
      <c r="I924" s="31">
        <v>0</v>
      </c>
      <c r="J924" s="32">
        <f t="shared" si="254"/>
        <v>11769942.560000001</v>
      </c>
      <c r="K924" s="32"/>
      <c r="L924" s="24"/>
      <c r="M924" s="51">
        <f t="shared" si="255"/>
        <v>-7353637.1900000032</v>
      </c>
      <c r="N924" s="51"/>
      <c r="O924" s="51"/>
      <c r="P924" s="51"/>
      <c r="Q924" s="31">
        <v>-731191.98</v>
      </c>
      <c r="R924" s="31">
        <v>0</v>
      </c>
      <c r="S924" s="32">
        <f t="shared" si="256"/>
        <v>-8084829.1700000037</v>
      </c>
      <c r="T924" s="33">
        <f t="shared" si="257"/>
        <v>3685113.3899999969</v>
      </c>
    </row>
    <row r="925" spans="1:20" ht="15" x14ac:dyDescent="0.25">
      <c r="A925" s="37"/>
      <c r="B925" s="37">
        <v>2040</v>
      </c>
      <c r="C925" s="38" t="s">
        <v>77</v>
      </c>
      <c r="D925" s="30">
        <f t="shared" si="253"/>
        <v>0</v>
      </c>
      <c r="E925" s="30"/>
      <c r="F925" s="30"/>
      <c r="G925" s="30"/>
      <c r="H925" s="31">
        <v>0</v>
      </c>
      <c r="I925" s="31">
        <v>0</v>
      </c>
      <c r="J925" s="32">
        <f t="shared" si="254"/>
        <v>0</v>
      </c>
      <c r="K925" s="32"/>
      <c r="L925" s="24"/>
      <c r="M925" s="51">
        <f t="shared" si="255"/>
        <v>0</v>
      </c>
      <c r="N925" s="51"/>
      <c r="O925" s="51"/>
      <c r="P925" s="51"/>
      <c r="Q925" s="31">
        <v>0</v>
      </c>
      <c r="R925" s="31">
        <v>0</v>
      </c>
      <c r="S925" s="32">
        <f t="shared" si="256"/>
        <v>0</v>
      </c>
      <c r="T925" s="33">
        <f t="shared" si="257"/>
        <v>0</v>
      </c>
    </row>
    <row r="926" spans="1:20" ht="15" x14ac:dyDescent="0.25">
      <c r="A926" s="37"/>
      <c r="B926" s="37">
        <v>2050</v>
      </c>
      <c r="C926" s="38" t="s">
        <v>78</v>
      </c>
      <c r="D926" s="30">
        <f t="shared" si="253"/>
        <v>0</v>
      </c>
      <c r="E926" s="30"/>
      <c r="F926" s="30"/>
      <c r="G926" s="30"/>
      <c r="H926" s="31">
        <v>0</v>
      </c>
      <c r="I926" s="31">
        <v>0</v>
      </c>
      <c r="J926" s="32">
        <f t="shared" si="254"/>
        <v>0</v>
      </c>
      <c r="K926" s="32"/>
      <c r="L926" s="24"/>
      <c r="M926" s="51">
        <f t="shared" si="255"/>
        <v>0</v>
      </c>
      <c r="N926" s="51"/>
      <c r="O926" s="51"/>
      <c r="P926" s="51"/>
      <c r="Q926" s="31">
        <v>0</v>
      </c>
      <c r="R926" s="31">
        <v>0</v>
      </c>
      <c r="S926" s="32">
        <f t="shared" si="256"/>
        <v>0</v>
      </c>
      <c r="T926" s="33">
        <f t="shared" si="257"/>
        <v>0</v>
      </c>
    </row>
    <row r="927" spans="1:20" ht="15" x14ac:dyDescent="0.25">
      <c r="A927" s="37"/>
      <c r="B927" s="37">
        <v>2075</v>
      </c>
      <c r="C927" s="38" t="s">
        <v>79</v>
      </c>
      <c r="D927" s="30">
        <f t="shared" si="253"/>
        <v>191039.67</v>
      </c>
      <c r="E927" s="30"/>
      <c r="F927" s="30"/>
      <c r="G927" s="30"/>
      <c r="H927" s="31">
        <v>0</v>
      </c>
      <c r="I927" s="31">
        <v>0</v>
      </c>
      <c r="J927" s="32">
        <f t="shared" si="254"/>
        <v>191039.67</v>
      </c>
      <c r="K927" s="32"/>
      <c r="L927" s="24"/>
      <c r="M927" s="51">
        <f t="shared" si="255"/>
        <v>-191039.66999999975</v>
      </c>
      <c r="N927" s="51"/>
      <c r="O927" s="51"/>
      <c r="P927" s="51"/>
      <c r="Q927" s="31">
        <v>0</v>
      </c>
      <c r="R927" s="31">
        <v>0</v>
      </c>
      <c r="S927" s="32">
        <f t="shared" si="256"/>
        <v>-191039.66999999975</v>
      </c>
      <c r="T927" s="33">
        <f t="shared" si="257"/>
        <v>2.6193447411060333E-10</v>
      </c>
    </row>
    <row r="928" spans="1:20" ht="15" x14ac:dyDescent="0.25">
      <c r="A928" s="37"/>
      <c r="B928" s="37">
        <v>2055</v>
      </c>
      <c r="C928" s="38" t="s">
        <v>80</v>
      </c>
      <c r="D928" s="30">
        <f t="shared" si="253"/>
        <v>296713241.41753995</v>
      </c>
      <c r="E928" s="30"/>
      <c r="F928" s="30"/>
      <c r="G928" s="30"/>
      <c r="H928" s="31">
        <v>81747004.256855011</v>
      </c>
      <c r="I928" s="31">
        <v>0</v>
      </c>
      <c r="J928" s="32">
        <f t="shared" si="254"/>
        <v>378460245.67439497</v>
      </c>
      <c r="K928" s="32"/>
      <c r="L928" s="24"/>
      <c r="M928" s="51">
        <f t="shared" si="255"/>
        <v>0</v>
      </c>
      <c r="N928" s="51"/>
      <c r="O928" s="51"/>
      <c r="P928" s="51"/>
      <c r="Q928" s="31">
        <v>0</v>
      </c>
      <c r="R928" s="31">
        <v>0</v>
      </c>
      <c r="S928" s="32">
        <f t="shared" si="256"/>
        <v>0</v>
      </c>
      <c r="T928" s="33">
        <f t="shared" si="257"/>
        <v>378460245.67439497</v>
      </c>
    </row>
    <row r="929" spans="1:20" ht="15" x14ac:dyDescent="0.25">
      <c r="A929" s="37"/>
      <c r="B929" s="37" t="s">
        <v>81</v>
      </c>
      <c r="C929" s="38" t="s">
        <v>82</v>
      </c>
      <c r="D929" s="30">
        <f t="shared" si="253"/>
        <v>-111107826.20857</v>
      </c>
      <c r="E929" s="30"/>
      <c r="F929" s="30"/>
      <c r="G929" s="30"/>
      <c r="H929" s="31">
        <v>-11988884.449819997</v>
      </c>
      <c r="I929" s="31">
        <v>0</v>
      </c>
      <c r="J929" s="32">
        <f t="shared" si="254"/>
        <v>-123096710.65839</v>
      </c>
      <c r="K929" s="32"/>
      <c r="L929" s="24"/>
      <c r="M929" s="51">
        <f t="shared" si="255"/>
        <v>0</v>
      </c>
      <c r="N929" s="51"/>
      <c r="O929" s="51"/>
      <c r="P929" s="51"/>
      <c r="Q929" s="31">
        <v>0</v>
      </c>
      <c r="R929" s="31">
        <v>0</v>
      </c>
      <c r="S929" s="32">
        <f t="shared" si="256"/>
        <v>0</v>
      </c>
      <c r="T929" s="33">
        <f t="shared" si="257"/>
        <v>-123096710.65839</v>
      </c>
    </row>
    <row r="930" spans="1:20" x14ac:dyDescent="0.2">
      <c r="A930" s="37"/>
      <c r="B930" s="37"/>
      <c r="C930" s="39" t="s">
        <v>83</v>
      </c>
      <c r="D930" s="40">
        <f t="shared" ref="D930:J930" si="258">SUM(D886:D929)</f>
        <v>6642097813.1893826</v>
      </c>
      <c r="E930" s="40">
        <f t="shared" si="258"/>
        <v>0</v>
      </c>
      <c r="F930" s="40">
        <f t="shared" si="258"/>
        <v>0</v>
      </c>
      <c r="G930" s="40">
        <f t="shared" si="258"/>
        <v>0</v>
      </c>
      <c r="H930" s="40">
        <f t="shared" si="258"/>
        <v>656813029.54469454</v>
      </c>
      <c r="I930" s="40">
        <f t="shared" si="258"/>
        <v>-15643257.823991999</v>
      </c>
      <c r="J930" s="40">
        <f t="shared" si="258"/>
        <v>7283267584.9100866</v>
      </c>
      <c r="K930" s="40">
        <f>SUM(K886:K924)</f>
        <v>0</v>
      </c>
      <c r="L930" s="42"/>
      <c r="M930" s="40">
        <f t="shared" ref="M930:T930" si="259">SUM(M886:M929)</f>
        <v>-1933140477.193835</v>
      </c>
      <c r="N930" s="40">
        <f t="shared" si="259"/>
        <v>0</v>
      </c>
      <c r="O930" s="40">
        <f t="shared" si="259"/>
        <v>0</v>
      </c>
      <c r="P930" s="40">
        <f t="shared" si="259"/>
        <v>0</v>
      </c>
      <c r="Q930" s="40">
        <f t="shared" si="259"/>
        <v>-224057729.18582764</v>
      </c>
      <c r="R930" s="40">
        <f t="shared" si="259"/>
        <v>9035353.6635122411</v>
      </c>
      <c r="S930" s="40">
        <f t="shared" si="259"/>
        <v>-2148162852.7161508</v>
      </c>
      <c r="T930" s="40">
        <f t="shared" si="259"/>
        <v>5135104732.1939363</v>
      </c>
    </row>
    <row r="931" spans="1:20" ht="25.5" x14ac:dyDescent="0.25">
      <c r="A931" s="37"/>
      <c r="B931" s="37">
        <v>2075</v>
      </c>
      <c r="C931" s="43" t="s">
        <v>85</v>
      </c>
      <c r="D931" s="30">
        <f t="shared" ref="D931:D936" si="260">J863</f>
        <v>-191039.67</v>
      </c>
      <c r="E931" s="30"/>
      <c r="F931" s="30"/>
      <c r="G931" s="30"/>
      <c r="H931" s="31">
        <v>0</v>
      </c>
      <c r="I931" s="31">
        <v>0</v>
      </c>
      <c r="J931" s="32">
        <f t="shared" ref="J931:J936" si="261">D931+H931+I931</f>
        <v>-191039.67</v>
      </c>
      <c r="K931" s="32"/>
      <c r="M931" s="51">
        <f>S863</f>
        <v>191039.66999999975</v>
      </c>
      <c r="N931" s="51"/>
      <c r="O931" s="51"/>
      <c r="P931" s="51"/>
      <c r="Q931" s="31">
        <v>0</v>
      </c>
      <c r="R931" s="31">
        <v>0</v>
      </c>
      <c r="S931" s="32">
        <f t="shared" ref="S931:S934" si="262">M931+Q931+R931</f>
        <v>191039.66999999975</v>
      </c>
      <c r="T931" s="33">
        <f t="shared" ref="T931:T936" si="263">J931+S931</f>
        <v>-2.6193447411060333E-10</v>
      </c>
    </row>
    <row r="932" spans="1:20" ht="25.5" x14ac:dyDescent="0.25">
      <c r="A932" s="37"/>
      <c r="B932" s="37">
        <v>1865</v>
      </c>
      <c r="C932" s="43" t="s">
        <v>86</v>
      </c>
      <c r="D932" s="30">
        <f t="shared" si="260"/>
        <v>-800186</v>
      </c>
      <c r="E932" s="30"/>
      <c r="F932" s="30"/>
      <c r="G932" s="30"/>
      <c r="H932" s="31">
        <v>0</v>
      </c>
      <c r="I932" s="31">
        <v>0</v>
      </c>
      <c r="J932" s="32">
        <f t="shared" si="261"/>
        <v>-800186</v>
      </c>
      <c r="K932" s="32"/>
      <c r="M932" s="51">
        <f>S864</f>
        <v>448651.26862068963</v>
      </c>
      <c r="N932" s="51"/>
      <c r="O932" s="51"/>
      <c r="P932" s="51"/>
      <c r="Q932" s="31">
        <v>80018.599655172409</v>
      </c>
      <c r="R932" s="31">
        <v>0</v>
      </c>
      <c r="S932" s="32">
        <f t="shared" si="262"/>
        <v>528669.86827586207</v>
      </c>
      <c r="T932" s="33">
        <f t="shared" si="263"/>
        <v>-271516.13172413793</v>
      </c>
    </row>
    <row r="933" spans="1:20" ht="15" x14ac:dyDescent="0.25">
      <c r="A933" s="37"/>
      <c r="B933" s="37">
        <v>1875</v>
      </c>
      <c r="C933" s="43" t="s">
        <v>87</v>
      </c>
      <c r="D933" s="30">
        <f t="shared" si="260"/>
        <v>-1091911.08</v>
      </c>
      <c r="E933" s="30"/>
      <c r="F933" s="30"/>
      <c r="G933" s="30"/>
      <c r="H933" s="31">
        <v>0</v>
      </c>
      <c r="I933" s="31">
        <v>0</v>
      </c>
      <c r="J933" s="32">
        <f t="shared" si="261"/>
        <v>-1091911.08</v>
      </c>
      <c r="K933" s="32"/>
      <c r="M933" s="51">
        <f>S865</f>
        <v>751149.00794469006</v>
      </c>
      <c r="N933" s="51"/>
      <c r="O933" s="51"/>
      <c r="P933" s="51"/>
      <c r="Q933" s="31">
        <v>44196.634070049076</v>
      </c>
      <c r="R933" s="31">
        <v>0</v>
      </c>
      <c r="S933" s="32">
        <f t="shared" si="262"/>
        <v>795345.6420147391</v>
      </c>
      <c r="T933" s="33">
        <f t="shared" si="263"/>
        <v>-296565.43798526097</v>
      </c>
    </row>
    <row r="934" spans="1:20" ht="25.5" x14ac:dyDescent="0.25">
      <c r="A934" s="37"/>
      <c r="B934" s="37" t="s">
        <v>74</v>
      </c>
      <c r="C934" s="43" t="s">
        <v>88</v>
      </c>
      <c r="D934" s="30">
        <f t="shared" si="260"/>
        <v>1892097.08</v>
      </c>
      <c r="E934" s="30"/>
      <c r="F934" s="30"/>
      <c r="G934" s="30"/>
      <c r="H934" s="31">
        <v>0</v>
      </c>
      <c r="I934" s="31">
        <v>0</v>
      </c>
      <c r="J934" s="32">
        <f t="shared" si="261"/>
        <v>1892097.08</v>
      </c>
      <c r="K934" s="32"/>
      <c r="M934" s="51">
        <f>S866</f>
        <v>-1219084.0797997788</v>
      </c>
      <c r="N934" s="51"/>
      <c r="O934" s="51"/>
      <c r="P934" s="51"/>
      <c r="Q934" s="31">
        <v>-123834.16507494469</v>
      </c>
      <c r="R934" s="31">
        <v>0</v>
      </c>
      <c r="S934" s="32">
        <f t="shared" si="262"/>
        <v>-1342918.2448747235</v>
      </c>
      <c r="T934" s="33">
        <f t="shared" si="263"/>
        <v>549178.83512527659</v>
      </c>
    </row>
    <row r="935" spans="1:20" ht="15" x14ac:dyDescent="0.25">
      <c r="A935" s="37"/>
      <c r="B935" s="37">
        <v>2055</v>
      </c>
      <c r="C935" s="38" t="s">
        <v>80</v>
      </c>
      <c r="D935" s="30">
        <f t="shared" si="260"/>
        <v>-296713241.41962492</v>
      </c>
      <c r="E935" s="30"/>
      <c r="F935" s="30"/>
      <c r="G935" s="30"/>
      <c r="H935" s="31">
        <v>-81747004.256855011</v>
      </c>
      <c r="I935" s="31">
        <v>0</v>
      </c>
      <c r="J935" s="32">
        <f t="shared" si="261"/>
        <v>-378460245.67647994</v>
      </c>
      <c r="K935" s="32"/>
      <c r="M935" s="51"/>
      <c r="N935" s="51"/>
      <c r="O935" s="51"/>
      <c r="P935" s="51"/>
      <c r="Q935" s="31"/>
      <c r="R935" s="31"/>
      <c r="S935" s="32"/>
      <c r="T935" s="33">
        <f t="shared" si="263"/>
        <v>-378460245.67647994</v>
      </c>
    </row>
    <row r="936" spans="1:20" ht="15" x14ac:dyDescent="0.25">
      <c r="A936" s="37"/>
      <c r="B936" s="37" t="s">
        <v>81</v>
      </c>
      <c r="C936" s="38" t="s">
        <v>82</v>
      </c>
      <c r="D936" s="30">
        <f t="shared" si="260"/>
        <v>111107826.20857</v>
      </c>
      <c r="E936" s="30"/>
      <c r="F936" s="30"/>
      <c r="G936" s="30"/>
      <c r="H936" s="31">
        <v>11988884.449819997</v>
      </c>
      <c r="I936" s="31">
        <v>0</v>
      </c>
      <c r="J936" s="32">
        <f t="shared" si="261"/>
        <v>123096710.65839</v>
      </c>
      <c r="K936" s="32"/>
      <c r="M936" s="51"/>
      <c r="N936" s="51"/>
      <c r="O936" s="51"/>
      <c r="P936" s="51"/>
      <c r="Q936" s="31"/>
      <c r="R936" s="31"/>
      <c r="S936" s="32"/>
      <c r="T936" s="33">
        <f t="shared" si="263"/>
        <v>123096710.65839</v>
      </c>
    </row>
    <row r="937" spans="1:20" ht="15" x14ac:dyDescent="0.25">
      <c r="A937" s="37"/>
      <c r="B937" s="37"/>
      <c r="C937" s="39" t="s">
        <v>89</v>
      </c>
      <c r="D937" s="40">
        <f t="shared" ref="D937:J937" si="264">SUM(D930:D936)</f>
        <v>6456301358.3083267</v>
      </c>
      <c r="E937" s="40">
        <f t="shared" si="264"/>
        <v>0</v>
      </c>
      <c r="F937" s="40">
        <f t="shared" si="264"/>
        <v>0</v>
      </c>
      <c r="G937" s="40">
        <f t="shared" si="264"/>
        <v>0</v>
      </c>
      <c r="H937" s="40">
        <f t="shared" si="264"/>
        <v>587054909.73765957</v>
      </c>
      <c r="I937" s="40">
        <f t="shared" si="264"/>
        <v>-15643257.823991999</v>
      </c>
      <c r="J937" s="40">
        <f t="shared" si="264"/>
        <v>7027713010.2219963</v>
      </c>
      <c r="K937" s="32"/>
      <c r="L937" s="42"/>
      <c r="M937" s="40">
        <f t="shared" ref="M937:T937" si="265">SUM(M930:M936)</f>
        <v>-1932968721.3270695</v>
      </c>
      <c r="N937" s="40">
        <f t="shared" si="265"/>
        <v>0</v>
      </c>
      <c r="O937" s="40">
        <f t="shared" si="265"/>
        <v>0</v>
      </c>
      <c r="P937" s="40">
        <f t="shared" si="265"/>
        <v>0</v>
      </c>
      <c r="Q937" s="40">
        <f t="shared" si="265"/>
        <v>-224057348.11717737</v>
      </c>
      <c r="R937" s="40">
        <f t="shared" si="265"/>
        <v>9035353.6635122411</v>
      </c>
      <c r="S937" s="40">
        <f t="shared" si="265"/>
        <v>-2147990715.780735</v>
      </c>
      <c r="T937" s="40">
        <f t="shared" si="265"/>
        <v>4879722294.4412613</v>
      </c>
    </row>
    <row r="938" spans="1:20" ht="15" x14ac:dyDescent="0.25">
      <c r="A938" s="37"/>
      <c r="B938" s="37"/>
      <c r="C938" s="65" t="s">
        <v>90</v>
      </c>
      <c r="D938" s="66"/>
      <c r="E938" s="66"/>
      <c r="F938" s="66"/>
      <c r="G938" s="66"/>
      <c r="H938" s="66"/>
      <c r="I938" s="66"/>
      <c r="J938" s="66"/>
      <c r="K938" s="66"/>
      <c r="L938" s="66"/>
      <c r="M938" s="67"/>
      <c r="N938" s="44"/>
      <c r="O938" s="44"/>
      <c r="P938" s="44"/>
      <c r="Q938" s="45"/>
      <c r="S938" s="46"/>
      <c r="T938" s="34"/>
    </row>
    <row r="939" spans="1:20" ht="15" x14ac:dyDescent="0.25">
      <c r="A939" s="37"/>
      <c r="B939" s="37"/>
      <c r="C939" s="65" t="s">
        <v>91</v>
      </c>
      <c r="D939" s="66"/>
      <c r="E939" s="66"/>
      <c r="F939" s="66"/>
      <c r="G939" s="66"/>
      <c r="H939" s="66"/>
      <c r="I939" s="66"/>
      <c r="J939" s="66"/>
      <c r="K939" s="66"/>
      <c r="L939" s="66"/>
      <c r="M939" s="67"/>
      <c r="N939" s="44"/>
      <c r="O939" s="44"/>
      <c r="P939" s="44"/>
      <c r="Q939" s="40">
        <f>+Q937</f>
        <v>-224057348.11717737</v>
      </c>
      <c r="S939" s="46"/>
      <c r="T939" s="34"/>
    </row>
    <row r="940" spans="1:20" x14ac:dyDescent="0.2">
      <c r="D940" s="47"/>
      <c r="E940" s="47"/>
      <c r="F940" s="47"/>
      <c r="G940" s="47"/>
      <c r="H940" s="47"/>
      <c r="I940" s="47"/>
      <c r="J940" s="47"/>
      <c r="M940" s="47"/>
      <c r="N940" s="47"/>
      <c r="O940" s="47"/>
      <c r="P940" s="47"/>
      <c r="Q940" s="47"/>
      <c r="R940" s="47"/>
      <c r="S940" s="47"/>
      <c r="T940" s="47"/>
    </row>
    <row r="941" spans="1:20" x14ac:dyDescent="0.2">
      <c r="M941" s="2" t="s">
        <v>92</v>
      </c>
    </row>
    <row r="942" spans="1:20" ht="15" x14ac:dyDescent="0.25">
      <c r="A942" s="37">
        <v>10</v>
      </c>
      <c r="B942" s="37"/>
      <c r="C942" s="16" t="s">
        <v>93</v>
      </c>
      <c r="D942" s="17"/>
      <c r="E942" s="17"/>
      <c r="F942" s="17"/>
      <c r="G942" s="17"/>
      <c r="H942" s="17"/>
      <c r="I942" s="17"/>
      <c r="J942" s="17"/>
      <c r="K942" s="17"/>
      <c r="L942" s="17"/>
      <c r="M942" s="17" t="s">
        <v>93</v>
      </c>
      <c r="N942" s="17"/>
      <c r="O942" s="17"/>
      <c r="P942" s="17"/>
      <c r="Q942" s="17"/>
      <c r="R942" s="48">
        <f>Q909</f>
        <v>-9124302.4007749278</v>
      </c>
    </row>
    <row r="943" spans="1:20" ht="15" x14ac:dyDescent="0.25">
      <c r="A943" s="37">
        <v>8</v>
      </c>
      <c r="B943" s="37"/>
      <c r="C943" s="16" t="s">
        <v>59</v>
      </c>
      <c r="D943" s="17"/>
      <c r="E943" s="17"/>
      <c r="F943" s="17"/>
      <c r="G943" s="17"/>
      <c r="H943" s="17"/>
      <c r="I943" s="17"/>
      <c r="J943" s="17"/>
      <c r="K943" s="17"/>
      <c r="L943" s="17"/>
      <c r="M943" s="17" t="s">
        <v>59</v>
      </c>
      <c r="N943" s="17"/>
      <c r="O943" s="17"/>
      <c r="P943" s="17"/>
      <c r="Q943" s="17"/>
      <c r="R943" s="48">
        <f>+Q911+Q910</f>
        <v>-866399.32888792595</v>
      </c>
    </row>
    <row r="944" spans="1:20" ht="15" x14ac:dyDescent="0.25">
      <c r="A944" s="37">
        <v>47</v>
      </c>
      <c r="B944" s="37"/>
      <c r="C944" s="16" t="s">
        <v>94</v>
      </c>
      <c r="D944" s="17"/>
      <c r="E944" s="17"/>
      <c r="F944" s="17"/>
      <c r="G944" s="17"/>
      <c r="H944" s="17"/>
      <c r="I944" s="17"/>
      <c r="J944" s="17"/>
      <c r="K944" s="17"/>
      <c r="L944" s="17"/>
      <c r="M944" s="17" t="s">
        <v>94</v>
      </c>
      <c r="N944" s="17"/>
      <c r="O944" s="17"/>
      <c r="P944" s="17"/>
      <c r="Q944" s="17"/>
      <c r="R944" s="48"/>
    </row>
    <row r="945" spans="1:20" x14ac:dyDescent="0.2">
      <c r="M945" s="60" t="s">
        <v>95</v>
      </c>
      <c r="N945" s="61"/>
      <c r="O945" s="61"/>
      <c r="P945" s="61"/>
      <c r="Q945" s="61"/>
      <c r="R945" s="49">
        <f>Q939-R942-R943-R944</f>
        <v>-214066646.3875145</v>
      </c>
    </row>
    <row r="949" spans="1:20" ht="13.5" thickBot="1" x14ac:dyDescent="0.25">
      <c r="H949" s="11" t="s">
        <v>18</v>
      </c>
      <c r="I949" s="12" t="s">
        <v>19</v>
      </c>
    </row>
    <row r="950" spans="1:20" ht="15.75" thickBot="1" x14ac:dyDescent="0.3">
      <c r="H950" s="11" t="s">
        <v>20</v>
      </c>
      <c r="I950" s="13">
        <v>2030</v>
      </c>
      <c r="J950" s="14"/>
      <c r="K950" s="15" t="b">
        <f>IF(I950=2014,4,IF(I950=2015,5,IF(I950=2016,6,IF(I950=2017,7,IF(I950=2018,8,IF(I950=2019,9,IF(I950=2020,10)))))))</f>
        <v>0</v>
      </c>
    </row>
    <row r="952" spans="1:20" x14ac:dyDescent="0.2">
      <c r="D952" s="62" t="s">
        <v>21</v>
      </c>
      <c r="E952" s="63"/>
      <c r="F952" s="63"/>
      <c r="G952" s="63"/>
      <c r="H952" s="63"/>
      <c r="I952" s="63"/>
      <c r="J952" s="63"/>
      <c r="K952" s="64"/>
      <c r="M952" s="16"/>
      <c r="N952" s="17"/>
      <c r="O952" s="17"/>
      <c r="P952" s="17"/>
      <c r="Q952" s="18" t="s">
        <v>22</v>
      </c>
      <c r="R952" s="18"/>
      <c r="S952" s="19"/>
    </row>
    <row r="953" spans="1:20" ht="30" customHeight="1" x14ac:dyDescent="0.2">
      <c r="A953" s="20" t="s">
        <v>23</v>
      </c>
      <c r="B953" s="20" t="s">
        <v>24</v>
      </c>
      <c r="C953" s="21" t="s">
        <v>25</v>
      </c>
      <c r="D953" s="22" t="s">
        <v>26</v>
      </c>
      <c r="E953" s="22"/>
      <c r="F953" s="22"/>
      <c r="G953" s="22"/>
      <c r="H953" s="23" t="s">
        <v>28</v>
      </c>
      <c r="I953" s="23" t="s">
        <v>29</v>
      </c>
      <c r="J953" s="20" t="s">
        <v>30</v>
      </c>
      <c r="K953" s="20" t="s">
        <v>31</v>
      </c>
      <c r="L953" s="24"/>
      <c r="M953" s="22" t="s">
        <v>26</v>
      </c>
      <c r="N953" s="25"/>
      <c r="O953" s="25"/>
      <c r="P953" s="25"/>
      <c r="Q953" s="26" t="s">
        <v>32</v>
      </c>
      <c r="R953" s="26" t="s">
        <v>29</v>
      </c>
      <c r="S953" s="27" t="s">
        <v>30</v>
      </c>
      <c r="T953" s="20" t="s">
        <v>33</v>
      </c>
    </row>
    <row r="954" spans="1:20" ht="25.5" customHeight="1" x14ac:dyDescent="0.25">
      <c r="A954" s="20"/>
      <c r="B954" s="28">
        <v>1609</v>
      </c>
      <c r="C954" s="29" t="s">
        <v>35</v>
      </c>
      <c r="D954" s="30">
        <f t="shared" ref="D954:D997" si="266">J886</f>
        <v>131684056.36020002</v>
      </c>
      <c r="E954" s="30"/>
      <c r="F954" s="30"/>
      <c r="G954" s="30"/>
      <c r="H954" s="31">
        <v>0</v>
      </c>
      <c r="I954" s="31">
        <v>0</v>
      </c>
      <c r="J954" s="32">
        <f t="shared" ref="J954:J997" si="267">D954+H954+I954</f>
        <v>131684056.36020002</v>
      </c>
      <c r="K954" s="32"/>
      <c r="L954" s="24"/>
      <c r="M954" s="51">
        <f t="shared" ref="M954:M995" si="268">S886</f>
        <v>-47225524.273312584</v>
      </c>
      <c r="N954" s="51"/>
      <c r="O954" s="51"/>
      <c r="P954" s="51"/>
      <c r="Q954" s="31">
        <v>-3663496.0972644244</v>
      </c>
      <c r="R954" s="31">
        <v>0</v>
      </c>
      <c r="S954" s="32">
        <f t="shared" ref="S954:S995" si="269">M954+Q954+R954</f>
        <v>-50889020.370577008</v>
      </c>
      <c r="T954" s="33">
        <f t="shared" ref="T954:T997" si="270">J954+S954</f>
        <v>80795035.98962301</v>
      </c>
    </row>
    <row r="955" spans="1:20" ht="25.5" x14ac:dyDescent="0.25">
      <c r="A955" s="28">
        <v>12</v>
      </c>
      <c r="B955" s="28">
        <v>1611</v>
      </c>
      <c r="C955" s="29" t="s">
        <v>36</v>
      </c>
      <c r="D955" s="30">
        <f t="shared" si="266"/>
        <v>392202729.13176149</v>
      </c>
      <c r="E955" s="30"/>
      <c r="F955" s="30"/>
      <c r="G955" s="30"/>
      <c r="H955" s="31">
        <v>16791180.4287</v>
      </c>
      <c r="I955" s="31">
        <v>-3738850.1675999998</v>
      </c>
      <c r="J955" s="32">
        <f t="shared" si="267"/>
        <v>405255059.39286155</v>
      </c>
      <c r="K955" s="32"/>
      <c r="L955" s="24"/>
      <c r="M955" s="51">
        <f t="shared" si="268"/>
        <v>-245915145.19367367</v>
      </c>
      <c r="N955" s="51"/>
      <c r="O955" s="51"/>
      <c r="P955" s="51"/>
      <c r="Q955" s="31">
        <v>-39135629.346632741</v>
      </c>
      <c r="R955" s="31">
        <v>3738850.1675999998</v>
      </c>
      <c r="S955" s="32">
        <f t="shared" si="269"/>
        <v>-281311924.37270641</v>
      </c>
      <c r="T955" s="33">
        <f t="shared" si="270"/>
        <v>123943135.02015513</v>
      </c>
    </row>
    <row r="956" spans="1:20" ht="25.5" x14ac:dyDescent="0.25">
      <c r="A956" s="28" t="s">
        <v>37</v>
      </c>
      <c r="B956" s="28">
        <v>1612</v>
      </c>
      <c r="C956" s="29" t="s">
        <v>38</v>
      </c>
      <c r="D956" s="30">
        <f t="shared" si="266"/>
        <v>4836514.2001999998</v>
      </c>
      <c r="E956" s="30"/>
      <c r="F956" s="30"/>
      <c r="G956" s="30"/>
      <c r="H956" s="31">
        <v>149147.65680000003</v>
      </c>
      <c r="I956" s="31">
        <v>0</v>
      </c>
      <c r="J956" s="32">
        <f t="shared" si="267"/>
        <v>4985661.8569999998</v>
      </c>
      <c r="K956" s="32"/>
      <c r="L956" s="24"/>
      <c r="M956" s="51">
        <f t="shared" si="268"/>
        <v>0</v>
      </c>
      <c r="N956" s="51"/>
      <c r="O956" s="51"/>
      <c r="P956" s="51"/>
      <c r="Q956" s="31">
        <v>0</v>
      </c>
      <c r="R956" s="31">
        <v>0</v>
      </c>
      <c r="S956" s="32">
        <f t="shared" si="269"/>
        <v>0</v>
      </c>
      <c r="T956" s="33">
        <f t="shared" si="270"/>
        <v>4985661.8569999998</v>
      </c>
    </row>
    <row r="957" spans="1:20" ht="15" x14ac:dyDescent="0.25">
      <c r="A957" s="28" t="s">
        <v>39</v>
      </c>
      <c r="B957" s="28">
        <v>1805</v>
      </c>
      <c r="C957" s="29" t="s">
        <v>40</v>
      </c>
      <c r="D957" s="30">
        <f t="shared" si="266"/>
        <v>84610153.679999977</v>
      </c>
      <c r="E957" s="30"/>
      <c r="F957" s="30"/>
      <c r="G957" s="30"/>
      <c r="H957" s="31">
        <v>0</v>
      </c>
      <c r="I957" s="31">
        <v>0</v>
      </c>
      <c r="J957" s="32">
        <f t="shared" si="267"/>
        <v>84610153.679999977</v>
      </c>
      <c r="K957" s="32"/>
      <c r="L957" s="24"/>
      <c r="M957" s="51">
        <f t="shared" si="268"/>
        <v>0</v>
      </c>
      <c r="N957" s="51"/>
      <c r="O957" s="51"/>
      <c r="P957" s="51"/>
      <c r="Q957" s="31">
        <v>0</v>
      </c>
      <c r="R957" s="31">
        <v>0</v>
      </c>
      <c r="S957" s="32">
        <f t="shared" si="269"/>
        <v>0</v>
      </c>
      <c r="T957" s="33">
        <f t="shared" si="270"/>
        <v>84610153.679999977</v>
      </c>
    </row>
    <row r="958" spans="1:20" ht="15" x14ac:dyDescent="0.25">
      <c r="A958" s="28">
        <v>47</v>
      </c>
      <c r="B958" s="28">
        <v>1808</v>
      </c>
      <c r="C958" s="29" t="s">
        <v>41</v>
      </c>
      <c r="D958" s="30">
        <f t="shared" si="266"/>
        <v>61112841.564208172</v>
      </c>
      <c r="E958" s="30"/>
      <c r="F958" s="30"/>
      <c r="G958" s="30"/>
      <c r="H958" s="31">
        <v>20007938.266454071</v>
      </c>
      <c r="I958" s="31">
        <v>0</v>
      </c>
      <c r="J958" s="32">
        <f t="shared" si="267"/>
        <v>81120779.830662251</v>
      </c>
      <c r="K958" s="32"/>
      <c r="L958" s="24"/>
      <c r="M958" s="51">
        <f t="shared" si="268"/>
        <v>-20199945.67359766</v>
      </c>
      <c r="N958" s="51"/>
      <c r="O958" s="51"/>
      <c r="P958" s="51"/>
      <c r="Q958" s="31">
        <v>-1942455.8011012573</v>
      </c>
      <c r="R958" s="31">
        <v>0</v>
      </c>
      <c r="S958" s="32">
        <f t="shared" si="269"/>
        <v>-22142401.474698916</v>
      </c>
      <c r="T958" s="33">
        <f t="shared" si="270"/>
        <v>58978378.355963334</v>
      </c>
    </row>
    <row r="959" spans="1:20" ht="15" x14ac:dyDescent="0.25">
      <c r="A959" s="28">
        <v>13</v>
      </c>
      <c r="B959" s="28">
        <v>1810</v>
      </c>
      <c r="C959" s="29" t="s">
        <v>42</v>
      </c>
      <c r="D959" s="30">
        <f t="shared" si="266"/>
        <v>0</v>
      </c>
      <c r="E959" s="30"/>
      <c r="F959" s="30"/>
      <c r="G959" s="30"/>
      <c r="H959" s="31">
        <v>0</v>
      </c>
      <c r="I959" s="31">
        <v>0</v>
      </c>
      <c r="J959" s="32">
        <f t="shared" si="267"/>
        <v>0</v>
      </c>
      <c r="K959" s="32"/>
      <c r="L959" s="24"/>
      <c r="M959" s="51">
        <f t="shared" si="268"/>
        <v>0</v>
      </c>
      <c r="N959" s="51"/>
      <c r="O959" s="51"/>
      <c r="P959" s="51"/>
      <c r="Q959" s="31">
        <v>0</v>
      </c>
      <c r="R959" s="31">
        <v>0</v>
      </c>
      <c r="S959" s="32">
        <f t="shared" si="269"/>
        <v>0</v>
      </c>
      <c r="T959" s="33">
        <f t="shared" si="270"/>
        <v>0</v>
      </c>
    </row>
    <row r="960" spans="1:20" ht="15" x14ac:dyDescent="0.25">
      <c r="A960" s="28">
        <v>47</v>
      </c>
      <c r="B960" s="28">
        <v>1815</v>
      </c>
      <c r="C960" s="29" t="s">
        <v>43</v>
      </c>
      <c r="D960" s="30">
        <f t="shared" si="266"/>
        <v>196340718.71231183</v>
      </c>
      <c r="E960" s="30"/>
      <c r="F960" s="30"/>
      <c r="G960" s="30"/>
      <c r="H960" s="31">
        <v>45298791.544465922</v>
      </c>
      <c r="I960" s="31">
        <v>-23123.141879999996</v>
      </c>
      <c r="J960" s="32">
        <f t="shared" si="267"/>
        <v>241616387.11489776</v>
      </c>
      <c r="K960" s="32"/>
      <c r="L960" s="24"/>
      <c r="M960" s="51">
        <f t="shared" si="268"/>
        <v>-82634376.262873486</v>
      </c>
      <c r="N960" s="51"/>
      <c r="O960" s="51"/>
      <c r="P960" s="51"/>
      <c r="Q960" s="31">
        <v>-5647973.0125166466</v>
      </c>
      <c r="R960" s="31">
        <v>6729.101878800001</v>
      </c>
      <c r="S960" s="32">
        <f t="shared" si="269"/>
        <v>-88275620.173511326</v>
      </c>
      <c r="T960" s="33">
        <f t="shared" si="270"/>
        <v>153340766.94138643</v>
      </c>
    </row>
    <row r="961" spans="1:20" ht="15" x14ac:dyDescent="0.25">
      <c r="A961" s="28">
        <v>47</v>
      </c>
      <c r="B961" s="28">
        <v>1820</v>
      </c>
      <c r="C961" s="29" t="s">
        <v>44</v>
      </c>
      <c r="D961" s="30">
        <f t="shared" si="266"/>
        <v>221219346.95605004</v>
      </c>
      <c r="E961" s="30"/>
      <c r="F961" s="30"/>
      <c r="G961" s="30"/>
      <c r="H961" s="31">
        <v>27979676.88868</v>
      </c>
      <c r="I961" s="31">
        <v>-156496.98468599998</v>
      </c>
      <c r="J961" s="32">
        <f t="shared" si="267"/>
        <v>249042526.86004406</v>
      </c>
      <c r="K961" s="32"/>
      <c r="L961" s="24"/>
      <c r="M961" s="51">
        <f t="shared" si="268"/>
        <v>-85796974.566776052</v>
      </c>
      <c r="N961" s="51"/>
      <c r="O961" s="51"/>
      <c r="P961" s="51"/>
      <c r="Q961" s="31">
        <v>-7042213.3742027525</v>
      </c>
      <c r="R961" s="31">
        <v>41215.264686480012</v>
      </c>
      <c r="S961" s="32">
        <f t="shared" si="269"/>
        <v>-92797972.67629233</v>
      </c>
      <c r="T961" s="33">
        <f t="shared" si="270"/>
        <v>156244554.18375173</v>
      </c>
    </row>
    <row r="962" spans="1:20" ht="15" x14ac:dyDescent="0.25">
      <c r="A962" s="28">
        <v>47</v>
      </c>
      <c r="B962" s="28">
        <v>1825</v>
      </c>
      <c r="C962" s="29" t="s">
        <v>45</v>
      </c>
      <c r="D962" s="30">
        <f t="shared" si="266"/>
        <v>0</v>
      </c>
      <c r="E962" s="30"/>
      <c r="F962" s="30"/>
      <c r="G962" s="30"/>
      <c r="H962" s="31">
        <v>0</v>
      </c>
      <c r="I962" s="31">
        <v>0</v>
      </c>
      <c r="J962" s="32">
        <f t="shared" si="267"/>
        <v>0</v>
      </c>
      <c r="K962" s="32"/>
      <c r="L962" s="24"/>
      <c r="M962" s="51">
        <f t="shared" si="268"/>
        <v>0</v>
      </c>
      <c r="N962" s="51"/>
      <c r="O962" s="51"/>
      <c r="P962" s="51"/>
      <c r="Q962" s="31">
        <v>0</v>
      </c>
      <c r="R962" s="31">
        <v>0</v>
      </c>
      <c r="S962" s="32">
        <f t="shared" si="269"/>
        <v>0</v>
      </c>
      <c r="T962" s="33">
        <f t="shared" si="270"/>
        <v>0</v>
      </c>
    </row>
    <row r="963" spans="1:20" ht="15" x14ac:dyDescent="0.25">
      <c r="A963" s="28">
        <v>47</v>
      </c>
      <c r="B963" s="28">
        <v>1830</v>
      </c>
      <c r="C963" s="29" t="s">
        <v>46</v>
      </c>
      <c r="D963" s="30">
        <f t="shared" si="266"/>
        <v>1003447367.6650299</v>
      </c>
      <c r="E963" s="30"/>
      <c r="F963" s="30"/>
      <c r="G963" s="30"/>
      <c r="H963" s="31">
        <v>67389875.955587521</v>
      </c>
      <c r="I963" s="31">
        <v>-2122651.5000000005</v>
      </c>
      <c r="J963" s="32">
        <f t="shared" si="267"/>
        <v>1068714592.1206174</v>
      </c>
      <c r="K963" s="32"/>
      <c r="L963" s="24"/>
      <c r="M963" s="51">
        <f t="shared" si="268"/>
        <v>-200483027.34033728</v>
      </c>
      <c r="N963" s="51"/>
      <c r="O963" s="51"/>
      <c r="P963" s="51"/>
      <c r="Q963" s="31">
        <v>-22087059.449037191</v>
      </c>
      <c r="R963" s="31">
        <v>424530.30036000011</v>
      </c>
      <c r="S963" s="32">
        <f t="shared" si="269"/>
        <v>-222145556.48901448</v>
      </c>
      <c r="T963" s="33">
        <f t="shared" si="270"/>
        <v>846569035.63160288</v>
      </c>
    </row>
    <row r="964" spans="1:20" ht="15" x14ac:dyDescent="0.25">
      <c r="A964" s="28">
        <v>47</v>
      </c>
      <c r="B964" s="28">
        <v>1835</v>
      </c>
      <c r="C964" s="29" t="s">
        <v>47</v>
      </c>
      <c r="D964" s="30">
        <f t="shared" si="266"/>
        <v>839172384.04815209</v>
      </c>
      <c r="E964" s="30"/>
      <c r="F964" s="30"/>
      <c r="G964" s="30"/>
      <c r="H964" s="31">
        <v>64842632.761681452</v>
      </c>
      <c r="I964" s="31">
        <v>-2086359.4512</v>
      </c>
      <c r="J964" s="32">
        <f t="shared" si="267"/>
        <v>901928657.35863352</v>
      </c>
      <c r="K964" s="32"/>
      <c r="L964" s="24"/>
      <c r="M964" s="51">
        <f t="shared" si="268"/>
        <v>-189333703.70581773</v>
      </c>
      <c r="N964" s="51"/>
      <c r="O964" s="51"/>
      <c r="P964" s="51"/>
      <c r="Q964" s="31">
        <v>-21271404.186718654</v>
      </c>
      <c r="R964" s="31">
        <v>417271.89072000002</v>
      </c>
      <c r="S964" s="32">
        <f t="shared" si="269"/>
        <v>-210187836.00181636</v>
      </c>
      <c r="T964" s="33">
        <f t="shared" si="270"/>
        <v>691740821.35681713</v>
      </c>
    </row>
    <row r="965" spans="1:20" ht="15" x14ac:dyDescent="0.25">
      <c r="A965" s="28">
        <v>47</v>
      </c>
      <c r="B965" s="28">
        <v>1840</v>
      </c>
      <c r="C965" s="29" t="s">
        <v>48</v>
      </c>
      <c r="D965" s="30">
        <f t="shared" si="266"/>
        <v>919859988.42636073</v>
      </c>
      <c r="E965" s="30"/>
      <c r="F965" s="30"/>
      <c r="G965" s="30"/>
      <c r="H965" s="31">
        <v>98390066.744948342</v>
      </c>
      <c r="I965" s="31">
        <v>-426183.00276</v>
      </c>
      <c r="J965" s="32">
        <f t="shared" si="267"/>
        <v>1017823872.1685491</v>
      </c>
      <c r="K965" s="32"/>
      <c r="L965" s="24"/>
      <c r="M965" s="51">
        <f t="shared" si="268"/>
        <v>-138212033.26898244</v>
      </c>
      <c r="N965" s="51"/>
      <c r="O965" s="51"/>
      <c r="P965" s="51"/>
      <c r="Q965" s="31">
        <v>-16423383.676811343</v>
      </c>
      <c r="R965" s="31">
        <v>85236.602796000006</v>
      </c>
      <c r="S965" s="32">
        <f t="shared" si="269"/>
        <v>-154550180.34299779</v>
      </c>
      <c r="T965" s="33">
        <f t="shared" si="270"/>
        <v>863273691.82555127</v>
      </c>
    </row>
    <row r="966" spans="1:20" ht="15" x14ac:dyDescent="0.25">
      <c r="A966" s="28">
        <v>47</v>
      </c>
      <c r="B966" s="28">
        <v>1845</v>
      </c>
      <c r="C966" s="29" t="s">
        <v>49</v>
      </c>
      <c r="D966" s="30">
        <f t="shared" si="266"/>
        <v>2397671271.7683449</v>
      </c>
      <c r="E966" s="30"/>
      <c r="F966" s="30"/>
      <c r="G966" s="30"/>
      <c r="H966" s="31">
        <v>206246828.29618841</v>
      </c>
      <c r="I966" s="31">
        <v>-1888347.0002891996</v>
      </c>
      <c r="J966" s="32">
        <f t="shared" si="267"/>
        <v>2602029753.0642443</v>
      </c>
      <c r="K966" s="32"/>
      <c r="L966" s="24"/>
      <c r="M966" s="51">
        <f t="shared" si="268"/>
        <v>-590845404.45085001</v>
      </c>
      <c r="N966" s="51"/>
      <c r="O966" s="51"/>
      <c r="P966" s="51"/>
      <c r="Q966" s="31">
        <v>-67585880.412920401</v>
      </c>
      <c r="R966" s="31">
        <v>377669.40033672005</v>
      </c>
      <c r="S966" s="32">
        <f t="shared" si="269"/>
        <v>-658053615.46343362</v>
      </c>
      <c r="T966" s="33">
        <f t="shared" si="270"/>
        <v>1943976137.6008105</v>
      </c>
    </row>
    <row r="967" spans="1:20" ht="15" x14ac:dyDescent="0.25">
      <c r="A967" s="28">
        <v>47</v>
      </c>
      <c r="B967" s="28">
        <v>1850</v>
      </c>
      <c r="C967" s="29" t="s">
        <v>50</v>
      </c>
      <c r="D967" s="30">
        <f t="shared" si="266"/>
        <v>1171805863.7442391</v>
      </c>
      <c r="E967" s="30"/>
      <c r="F967" s="30"/>
      <c r="G967" s="30"/>
      <c r="H967" s="31">
        <v>98626223.35098736</v>
      </c>
      <c r="I967" s="31">
        <v>-2602740.1500000004</v>
      </c>
      <c r="J967" s="32">
        <f t="shared" si="267"/>
        <v>1267829346.9452264</v>
      </c>
      <c r="K967" s="32"/>
      <c r="L967" s="24"/>
      <c r="M967" s="51">
        <f t="shared" si="268"/>
        <v>-290010134.13433731</v>
      </c>
      <c r="N967" s="51"/>
      <c r="O967" s="51"/>
      <c r="P967" s="51"/>
      <c r="Q967" s="31">
        <v>-33230201.594035622</v>
      </c>
      <c r="R967" s="31">
        <v>520548.0295200001</v>
      </c>
      <c r="S967" s="32">
        <f t="shared" si="269"/>
        <v>-322719787.69885296</v>
      </c>
      <c r="T967" s="33">
        <f t="shared" si="270"/>
        <v>945109559.24637341</v>
      </c>
    </row>
    <row r="968" spans="1:20" ht="15" x14ac:dyDescent="0.25">
      <c r="A968" s="28">
        <v>47</v>
      </c>
      <c r="B968" s="28">
        <v>1855</v>
      </c>
      <c r="C968" s="29" t="s">
        <v>51</v>
      </c>
      <c r="D968" s="30">
        <f t="shared" si="266"/>
        <v>176279137.20116833</v>
      </c>
      <c r="E968" s="30"/>
      <c r="F968" s="30"/>
      <c r="G968" s="30"/>
      <c r="H968" s="31">
        <v>14238873.223248443</v>
      </c>
      <c r="I968" s="31">
        <v>-445887.90023999993</v>
      </c>
      <c r="J968" s="32">
        <f t="shared" si="267"/>
        <v>190072122.52417678</v>
      </c>
      <c r="K968" s="32"/>
      <c r="L968" s="24"/>
      <c r="M968" s="51">
        <f t="shared" si="268"/>
        <v>-35931159.42194958</v>
      </c>
      <c r="N968" s="51"/>
      <c r="O968" s="51"/>
      <c r="P968" s="51"/>
      <c r="Q968" s="31">
        <v>-3927303.9957253267</v>
      </c>
      <c r="R968" s="31">
        <v>89177.580275999979</v>
      </c>
      <c r="S968" s="32">
        <f t="shared" si="269"/>
        <v>-39769285.837398909</v>
      </c>
      <c r="T968" s="33">
        <f t="shared" si="270"/>
        <v>150302836.68677786</v>
      </c>
    </row>
    <row r="969" spans="1:20" ht="15" x14ac:dyDescent="0.25">
      <c r="A969" s="28">
        <v>47</v>
      </c>
      <c r="B969" s="28">
        <v>1860</v>
      </c>
      <c r="C969" s="29" t="s">
        <v>52</v>
      </c>
      <c r="D969" s="30">
        <f t="shared" si="266"/>
        <v>501609349.22608972</v>
      </c>
      <c r="E969" s="30"/>
      <c r="F969" s="30"/>
      <c r="G969" s="30"/>
      <c r="H969" s="31">
        <v>49405631.451622851</v>
      </c>
      <c r="I969" s="31">
        <v>0</v>
      </c>
      <c r="J969" s="32">
        <f t="shared" si="267"/>
        <v>551014980.67771256</v>
      </c>
      <c r="K969" s="32"/>
      <c r="L969" s="24"/>
      <c r="M969" s="51">
        <f t="shared" si="268"/>
        <v>-266347852.29350019</v>
      </c>
      <c r="N969" s="51"/>
      <c r="O969" s="51"/>
      <c r="P969" s="51"/>
      <c r="Q969" s="31">
        <v>-29089456.195496783</v>
      </c>
      <c r="R969" s="31">
        <v>0</v>
      </c>
      <c r="S969" s="32">
        <f t="shared" si="269"/>
        <v>-295437308.48899698</v>
      </c>
      <c r="T969" s="33">
        <f t="shared" si="270"/>
        <v>255577672.18871558</v>
      </c>
    </row>
    <row r="970" spans="1:20" ht="15" x14ac:dyDescent="0.25">
      <c r="A970" s="57">
        <v>47</v>
      </c>
      <c r="B970" s="57">
        <v>1865</v>
      </c>
      <c r="C970" s="58" t="s">
        <v>53</v>
      </c>
      <c r="D970" s="30">
        <f t="shared" si="266"/>
        <v>800186</v>
      </c>
      <c r="E970" s="30"/>
      <c r="F970" s="30"/>
      <c r="G970" s="30"/>
      <c r="H970" s="31">
        <v>0</v>
      </c>
      <c r="I970" s="31">
        <v>0</v>
      </c>
      <c r="J970" s="32">
        <f t="shared" si="267"/>
        <v>800186</v>
      </c>
      <c r="K970" s="32"/>
      <c r="L970" s="24"/>
      <c r="M970" s="51">
        <f t="shared" si="268"/>
        <v>-528669.86827586207</v>
      </c>
      <c r="N970" s="51"/>
      <c r="O970" s="51"/>
      <c r="P970" s="51"/>
      <c r="Q970" s="31">
        <v>-80018.599655172409</v>
      </c>
      <c r="R970" s="31">
        <v>0</v>
      </c>
      <c r="S970" s="32">
        <f t="shared" si="269"/>
        <v>-608688.46793103451</v>
      </c>
      <c r="T970" s="33">
        <f t="shared" si="270"/>
        <v>191497.53206896549</v>
      </c>
    </row>
    <row r="971" spans="1:20" ht="15" x14ac:dyDescent="0.25">
      <c r="A971" s="28">
        <v>47</v>
      </c>
      <c r="B971" s="28">
        <v>1875</v>
      </c>
      <c r="C971" s="29" t="s">
        <v>54</v>
      </c>
      <c r="D971" s="30">
        <f t="shared" si="266"/>
        <v>1091911.08</v>
      </c>
      <c r="E971" s="30"/>
      <c r="F971" s="30"/>
      <c r="G971" s="30"/>
      <c r="H971" s="31">
        <v>0</v>
      </c>
      <c r="I971" s="31">
        <v>0</v>
      </c>
      <c r="J971" s="32">
        <f t="shared" si="267"/>
        <v>1091911.08</v>
      </c>
      <c r="K971" s="32"/>
      <c r="L971" s="24"/>
      <c r="M971" s="51">
        <f t="shared" si="268"/>
        <v>-795345.6420147391</v>
      </c>
      <c r="N971" s="51"/>
      <c r="O971" s="51"/>
      <c r="P971" s="51"/>
      <c r="Q971" s="31">
        <v>-41324.876290043838</v>
      </c>
      <c r="R971" s="31">
        <v>0</v>
      </c>
      <c r="S971" s="32">
        <f t="shared" si="269"/>
        <v>-836670.51830478292</v>
      </c>
      <c r="T971" s="33">
        <f t="shared" si="270"/>
        <v>255240.56169521715</v>
      </c>
    </row>
    <row r="972" spans="1:20" ht="15" x14ac:dyDescent="0.25">
      <c r="A972" s="28" t="s">
        <v>39</v>
      </c>
      <c r="B972" s="28">
        <v>1905</v>
      </c>
      <c r="C972" s="29" t="s">
        <v>40</v>
      </c>
      <c r="D972" s="30">
        <f t="shared" si="266"/>
        <v>0</v>
      </c>
      <c r="E972" s="30"/>
      <c r="F972" s="30"/>
      <c r="G972" s="30"/>
      <c r="H972" s="31">
        <v>0</v>
      </c>
      <c r="I972" s="31">
        <v>0</v>
      </c>
      <c r="J972" s="32">
        <f t="shared" si="267"/>
        <v>0</v>
      </c>
      <c r="K972" s="32"/>
      <c r="L972" s="24"/>
      <c r="M972" s="51">
        <f t="shared" si="268"/>
        <v>0</v>
      </c>
      <c r="N972" s="51"/>
      <c r="O972" s="51"/>
      <c r="P972" s="51"/>
      <c r="Q972" s="31">
        <v>0</v>
      </c>
      <c r="R972" s="31">
        <v>0</v>
      </c>
      <c r="S972" s="32">
        <f t="shared" si="269"/>
        <v>0</v>
      </c>
      <c r="T972" s="33">
        <f t="shared" si="270"/>
        <v>0</v>
      </c>
    </row>
    <row r="973" spans="1:20" ht="15" x14ac:dyDescent="0.25">
      <c r="A973" s="28">
        <v>47</v>
      </c>
      <c r="B973" s="28">
        <v>1908</v>
      </c>
      <c r="C973" s="29" t="s">
        <v>55</v>
      </c>
      <c r="D973" s="30">
        <f t="shared" si="266"/>
        <v>219861115.0205</v>
      </c>
      <c r="E973" s="30"/>
      <c r="F973" s="30"/>
      <c r="G973" s="30"/>
      <c r="H973" s="31">
        <v>6217346.0968999993</v>
      </c>
      <c r="I973" s="31">
        <v>0</v>
      </c>
      <c r="J973" s="32">
        <f t="shared" si="267"/>
        <v>226078461.11739999</v>
      </c>
      <c r="K973" s="32"/>
      <c r="L973" s="24"/>
      <c r="M973" s="51">
        <f t="shared" si="268"/>
        <v>-65101601.600226492</v>
      </c>
      <c r="N973" s="51"/>
      <c r="O973" s="51"/>
      <c r="P973" s="51"/>
      <c r="Q973" s="31">
        <v>-6384674.6524380222</v>
      </c>
      <c r="R973" s="31">
        <v>0</v>
      </c>
      <c r="S973" s="32">
        <f t="shared" si="269"/>
        <v>-71486276.252664506</v>
      </c>
      <c r="T973" s="33">
        <f t="shared" si="270"/>
        <v>154592184.86473548</v>
      </c>
    </row>
    <row r="974" spans="1:20" ht="15" x14ac:dyDescent="0.25">
      <c r="A974" s="28">
        <v>13</v>
      </c>
      <c r="B974" s="28">
        <v>1910</v>
      </c>
      <c r="C974" s="29" t="s">
        <v>42</v>
      </c>
      <c r="D974" s="30">
        <f t="shared" si="266"/>
        <v>0</v>
      </c>
      <c r="E974" s="30"/>
      <c r="F974" s="30"/>
      <c r="G974" s="30"/>
      <c r="H974" s="31">
        <v>0</v>
      </c>
      <c r="I974" s="31">
        <v>0</v>
      </c>
      <c r="J974" s="32">
        <f t="shared" si="267"/>
        <v>0</v>
      </c>
      <c r="K974" s="32"/>
      <c r="L974" s="24"/>
      <c r="M974" s="51">
        <f t="shared" si="268"/>
        <v>0</v>
      </c>
      <c r="N974" s="51"/>
      <c r="O974" s="51"/>
      <c r="P974" s="51"/>
      <c r="Q974" s="31">
        <v>0</v>
      </c>
      <c r="R974" s="31">
        <v>0</v>
      </c>
      <c r="S974" s="32">
        <f t="shared" si="269"/>
        <v>0</v>
      </c>
      <c r="T974" s="33">
        <f t="shared" si="270"/>
        <v>0</v>
      </c>
    </row>
    <row r="975" spans="1:20" ht="15" x14ac:dyDescent="0.25">
      <c r="A975" s="28">
        <v>8</v>
      </c>
      <c r="B975" s="28">
        <v>1915</v>
      </c>
      <c r="C975" s="29" t="s">
        <v>56</v>
      </c>
      <c r="D975" s="30">
        <f t="shared" si="266"/>
        <v>5337007.3899999997</v>
      </c>
      <c r="E975" s="30"/>
      <c r="F975" s="30"/>
      <c r="G975" s="30"/>
      <c r="H975" s="31">
        <v>0</v>
      </c>
      <c r="I975" s="31">
        <v>-587816.87</v>
      </c>
      <c r="J975" s="32">
        <f t="shared" si="267"/>
        <v>4749190.5199999996</v>
      </c>
      <c r="K975" s="32"/>
      <c r="L975" s="24"/>
      <c r="M975" s="51">
        <f t="shared" si="268"/>
        <v>-3235758.2201584647</v>
      </c>
      <c r="N975" s="51"/>
      <c r="O975" s="51"/>
      <c r="P975" s="51"/>
      <c r="Q975" s="31">
        <v>-274461.74251050007</v>
      </c>
      <c r="R975" s="31">
        <v>587816.87</v>
      </c>
      <c r="S975" s="32">
        <f t="shared" si="269"/>
        <v>-2922403.0926689645</v>
      </c>
      <c r="T975" s="33">
        <f t="shared" si="270"/>
        <v>1826787.427331035</v>
      </c>
    </row>
    <row r="976" spans="1:20" ht="15" x14ac:dyDescent="0.25">
      <c r="A976" s="28">
        <v>10</v>
      </c>
      <c r="B976" s="28">
        <v>1920</v>
      </c>
      <c r="C976" s="29" t="s">
        <v>57</v>
      </c>
      <c r="D976" s="30">
        <f t="shared" si="266"/>
        <v>31840333.739269249</v>
      </c>
      <c r="E976" s="30"/>
      <c r="F976" s="30"/>
      <c r="G976" s="30"/>
      <c r="H976" s="31">
        <v>7181399.7261999985</v>
      </c>
      <c r="I976" s="31">
        <v>-2891131.9935692623</v>
      </c>
      <c r="J976" s="32">
        <f t="shared" si="267"/>
        <v>36130601.471899986</v>
      </c>
      <c r="K976" s="32"/>
      <c r="L976" s="24"/>
      <c r="M976" s="51">
        <f t="shared" si="268"/>
        <v>-15612491.344398009</v>
      </c>
      <c r="N976" s="51"/>
      <c r="O976" s="51"/>
      <c r="P976" s="51"/>
      <c r="Q976" s="31">
        <v>-6395706.3834356954</v>
      </c>
      <c r="R976" s="31">
        <v>2891131.9935692623</v>
      </c>
      <c r="S976" s="32">
        <f t="shared" si="269"/>
        <v>-19117065.734264441</v>
      </c>
      <c r="T976" s="33">
        <f t="shared" si="270"/>
        <v>17013535.737635545</v>
      </c>
    </row>
    <row r="977" spans="1:20" ht="15" x14ac:dyDescent="0.25">
      <c r="A977" s="28">
        <v>10</v>
      </c>
      <c r="B977" s="28">
        <v>1930</v>
      </c>
      <c r="C977" s="29" t="s">
        <v>58</v>
      </c>
      <c r="D977" s="30">
        <f t="shared" si="266"/>
        <v>153485544.063636</v>
      </c>
      <c r="E977" s="30"/>
      <c r="F977" s="30"/>
      <c r="G977" s="30"/>
      <c r="H977" s="31">
        <v>18782672.971799996</v>
      </c>
      <c r="I977" s="31">
        <v>-174205.86671279999</v>
      </c>
      <c r="J977" s="32">
        <f t="shared" si="267"/>
        <v>172094011.1687232</v>
      </c>
      <c r="K977" s="32"/>
      <c r="L977" s="24"/>
      <c r="M977" s="51">
        <f t="shared" si="268"/>
        <v>-76655479.632429063</v>
      </c>
      <c r="N977" s="51"/>
      <c r="O977" s="51"/>
      <c r="P977" s="51"/>
      <c r="Q977" s="31">
        <v>-10517115.437422838</v>
      </c>
      <c r="R977" s="31">
        <v>125533.62671244</v>
      </c>
      <c r="S977" s="32">
        <f t="shared" si="269"/>
        <v>-87047061.443139464</v>
      </c>
      <c r="T977" s="33">
        <f t="shared" si="270"/>
        <v>85046949.725583732</v>
      </c>
    </row>
    <row r="978" spans="1:20" ht="15" x14ac:dyDescent="0.25">
      <c r="A978" s="28">
        <v>8</v>
      </c>
      <c r="B978" s="28">
        <v>1935</v>
      </c>
      <c r="C978" s="29" t="s">
        <v>59</v>
      </c>
      <c r="D978" s="30">
        <f t="shared" si="266"/>
        <v>678158.78999999992</v>
      </c>
      <c r="E978" s="30"/>
      <c r="F978" s="30"/>
      <c r="G978" s="30"/>
      <c r="H978" s="31">
        <v>0</v>
      </c>
      <c r="I978" s="31">
        <v>8118.4699999999993</v>
      </c>
      <c r="J978" s="32">
        <f t="shared" si="267"/>
        <v>686277.25999999989</v>
      </c>
      <c r="K978" s="32"/>
      <c r="L978" s="24"/>
      <c r="M978" s="51">
        <f t="shared" si="268"/>
        <v>-419829.83373588021</v>
      </c>
      <c r="N978" s="51"/>
      <c r="O978" s="51"/>
      <c r="P978" s="51"/>
      <c r="Q978" s="31">
        <v>-68513.50663449995</v>
      </c>
      <c r="R978" s="31">
        <v>-8118.4699999999993</v>
      </c>
      <c r="S978" s="32">
        <f t="shared" si="269"/>
        <v>-496461.81037038012</v>
      </c>
      <c r="T978" s="33">
        <f t="shared" si="270"/>
        <v>189815.44962961978</v>
      </c>
    </row>
    <row r="979" spans="1:20" ht="15" x14ac:dyDescent="0.25">
      <c r="A979" s="28">
        <v>8</v>
      </c>
      <c r="B979" s="28">
        <v>1940</v>
      </c>
      <c r="C979" s="29" t="s">
        <v>60</v>
      </c>
      <c r="D979" s="30">
        <f t="shared" si="266"/>
        <v>8879887.4075999986</v>
      </c>
      <c r="E979" s="30"/>
      <c r="F979" s="30"/>
      <c r="G979" s="30"/>
      <c r="H979" s="31">
        <v>2097073.2311000002</v>
      </c>
      <c r="I979" s="31">
        <v>-11348.149999999998</v>
      </c>
      <c r="J979" s="32">
        <f t="shared" si="267"/>
        <v>10965612.488699999</v>
      </c>
      <c r="K979" s="32"/>
      <c r="L979" s="24"/>
      <c r="M979" s="51">
        <f t="shared" si="268"/>
        <v>-2027022.2234834915</v>
      </c>
      <c r="N979" s="51"/>
      <c r="O979" s="51"/>
      <c r="P979" s="51"/>
      <c r="Q979" s="31">
        <v>-992136.84549809014</v>
      </c>
      <c r="R979" s="31">
        <v>11348.149999999998</v>
      </c>
      <c r="S979" s="32">
        <f t="shared" si="269"/>
        <v>-3007810.9189815815</v>
      </c>
      <c r="T979" s="33">
        <f t="shared" si="270"/>
        <v>7957801.5697184168</v>
      </c>
    </row>
    <row r="980" spans="1:20" ht="15" x14ac:dyDescent="0.25">
      <c r="A980" s="28">
        <v>8</v>
      </c>
      <c r="B980" s="28">
        <v>1945</v>
      </c>
      <c r="C980" s="29" t="s">
        <v>61</v>
      </c>
      <c r="D980" s="30">
        <f t="shared" si="266"/>
        <v>3827550.2861000011</v>
      </c>
      <c r="E980" s="30"/>
      <c r="F980" s="30"/>
      <c r="G980" s="30"/>
      <c r="H980" s="31">
        <v>0</v>
      </c>
      <c r="I980" s="31">
        <v>-418342.01</v>
      </c>
      <c r="J980" s="32">
        <f t="shared" si="267"/>
        <v>3409208.2761000013</v>
      </c>
      <c r="K980" s="32"/>
      <c r="L980" s="24"/>
      <c r="M980" s="51">
        <f t="shared" si="268"/>
        <v>-2649036.4949186901</v>
      </c>
      <c r="N980" s="51"/>
      <c r="O980" s="51"/>
      <c r="P980" s="51"/>
      <c r="Q980" s="31">
        <v>-366992.8019774608</v>
      </c>
      <c r="R980" s="31">
        <v>418342.01</v>
      </c>
      <c r="S980" s="32">
        <f t="shared" si="269"/>
        <v>-2597687.2868961506</v>
      </c>
      <c r="T980" s="33">
        <f t="shared" si="270"/>
        <v>811520.98920385074</v>
      </c>
    </row>
    <row r="981" spans="1:20" ht="15" x14ac:dyDescent="0.25">
      <c r="A981" s="28">
        <v>8</v>
      </c>
      <c r="B981" s="28">
        <v>1950</v>
      </c>
      <c r="C981" s="29" t="s">
        <v>62</v>
      </c>
      <c r="D981" s="30">
        <f t="shared" si="266"/>
        <v>0</v>
      </c>
      <c r="E981" s="30"/>
      <c r="F981" s="30"/>
      <c r="G981" s="30"/>
      <c r="H981" s="31">
        <v>0</v>
      </c>
      <c r="I981" s="31">
        <v>0</v>
      </c>
      <c r="J981" s="32">
        <f t="shared" si="267"/>
        <v>0</v>
      </c>
      <c r="K981" s="32"/>
      <c r="L981" s="24"/>
      <c r="M981" s="51">
        <f t="shared" si="268"/>
        <v>0</v>
      </c>
      <c r="N981" s="51"/>
      <c r="O981" s="51"/>
      <c r="P981" s="51"/>
      <c r="Q981" s="31">
        <v>0</v>
      </c>
      <c r="R981" s="31">
        <v>0</v>
      </c>
      <c r="S981" s="32">
        <f t="shared" si="269"/>
        <v>0</v>
      </c>
      <c r="T981" s="33">
        <f t="shared" si="270"/>
        <v>0</v>
      </c>
    </row>
    <row r="982" spans="1:20" ht="15" x14ac:dyDescent="0.25">
      <c r="A982" s="28">
        <v>8</v>
      </c>
      <c r="B982" s="28">
        <v>1955</v>
      </c>
      <c r="C982" s="29" t="s">
        <v>63</v>
      </c>
      <c r="D982" s="30">
        <f t="shared" si="266"/>
        <v>8080497.7695000013</v>
      </c>
      <c r="E982" s="30"/>
      <c r="F982" s="30"/>
      <c r="G982" s="30"/>
      <c r="H982" s="31">
        <v>241922.008</v>
      </c>
      <c r="I982" s="31">
        <v>-1894076.34</v>
      </c>
      <c r="J982" s="32">
        <f t="shared" si="267"/>
        <v>6428343.4375000019</v>
      </c>
      <c r="K982" s="32"/>
      <c r="L982" s="24"/>
      <c r="M982" s="51">
        <f t="shared" si="268"/>
        <v>-5578971.071719476</v>
      </c>
      <c r="N982" s="51"/>
      <c r="O982" s="51"/>
      <c r="P982" s="51"/>
      <c r="Q982" s="31">
        <v>-1096329.7854007459</v>
      </c>
      <c r="R982" s="31">
        <v>1894076.34</v>
      </c>
      <c r="S982" s="32">
        <f t="shared" si="269"/>
        <v>-4781224.5171202216</v>
      </c>
      <c r="T982" s="33">
        <f t="shared" si="270"/>
        <v>1647118.9203797802</v>
      </c>
    </row>
    <row r="983" spans="1:20" ht="15" x14ac:dyDescent="0.25">
      <c r="A983" s="28">
        <v>8</v>
      </c>
      <c r="B983" s="28">
        <v>1960</v>
      </c>
      <c r="C983" s="29" t="s">
        <v>64</v>
      </c>
      <c r="D983" s="30">
        <f t="shared" si="266"/>
        <v>9674674.8648140002</v>
      </c>
      <c r="E983" s="30"/>
      <c r="F983" s="30"/>
      <c r="G983" s="30"/>
      <c r="H983" s="31">
        <v>233748.86069999999</v>
      </c>
      <c r="I983" s="31">
        <v>-42274.456477199994</v>
      </c>
      <c r="J983" s="32">
        <f t="shared" si="267"/>
        <v>9866149.2690367997</v>
      </c>
      <c r="K983" s="32"/>
      <c r="L983" s="24"/>
      <c r="M983" s="51">
        <f t="shared" si="268"/>
        <v>-7533916.3382269526</v>
      </c>
      <c r="N983" s="51"/>
      <c r="O983" s="51"/>
      <c r="P983" s="51"/>
      <c r="Q983" s="31">
        <v>-421118.76682866941</v>
      </c>
      <c r="R983" s="31">
        <v>6823.4564724000011</v>
      </c>
      <c r="S983" s="32">
        <f t="shared" si="269"/>
        <v>-7948211.6485832222</v>
      </c>
      <c r="T983" s="33">
        <f t="shared" si="270"/>
        <v>1917937.6204535775</v>
      </c>
    </row>
    <row r="984" spans="1:20" ht="25.5" x14ac:dyDescent="0.25">
      <c r="A984" s="1">
        <v>47</v>
      </c>
      <c r="B984" s="28">
        <v>1970</v>
      </c>
      <c r="C984" s="29" t="s">
        <v>65</v>
      </c>
      <c r="D984" s="30">
        <f t="shared" si="266"/>
        <v>0</v>
      </c>
      <c r="E984" s="30"/>
      <c r="F984" s="30"/>
      <c r="G984" s="30"/>
      <c r="H984" s="31">
        <v>0</v>
      </c>
      <c r="I984" s="31">
        <v>0</v>
      </c>
      <c r="J984" s="32">
        <f t="shared" si="267"/>
        <v>0</v>
      </c>
      <c r="K984" s="32"/>
      <c r="L984" s="24"/>
      <c r="M984" s="51">
        <f t="shared" si="268"/>
        <v>0</v>
      </c>
      <c r="N984" s="51"/>
      <c r="O984" s="51"/>
      <c r="P984" s="51"/>
      <c r="Q984" s="31">
        <v>0</v>
      </c>
      <c r="R984" s="31">
        <v>0</v>
      </c>
      <c r="S984" s="32">
        <f t="shared" si="269"/>
        <v>0</v>
      </c>
      <c r="T984" s="33">
        <f t="shared" si="270"/>
        <v>0</v>
      </c>
    </row>
    <row r="985" spans="1:20" ht="25.5" x14ac:dyDescent="0.25">
      <c r="A985" s="28">
        <v>47</v>
      </c>
      <c r="B985" s="28">
        <v>1975</v>
      </c>
      <c r="C985" s="29" t="s">
        <v>66</v>
      </c>
      <c r="D985" s="30">
        <f t="shared" si="266"/>
        <v>0</v>
      </c>
      <c r="E985" s="30"/>
      <c r="F985" s="30"/>
      <c r="G985" s="30"/>
      <c r="H985" s="31">
        <v>0</v>
      </c>
      <c r="I985" s="31">
        <v>0</v>
      </c>
      <c r="J985" s="32">
        <f t="shared" si="267"/>
        <v>0</v>
      </c>
      <c r="K985" s="32"/>
      <c r="L985" s="24"/>
      <c r="M985" s="51">
        <f t="shared" si="268"/>
        <v>0</v>
      </c>
      <c r="N985" s="51"/>
      <c r="O985" s="51"/>
      <c r="P985" s="51"/>
      <c r="Q985" s="31">
        <v>0</v>
      </c>
      <c r="R985" s="31">
        <v>0</v>
      </c>
      <c r="S985" s="32">
        <f t="shared" si="269"/>
        <v>0</v>
      </c>
      <c r="T985" s="33">
        <f t="shared" si="270"/>
        <v>0</v>
      </c>
    </row>
    <row r="986" spans="1:20" ht="15" x14ac:dyDescent="0.25">
      <c r="A986" s="28">
        <v>47</v>
      </c>
      <c r="B986" s="28">
        <v>1980</v>
      </c>
      <c r="C986" s="29" t="s">
        <v>67</v>
      </c>
      <c r="D986" s="30">
        <f t="shared" si="266"/>
        <v>66488584.142596342</v>
      </c>
      <c r="E986" s="30"/>
      <c r="F986" s="30"/>
      <c r="G986" s="30"/>
      <c r="H986" s="31">
        <v>6944286.1227755565</v>
      </c>
      <c r="I986" s="31">
        <v>-140202.30072</v>
      </c>
      <c r="J986" s="32">
        <f t="shared" si="267"/>
        <v>73292667.964651898</v>
      </c>
      <c r="K986" s="32"/>
      <c r="L986" s="24"/>
      <c r="M986" s="51">
        <f t="shared" si="268"/>
        <v>-34047517.106270663</v>
      </c>
      <c r="N986" s="51"/>
      <c r="O986" s="51"/>
      <c r="P986" s="51"/>
      <c r="Q986" s="31">
        <v>-3345127.9627145259</v>
      </c>
      <c r="R986" s="31">
        <v>28040.460768000008</v>
      </c>
      <c r="S986" s="32">
        <f t="shared" si="269"/>
        <v>-37364604.608217187</v>
      </c>
      <c r="T986" s="33">
        <f t="shared" si="270"/>
        <v>35928063.35643471</v>
      </c>
    </row>
    <row r="987" spans="1:20" ht="15" x14ac:dyDescent="0.25">
      <c r="A987" s="28">
        <v>47</v>
      </c>
      <c r="B987" s="28">
        <v>1985</v>
      </c>
      <c r="C987" s="29" t="s">
        <v>68</v>
      </c>
      <c r="D987" s="30">
        <f t="shared" si="266"/>
        <v>0</v>
      </c>
      <c r="E987" s="30"/>
      <c r="F987" s="30"/>
      <c r="G987" s="30"/>
      <c r="H987" s="31">
        <v>0</v>
      </c>
      <c r="I987" s="31">
        <v>0</v>
      </c>
      <c r="J987" s="32">
        <f t="shared" si="267"/>
        <v>0</v>
      </c>
      <c r="K987" s="32"/>
      <c r="L987" s="24"/>
      <c r="M987" s="51">
        <f t="shared" si="268"/>
        <v>0</v>
      </c>
      <c r="N987" s="51"/>
      <c r="O987" s="51"/>
      <c r="P987" s="51"/>
      <c r="Q987" s="31">
        <v>0</v>
      </c>
      <c r="R987" s="31">
        <v>0</v>
      </c>
      <c r="S987" s="32">
        <f t="shared" si="269"/>
        <v>0</v>
      </c>
      <c r="T987" s="33">
        <f t="shared" si="270"/>
        <v>0</v>
      </c>
    </row>
    <row r="988" spans="1:20" ht="15" x14ac:dyDescent="0.25">
      <c r="A988" s="1">
        <v>47</v>
      </c>
      <c r="B988" s="28">
        <v>1990</v>
      </c>
      <c r="C988" s="36" t="s">
        <v>69</v>
      </c>
      <c r="D988" s="30">
        <f t="shared" si="266"/>
        <v>0</v>
      </c>
      <c r="E988" s="30"/>
      <c r="F988" s="30"/>
      <c r="G988" s="30"/>
      <c r="H988" s="31">
        <v>0</v>
      </c>
      <c r="I988" s="31">
        <v>0</v>
      </c>
      <c r="J988" s="32">
        <f t="shared" si="267"/>
        <v>0</v>
      </c>
      <c r="K988" s="32"/>
      <c r="L988" s="24"/>
      <c r="M988" s="51">
        <f t="shared" si="268"/>
        <v>0</v>
      </c>
      <c r="N988" s="51"/>
      <c r="O988" s="51"/>
      <c r="P988" s="51"/>
      <c r="Q988" s="31">
        <v>0</v>
      </c>
      <c r="R988" s="31">
        <v>0</v>
      </c>
      <c r="S988" s="32">
        <f t="shared" si="269"/>
        <v>0</v>
      </c>
      <c r="T988" s="33">
        <f t="shared" si="270"/>
        <v>0</v>
      </c>
    </row>
    <row r="989" spans="1:20" ht="15" x14ac:dyDescent="0.25">
      <c r="A989" s="28">
        <v>47</v>
      </c>
      <c r="B989" s="28">
        <v>1995</v>
      </c>
      <c r="C989" s="29" t="s">
        <v>70</v>
      </c>
      <c r="D989" s="30">
        <f t="shared" si="266"/>
        <v>0.12679271399974823</v>
      </c>
      <c r="E989" s="30"/>
      <c r="F989" s="30"/>
      <c r="G989" s="30"/>
      <c r="H989" s="31">
        <v>0</v>
      </c>
      <c r="I989" s="31">
        <v>0</v>
      </c>
      <c r="J989" s="32">
        <f t="shared" si="267"/>
        <v>0.12679271399974823</v>
      </c>
      <c r="K989" s="32"/>
      <c r="L989" s="24"/>
      <c r="M989" s="51">
        <f t="shared" si="268"/>
        <v>8.3819031715393066E-9</v>
      </c>
      <c r="N989" s="51"/>
      <c r="O989" s="51"/>
      <c r="P989" s="51"/>
      <c r="Q989" s="31">
        <v>0</v>
      </c>
      <c r="R989" s="31">
        <v>0</v>
      </c>
      <c r="S989" s="32">
        <f t="shared" si="269"/>
        <v>8.3819031715393066E-9</v>
      </c>
      <c r="T989" s="33">
        <f t="shared" si="270"/>
        <v>0.1267927223816514</v>
      </c>
    </row>
    <row r="990" spans="1:20" ht="15" x14ac:dyDescent="0.25">
      <c r="A990" s="28">
        <v>47</v>
      </c>
      <c r="B990" s="28">
        <v>2440</v>
      </c>
      <c r="C990" s="29" t="s">
        <v>73</v>
      </c>
      <c r="D990" s="30">
        <f t="shared" si="266"/>
        <v>-1594062008.6208441</v>
      </c>
      <c r="E990" s="30"/>
      <c r="F990" s="30"/>
      <c r="G990" s="30"/>
      <c r="H990" s="31">
        <v>-109723294.96042503</v>
      </c>
      <c r="I990" s="31">
        <v>1722239.8434731998</v>
      </c>
      <c r="J990" s="32">
        <f t="shared" si="267"/>
        <v>-1702063063.7377961</v>
      </c>
      <c r="K990" s="32"/>
      <c r="L990" s="24"/>
      <c r="M990" s="51">
        <f t="shared" si="268"/>
        <v>265891017.84084049</v>
      </c>
      <c r="N990" s="51"/>
      <c r="O990" s="51"/>
      <c r="P990" s="51"/>
      <c r="Q990" s="31">
        <v>39256232.078492478</v>
      </c>
      <c r="R990" s="31">
        <v>-344447.96351460007</v>
      </c>
      <c r="S990" s="32">
        <f t="shared" si="269"/>
        <v>304802801.95581836</v>
      </c>
      <c r="T990" s="33">
        <f t="shared" si="270"/>
        <v>-1397260261.7819777</v>
      </c>
    </row>
    <row r="991" spans="1:20" ht="15" x14ac:dyDescent="0.25">
      <c r="A991" s="28">
        <v>47</v>
      </c>
      <c r="B991" s="37" t="s">
        <v>74</v>
      </c>
      <c r="C991" s="59" t="s">
        <v>75</v>
      </c>
      <c r="D991" s="30">
        <f t="shared" si="266"/>
        <v>-1892097.08</v>
      </c>
      <c r="E991" s="30"/>
      <c r="F991" s="30"/>
      <c r="G991" s="30"/>
      <c r="H991" s="31">
        <v>0</v>
      </c>
      <c r="I991" s="31">
        <v>0</v>
      </c>
      <c r="J991" s="32">
        <f t="shared" si="267"/>
        <v>-1892097.08</v>
      </c>
      <c r="K991" s="32"/>
      <c r="M991" s="51">
        <f t="shared" si="268"/>
        <v>1342918.2448747235</v>
      </c>
      <c r="N991" s="51"/>
      <c r="O991" s="51"/>
      <c r="P991" s="51"/>
      <c r="Q991" s="31">
        <v>123834.16507494469</v>
      </c>
      <c r="R991" s="31">
        <v>0</v>
      </c>
      <c r="S991" s="32">
        <f t="shared" si="269"/>
        <v>1466752.4099496682</v>
      </c>
      <c r="T991" s="33">
        <f t="shared" si="270"/>
        <v>-425344.67005033186</v>
      </c>
    </row>
    <row r="992" spans="1:20" ht="15" x14ac:dyDescent="0.25">
      <c r="A992" s="37"/>
      <c r="B992" s="37">
        <v>2005</v>
      </c>
      <c r="C992" s="38" t="s">
        <v>76</v>
      </c>
      <c r="D992" s="30">
        <f t="shared" si="266"/>
        <v>11769942.560000001</v>
      </c>
      <c r="E992" s="30"/>
      <c r="F992" s="30"/>
      <c r="G992" s="30"/>
      <c r="H992" s="31">
        <v>0</v>
      </c>
      <c r="I992" s="31">
        <v>0</v>
      </c>
      <c r="J992" s="32">
        <f t="shared" si="267"/>
        <v>11769942.560000001</v>
      </c>
      <c r="K992" s="32"/>
      <c r="L992" s="24"/>
      <c r="M992" s="51">
        <f t="shared" si="268"/>
        <v>-8084829.1700000037</v>
      </c>
      <c r="N992" s="51"/>
      <c r="O992" s="51"/>
      <c r="P992" s="51"/>
      <c r="Q992" s="31">
        <v>-731191.98</v>
      </c>
      <c r="R992" s="31">
        <v>0</v>
      </c>
      <c r="S992" s="32">
        <f t="shared" si="269"/>
        <v>-8816021.1500000041</v>
      </c>
      <c r="T992" s="33">
        <f t="shared" si="270"/>
        <v>2953921.4099999964</v>
      </c>
    </row>
    <row r="993" spans="1:20" ht="15" x14ac:dyDescent="0.25">
      <c r="A993" s="37"/>
      <c r="B993" s="37">
        <v>2040</v>
      </c>
      <c r="C993" s="38" t="s">
        <v>77</v>
      </c>
      <c r="D993" s="30">
        <f t="shared" si="266"/>
        <v>0</v>
      </c>
      <c r="E993" s="30"/>
      <c r="F993" s="30"/>
      <c r="G993" s="30"/>
      <c r="H993" s="31">
        <v>0</v>
      </c>
      <c r="I993" s="31">
        <v>0</v>
      </c>
      <c r="J993" s="32">
        <f t="shared" si="267"/>
        <v>0</v>
      </c>
      <c r="K993" s="32"/>
      <c r="L993" s="24"/>
      <c r="M993" s="51">
        <f t="shared" si="268"/>
        <v>0</v>
      </c>
      <c r="N993" s="51"/>
      <c r="O993" s="51"/>
      <c r="P993" s="51"/>
      <c r="Q993" s="31">
        <v>0</v>
      </c>
      <c r="R993" s="31">
        <v>0</v>
      </c>
      <c r="S993" s="32">
        <f t="shared" si="269"/>
        <v>0</v>
      </c>
      <c r="T993" s="33">
        <f t="shared" si="270"/>
        <v>0</v>
      </c>
    </row>
    <row r="994" spans="1:20" ht="15" x14ac:dyDescent="0.25">
      <c r="A994" s="37"/>
      <c r="B994" s="37">
        <v>2050</v>
      </c>
      <c r="C994" s="38" t="s">
        <v>78</v>
      </c>
      <c r="D994" s="30">
        <f t="shared" si="266"/>
        <v>0</v>
      </c>
      <c r="E994" s="30"/>
      <c r="F994" s="30"/>
      <c r="G994" s="30"/>
      <c r="H994" s="31">
        <v>0</v>
      </c>
      <c r="I994" s="31">
        <v>0</v>
      </c>
      <c r="J994" s="32">
        <f t="shared" si="267"/>
        <v>0</v>
      </c>
      <c r="K994" s="32"/>
      <c r="L994" s="24"/>
      <c r="M994" s="51">
        <f t="shared" si="268"/>
        <v>0</v>
      </c>
      <c r="N994" s="51"/>
      <c r="O994" s="51"/>
      <c r="P994" s="51"/>
      <c r="Q994" s="31">
        <v>0</v>
      </c>
      <c r="R994" s="31">
        <v>0</v>
      </c>
      <c r="S994" s="32">
        <f t="shared" si="269"/>
        <v>0</v>
      </c>
      <c r="T994" s="33">
        <f t="shared" si="270"/>
        <v>0</v>
      </c>
    </row>
    <row r="995" spans="1:20" ht="15" x14ac:dyDescent="0.25">
      <c r="A995" s="37"/>
      <c r="B995" s="37">
        <v>2075</v>
      </c>
      <c r="C995" s="38" t="s">
        <v>79</v>
      </c>
      <c r="D995" s="30">
        <f t="shared" si="266"/>
        <v>191039.67</v>
      </c>
      <c r="E995" s="30"/>
      <c r="F995" s="30"/>
      <c r="G995" s="30"/>
      <c r="H995" s="31">
        <v>0</v>
      </c>
      <c r="I995" s="31">
        <v>0</v>
      </c>
      <c r="J995" s="32">
        <f t="shared" si="267"/>
        <v>191039.67</v>
      </c>
      <c r="K995" s="32"/>
      <c r="L995" s="24"/>
      <c r="M995" s="51">
        <f t="shared" si="268"/>
        <v>-191039.66999999975</v>
      </c>
      <c r="N995" s="51"/>
      <c r="O995" s="51"/>
      <c r="P995" s="51"/>
      <c r="Q995" s="31">
        <v>0</v>
      </c>
      <c r="R995" s="31">
        <v>0</v>
      </c>
      <c r="S995" s="32">
        <f t="shared" si="269"/>
        <v>-191039.66999999975</v>
      </c>
      <c r="T995" s="33">
        <f t="shared" si="270"/>
        <v>2.6193447411060333E-10</v>
      </c>
    </row>
    <row r="996" spans="1:20" ht="15" x14ac:dyDescent="0.25">
      <c r="A996" s="37"/>
      <c r="B996" s="37">
        <v>2055</v>
      </c>
      <c r="C996" s="38" t="s">
        <v>80</v>
      </c>
      <c r="D996" s="30">
        <f t="shared" si="266"/>
        <v>378460245.67439497</v>
      </c>
      <c r="E996" s="30"/>
      <c r="F996" s="30"/>
      <c r="G996" s="30"/>
      <c r="H996" s="31">
        <v>100165801.37500599</v>
      </c>
      <c r="I996" s="31">
        <v>0</v>
      </c>
      <c r="J996" s="32">
        <f t="shared" si="267"/>
        <v>478626047.04940093</v>
      </c>
      <c r="K996" s="32"/>
      <c r="L996" s="24"/>
      <c r="M996" s="51"/>
      <c r="N996" s="51"/>
      <c r="O996" s="51"/>
      <c r="P996" s="51"/>
      <c r="Q996" s="31"/>
      <c r="R996" s="31"/>
      <c r="S996" s="32"/>
      <c r="T996" s="33">
        <f t="shared" si="270"/>
        <v>478626047.04940093</v>
      </c>
    </row>
    <row r="997" spans="1:20" ht="15" x14ac:dyDescent="0.25">
      <c r="A997" s="37"/>
      <c r="B997" s="37" t="s">
        <v>81</v>
      </c>
      <c r="C997" s="38" t="s">
        <v>82</v>
      </c>
      <c r="D997" s="30">
        <f t="shared" si="266"/>
        <v>-123096710.65839</v>
      </c>
      <c r="E997" s="30"/>
      <c r="F997" s="30"/>
      <c r="G997" s="30"/>
      <c r="H997" s="31">
        <v>-25876368.528375003</v>
      </c>
      <c r="I997" s="31">
        <v>0</v>
      </c>
      <c r="J997" s="32">
        <f t="shared" si="267"/>
        <v>-148973079.18676502</v>
      </c>
      <c r="K997" s="32"/>
      <c r="L997" s="24"/>
      <c r="M997" s="51"/>
      <c r="N997" s="51"/>
      <c r="O997" s="51"/>
      <c r="P997" s="51"/>
      <c r="Q997" s="31"/>
      <c r="R997" s="31"/>
      <c r="S997" s="32"/>
      <c r="T997" s="33">
        <f t="shared" si="270"/>
        <v>-148973079.18676502</v>
      </c>
    </row>
    <row r="998" spans="1:20" x14ac:dyDescent="0.2">
      <c r="A998" s="37"/>
      <c r="B998" s="37"/>
      <c r="C998" s="39" t="s">
        <v>83</v>
      </c>
      <c r="D998" s="40">
        <f t="shared" ref="D998:J998" si="271">SUM(D954:D997)</f>
        <v>7283267584.9100866</v>
      </c>
      <c r="E998" s="40">
        <f t="shared" si="271"/>
        <v>0</v>
      </c>
      <c r="F998" s="40">
        <f t="shared" si="271"/>
        <v>0</v>
      </c>
      <c r="G998" s="40">
        <f t="shared" si="271"/>
        <v>0</v>
      </c>
      <c r="H998" s="40">
        <f t="shared" si="271"/>
        <v>715631453.47304571</v>
      </c>
      <c r="I998" s="40">
        <f t="shared" si="271"/>
        <v>-17919678.972661264</v>
      </c>
      <c r="J998" s="40">
        <f t="shared" si="271"/>
        <v>7980979359.4104748</v>
      </c>
      <c r="K998" s="40">
        <f>SUM(K954:K992)</f>
        <v>0</v>
      </c>
      <c r="L998" s="42"/>
      <c r="M998" s="40">
        <f t="shared" ref="M998:T998" si="272">SUM(M954:M997)</f>
        <v>-2148162852.7161508</v>
      </c>
      <c r="N998" s="40">
        <f t="shared" si="272"/>
        <v>0</v>
      </c>
      <c r="O998" s="40">
        <f t="shared" si="272"/>
        <v>0</v>
      </c>
      <c r="P998" s="40">
        <f t="shared" si="272"/>
        <v>0</v>
      </c>
      <c r="Q998" s="40">
        <f t="shared" si="272"/>
        <v>-242381104.23970196</v>
      </c>
      <c r="R998" s="40">
        <f t="shared" si="272"/>
        <v>11311774.812181503</v>
      </c>
      <c r="S998" s="40">
        <f t="shared" si="272"/>
        <v>-2379232182.1436725</v>
      </c>
      <c r="T998" s="40">
        <f t="shared" si="272"/>
        <v>5601747177.2667999</v>
      </c>
    </row>
    <row r="999" spans="1:20" ht="25.5" x14ac:dyDescent="0.25">
      <c r="A999" s="37"/>
      <c r="B999" s="37">
        <v>2075</v>
      </c>
      <c r="C999" s="43" t="s">
        <v>85</v>
      </c>
      <c r="D999" s="30">
        <f t="shared" ref="D999:D1004" si="273">J931</f>
        <v>-191039.67</v>
      </c>
      <c r="E999" s="30"/>
      <c r="F999" s="30"/>
      <c r="G999" s="30"/>
      <c r="H999" s="31">
        <v>0</v>
      </c>
      <c r="I999" s="31">
        <v>0</v>
      </c>
      <c r="J999" s="32">
        <f t="shared" ref="J999:J1004" si="274">D999+H999+I999</f>
        <v>-191039.67</v>
      </c>
      <c r="K999" s="32"/>
      <c r="M999" s="51">
        <f>S931</f>
        <v>191039.66999999975</v>
      </c>
      <c r="N999" s="51"/>
      <c r="O999" s="51"/>
      <c r="P999" s="51"/>
      <c r="Q999" s="31">
        <v>0</v>
      </c>
      <c r="R999" s="31">
        <v>0</v>
      </c>
      <c r="S999" s="32">
        <f t="shared" ref="S999:S1002" si="275">M999+Q999+R999</f>
        <v>191039.66999999975</v>
      </c>
      <c r="T999" s="33">
        <f t="shared" ref="T999:T1004" si="276">J999+S999</f>
        <v>-2.6193447411060333E-10</v>
      </c>
    </row>
    <row r="1000" spans="1:20" ht="25.5" x14ac:dyDescent="0.25">
      <c r="A1000" s="37"/>
      <c r="B1000" s="37">
        <v>1865</v>
      </c>
      <c r="C1000" s="43" t="s">
        <v>86</v>
      </c>
      <c r="D1000" s="30">
        <f t="shared" si="273"/>
        <v>-800186</v>
      </c>
      <c r="E1000" s="30"/>
      <c r="F1000" s="30"/>
      <c r="G1000" s="30"/>
      <c r="H1000" s="31">
        <v>0</v>
      </c>
      <c r="I1000" s="31">
        <v>0</v>
      </c>
      <c r="J1000" s="32">
        <f t="shared" si="274"/>
        <v>-800186</v>
      </c>
      <c r="K1000" s="32"/>
      <c r="M1000" s="51">
        <f>S932</f>
        <v>528669.86827586207</v>
      </c>
      <c r="N1000" s="51"/>
      <c r="O1000" s="51"/>
      <c r="P1000" s="51"/>
      <c r="Q1000" s="31">
        <v>80018.599655172409</v>
      </c>
      <c r="R1000" s="31">
        <v>0</v>
      </c>
      <c r="S1000" s="32">
        <f t="shared" si="275"/>
        <v>608688.46793103451</v>
      </c>
      <c r="T1000" s="33">
        <f t="shared" si="276"/>
        <v>-191497.53206896549</v>
      </c>
    </row>
    <row r="1001" spans="1:20" ht="15" x14ac:dyDescent="0.25">
      <c r="A1001" s="37"/>
      <c r="B1001" s="37">
        <v>1875</v>
      </c>
      <c r="C1001" s="43" t="s">
        <v>87</v>
      </c>
      <c r="D1001" s="30">
        <f t="shared" si="273"/>
        <v>-1091911.08</v>
      </c>
      <c r="E1001" s="30"/>
      <c r="F1001" s="30"/>
      <c r="G1001" s="30"/>
      <c r="H1001" s="31">
        <v>0</v>
      </c>
      <c r="I1001" s="31">
        <v>0</v>
      </c>
      <c r="J1001" s="32">
        <f t="shared" si="274"/>
        <v>-1091911.08</v>
      </c>
      <c r="K1001" s="32"/>
      <c r="M1001" s="51">
        <f>S933</f>
        <v>795345.6420147391</v>
      </c>
      <c r="N1001" s="51"/>
      <c r="O1001" s="51"/>
      <c r="P1001" s="51"/>
      <c r="Q1001" s="31">
        <v>41324.876290043838</v>
      </c>
      <c r="R1001" s="31">
        <v>0</v>
      </c>
      <c r="S1001" s="32">
        <f t="shared" si="275"/>
        <v>836670.51830478292</v>
      </c>
      <c r="T1001" s="33">
        <f t="shared" si="276"/>
        <v>-255240.56169521715</v>
      </c>
    </row>
    <row r="1002" spans="1:20" ht="25.5" x14ac:dyDescent="0.25">
      <c r="A1002" s="37"/>
      <c r="B1002" s="37" t="s">
        <v>74</v>
      </c>
      <c r="C1002" s="43" t="s">
        <v>88</v>
      </c>
      <c r="D1002" s="30">
        <f t="shared" si="273"/>
        <v>1892097.08</v>
      </c>
      <c r="E1002" s="30"/>
      <c r="F1002" s="30"/>
      <c r="G1002" s="30"/>
      <c r="H1002" s="31">
        <v>0</v>
      </c>
      <c r="I1002" s="31">
        <v>0</v>
      </c>
      <c r="J1002" s="32">
        <f t="shared" si="274"/>
        <v>1892097.08</v>
      </c>
      <c r="K1002" s="32"/>
      <c r="M1002" s="51">
        <f>S934</f>
        <v>-1342918.2448747235</v>
      </c>
      <c r="N1002" s="51"/>
      <c r="O1002" s="51"/>
      <c r="P1002" s="51"/>
      <c r="Q1002" s="31">
        <v>-123834.16507494469</v>
      </c>
      <c r="R1002" s="31">
        <v>0</v>
      </c>
      <c r="S1002" s="32">
        <f t="shared" si="275"/>
        <v>-1466752.4099496682</v>
      </c>
      <c r="T1002" s="33">
        <f t="shared" si="276"/>
        <v>425344.67005033186</v>
      </c>
    </row>
    <row r="1003" spans="1:20" ht="15" x14ac:dyDescent="0.25">
      <c r="A1003" s="37"/>
      <c r="B1003" s="37">
        <v>2055</v>
      </c>
      <c r="C1003" s="38" t="s">
        <v>80</v>
      </c>
      <c r="D1003" s="30">
        <f t="shared" si="273"/>
        <v>-378460245.67647994</v>
      </c>
      <c r="E1003" s="30"/>
      <c r="F1003" s="30"/>
      <c r="G1003" s="30"/>
      <c r="H1003" s="31">
        <v>-100165801.37500599</v>
      </c>
      <c r="I1003" s="31">
        <v>0</v>
      </c>
      <c r="J1003" s="32">
        <f t="shared" si="274"/>
        <v>-478626047.0514859</v>
      </c>
      <c r="K1003" s="32"/>
      <c r="M1003" s="51"/>
      <c r="N1003" s="51"/>
      <c r="O1003" s="51"/>
      <c r="P1003" s="51"/>
      <c r="Q1003" s="31"/>
      <c r="R1003" s="31"/>
      <c r="S1003" s="32"/>
      <c r="T1003" s="33">
        <f t="shared" si="276"/>
        <v>-478626047.0514859</v>
      </c>
    </row>
    <row r="1004" spans="1:20" ht="15" x14ac:dyDescent="0.25">
      <c r="A1004" s="37"/>
      <c r="B1004" s="37" t="s">
        <v>81</v>
      </c>
      <c r="C1004" s="38" t="s">
        <v>82</v>
      </c>
      <c r="D1004" s="30">
        <f t="shared" si="273"/>
        <v>123096710.65839</v>
      </c>
      <c r="E1004" s="30"/>
      <c r="F1004" s="30"/>
      <c r="G1004" s="30"/>
      <c r="H1004" s="31">
        <v>25876368.528375003</v>
      </c>
      <c r="I1004" s="31">
        <v>0</v>
      </c>
      <c r="J1004" s="32">
        <f t="shared" si="274"/>
        <v>148973079.18676502</v>
      </c>
      <c r="K1004" s="32"/>
      <c r="M1004" s="51"/>
      <c r="N1004" s="51"/>
      <c r="O1004" s="51"/>
      <c r="P1004" s="51"/>
      <c r="Q1004" s="31"/>
      <c r="R1004" s="31"/>
      <c r="S1004" s="32"/>
      <c r="T1004" s="33">
        <f t="shared" si="276"/>
        <v>148973079.18676502</v>
      </c>
    </row>
    <row r="1005" spans="1:20" ht="15" x14ac:dyDescent="0.25">
      <c r="A1005" s="37"/>
      <c r="B1005" s="37"/>
      <c r="C1005" s="39" t="s">
        <v>89</v>
      </c>
      <c r="D1005" s="40">
        <f t="shared" ref="D1005:J1005" si="277">SUM(D998:D1004)</f>
        <v>7027713010.2219963</v>
      </c>
      <c r="E1005" s="40">
        <f t="shared" si="277"/>
        <v>0</v>
      </c>
      <c r="F1005" s="40">
        <f t="shared" si="277"/>
        <v>0</v>
      </c>
      <c r="G1005" s="40">
        <f t="shared" si="277"/>
        <v>0</v>
      </c>
      <c r="H1005" s="40">
        <f t="shared" si="277"/>
        <v>641342020.62641478</v>
      </c>
      <c r="I1005" s="40">
        <f t="shared" si="277"/>
        <v>-17919678.972661264</v>
      </c>
      <c r="J1005" s="40">
        <f t="shared" si="277"/>
        <v>7651135351.8757534</v>
      </c>
      <c r="K1005" s="32"/>
      <c r="L1005" s="42"/>
      <c r="M1005" s="40">
        <f t="shared" ref="M1005:T1005" si="278">SUM(M998:M1004)</f>
        <v>-2147990715.780735</v>
      </c>
      <c r="N1005" s="40">
        <f t="shared" si="278"/>
        <v>0</v>
      </c>
      <c r="O1005" s="40">
        <f t="shared" si="278"/>
        <v>0</v>
      </c>
      <c r="P1005" s="40">
        <f t="shared" si="278"/>
        <v>0</v>
      </c>
      <c r="Q1005" s="40">
        <f t="shared" si="278"/>
        <v>-242383594.92883167</v>
      </c>
      <c r="R1005" s="40">
        <f t="shared" si="278"/>
        <v>11311774.812181503</v>
      </c>
      <c r="S1005" s="40">
        <f t="shared" si="278"/>
        <v>-2379062535.8973861</v>
      </c>
      <c r="T1005" s="40">
        <f t="shared" si="278"/>
        <v>5272072815.9783649</v>
      </c>
    </row>
    <row r="1006" spans="1:20" ht="15" x14ac:dyDescent="0.25">
      <c r="A1006" s="37"/>
      <c r="B1006" s="37"/>
      <c r="C1006" s="65" t="s">
        <v>90</v>
      </c>
      <c r="D1006" s="66"/>
      <c r="E1006" s="66"/>
      <c r="F1006" s="66"/>
      <c r="G1006" s="66"/>
      <c r="H1006" s="66"/>
      <c r="I1006" s="66"/>
      <c r="J1006" s="66"/>
      <c r="K1006" s="66"/>
      <c r="L1006" s="66"/>
      <c r="M1006" s="67"/>
      <c r="N1006" s="44"/>
      <c r="O1006" s="44"/>
      <c r="P1006" s="44"/>
      <c r="Q1006" s="45"/>
      <c r="S1006" s="46"/>
      <c r="T1006" s="34"/>
    </row>
    <row r="1007" spans="1:20" ht="15" x14ac:dyDescent="0.25">
      <c r="A1007" s="37"/>
      <c r="B1007" s="37"/>
      <c r="C1007" s="65" t="s">
        <v>91</v>
      </c>
      <c r="D1007" s="66"/>
      <c r="E1007" s="66"/>
      <c r="F1007" s="66"/>
      <c r="G1007" s="66"/>
      <c r="H1007" s="66"/>
      <c r="I1007" s="66"/>
      <c r="J1007" s="66"/>
      <c r="K1007" s="66"/>
      <c r="L1007" s="66"/>
      <c r="M1007" s="67"/>
      <c r="N1007" s="44"/>
      <c r="O1007" s="44"/>
      <c r="P1007" s="44"/>
      <c r="Q1007" s="40">
        <f>+Q1005</f>
        <v>-242383594.92883167</v>
      </c>
      <c r="S1007" s="46"/>
      <c r="T1007" s="34"/>
    </row>
    <row r="1008" spans="1:20" x14ac:dyDescent="0.2">
      <c r="D1008" s="47"/>
      <c r="E1008" s="47"/>
      <c r="F1008" s="47"/>
      <c r="G1008" s="47"/>
      <c r="H1008" s="47"/>
      <c r="I1008" s="47"/>
      <c r="J1008" s="47"/>
      <c r="M1008" s="47"/>
      <c r="N1008" s="47"/>
      <c r="O1008" s="47"/>
      <c r="P1008" s="47"/>
      <c r="Q1008" s="47"/>
      <c r="R1008" s="47"/>
      <c r="S1008" s="47"/>
      <c r="T1008" s="47"/>
    </row>
    <row r="1009" spans="1:20" x14ac:dyDescent="0.2">
      <c r="M1009" s="2" t="s">
        <v>92</v>
      </c>
    </row>
    <row r="1010" spans="1:20" ht="15" x14ac:dyDescent="0.25">
      <c r="A1010" s="37">
        <v>10</v>
      </c>
      <c r="B1010" s="37"/>
      <c r="C1010" s="16" t="s">
        <v>93</v>
      </c>
      <c r="D1010" s="17"/>
      <c r="E1010" s="17"/>
      <c r="F1010" s="17"/>
      <c r="G1010" s="17"/>
      <c r="H1010" s="17"/>
      <c r="I1010" s="17"/>
      <c r="J1010" s="17"/>
      <c r="K1010" s="17"/>
      <c r="L1010" s="17"/>
      <c r="M1010" s="17" t="s">
        <v>93</v>
      </c>
      <c r="N1010" s="17"/>
      <c r="O1010" s="17"/>
      <c r="P1010" s="17"/>
      <c r="Q1010" s="17"/>
      <c r="R1010" s="48">
        <f>Q977</f>
        <v>-10517115.437422838</v>
      </c>
    </row>
    <row r="1011" spans="1:20" ht="15" x14ac:dyDescent="0.25">
      <c r="A1011" s="37">
        <v>8</v>
      </c>
      <c r="B1011" s="37"/>
      <c r="C1011" s="16" t="s">
        <v>59</v>
      </c>
      <c r="D1011" s="17"/>
      <c r="E1011" s="17"/>
      <c r="F1011" s="17"/>
      <c r="G1011" s="17"/>
      <c r="H1011" s="17"/>
      <c r="I1011" s="17"/>
      <c r="J1011" s="17"/>
      <c r="K1011" s="17"/>
      <c r="L1011" s="17"/>
      <c r="M1011" s="17" t="s">
        <v>59</v>
      </c>
      <c r="N1011" s="17"/>
      <c r="O1011" s="17"/>
      <c r="P1011" s="17"/>
      <c r="Q1011" s="17"/>
      <c r="R1011" s="48">
        <f>+Q979+Q978</f>
        <v>-1060650.35213259</v>
      </c>
    </row>
    <row r="1012" spans="1:20" ht="15" x14ac:dyDescent="0.25">
      <c r="A1012" s="37">
        <v>47</v>
      </c>
      <c r="B1012" s="37"/>
      <c r="C1012" s="16" t="s">
        <v>94</v>
      </c>
      <c r="D1012" s="17"/>
      <c r="E1012" s="17"/>
      <c r="F1012" s="17"/>
      <c r="G1012" s="17"/>
      <c r="H1012" s="17"/>
      <c r="I1012" s="17"/>
      <c r="J1012" s="17"/>
      <c r="K1012" s="17"/>
      <c r="L1012" s="17"/>
      <c r="M1012" s="17" t="s">
        <v>94</v>
      </c>
      <c r="N1012" s="17"/>
      <c r="O1012" s="17"/>
      <c r="P1012" s="17"/>
      <c r="Q1012" s="17"/>
      <c r="R1012" s="48"/>
    </row>
    <row r="1013" spans="1:20" x14ac:dyDescent="0.2">
      <c r="M1013" s="60" t="s">
        <v>95</v>
      </c>
      <c r="N1013" s="61"/>
      <c r="O1013" s="61"/>
      <c r="P1013" s="61"/>
      <c r="Q1013" s="61"/>
      <c r="R1013" s="49">
        <f>Q1007-R1010-R1011-R1012</f>
        <v>-230805829.13927624</v>
      </c>
    </row>
    <row r="1017" spans="1:20" ht="13.5" thickBot="1" x14ac:dyDescent="0.25">
      <c r="H1017" s="11" t="s">
        <v>18</v>
      </c>
      <c r="I1017" s="12" t="s">
        <v>19</v>
      </c>
    </row>
    <row r="1018" spans="1:20" ht="15.75" thickBot="1" x14ac:dyDescent="0.3">
      <c r="H1018" s="11" t="s">
        <v>20</v>
      </c>
      <c r="I1018" s="13">
        <v>2031</v>
      </c>
      <c r="J1018" s="14"/>
      <c r="K1018" s="15" t="b">
        <f>IF(I1018=2014,4,IF(I1018=2015,5,IF(I1018=2016,6,IF(I1018=2017,7,IF(I1018=2018,8,IF(I1018=2019,9,IF(I1018=2020,10)))))))</f>
        <v>0</v>
      </c>
    </row>
    <row r="1020" spans="1:20" x14ac:dyDescent="0.2">
      <c r="D1020" s="62" t="s">
        <v>21</v>
      </c>
      <c r="E1020" s="63"/>
      <c r="F1020" s="63"/>
      <c r="G1020" s="63"/>
      <c r="H1020" s="63"/>
      <c r="I1020" s="63"/>
      <c r="J1020" s="63"/>
      <c r="K1020" s="64"/>
      <c r="M1020" s="16"/>
      <c r="N1020" s="17"/>
      <c r="O1020" s="17"/>
      <c r="P1020" s="17"/>
      <c r="Q1020" s="18" t="s">
        <v>22</v>
      </c>
      <c r="R1020" s="18"/>
      <c r="S1020" s="19"/>
    </row>
    <row r="1021" spans="1:20" ht="30" customHeight="1" x14ac:dyDescent="0.2">
      <c r="A1021" s="20" t="s">
        <v>23</v>
      </c>
      <c r="B1021" s="20" t="s">
        <v>24</v>
      </c>
      <c r="C1021" s="21" t="s">
        <v>25</v>
      </c>
      <c r="D1021" s="22" t="s">
        <v>26</v>
      </c>
      <c r="E1021" s="22"/>
      <c r="F1021" s="22"/>
      <c r="G1021" s="22"/>
      <c r="H1021" s="23" t="s">
        <v>28</v>
      </c>
      <c r="I1021" s="23" t="s">
        <v>29</v>
      </c>
      <c r="J1021" s="20" t="s">
        <v>30</v>
      </c>
      <c r="K1021" s="20" t="s">
        <v>31</v>
      </c>
      <c r="L1021" s="24"/>
      <c r="M1021" s="22" t="s">
        <v>26</v>
      </c>
      <c r="N1021" s="25"/>
      <c r="O1021" s="25"/>
      <c r="P1021" s="25"/>
      <c r="Q1021" s="26" t="s">
        <v>32</v>
      </c>
      <c r="R1021" s="26" t="s">
        <v>29</v>
      </c>
      <c r="S1021" s="27" t="s">
        <v>30</v>
      </c>
      <c r="T1021" s="20" t="s">
        <v>33</v>
      </c>
    </row>
    <row r="1022" spans="1:20" ht="25.5" customHeight="1" x14ac:dyDescent="0.25">
      <c r="A1022" s="20"/>
      <c r="B1022" s="28">
        <v>1609</v>
      </c>
      <c r="C1022" s="29" t="s">
        <v>35</v>
      </c>
      <c r="D1022" s="30">
        <f t="shared" ref="D1022:D1065" si="279">J954</f>
        <v>131684056.36020002</v>
      </c>
      <c r="E1022" s="30"/>
      <c r="F1022" s="30"/>
      <c r="G1022" s="30"/>
      <c r="H1022" s="31">
        <v>50916033.334200002</v>
      </c>
      <c r="I1022" s="31">
        <v>0</v>
      </c>
      <c r="J1022" s="32">
        <f t="shared" ref="J1022:J1065" si="280">D1022+H1022+I1022</f>
        <v>182600089.69440001</v>
      </c>
      <c r="K1022" s="32"/>
      <c r="L1022" s="24"/>
      <c r="M1022" s="51">
        <f t="shared" ref="M1022:M1065" si="281">S954</f>
        <v>-50889020.370577008</v>
      </c>
      <c r="N1022" s="51"/>
      <c r="O1022" s="51"/>
      <c r="P1022" s="51"/>
      <c r="Q1022" s="31">
        <v>-4236354.3767187996</v>
      </c>
      <c r="R1022" s="31">
        <v>0</v>
      </c>
      <c r="S1022" s="32">
        <f t="shared" ref="S1022:S1065" si="282">M1022+Q1022+R1022</f>
        <v>-55125374.747295804</v>
      </c>
      <c r="T1022" s="33">
        <f t="shared" ref="T1022:T1065" si="283">J1022+S1022</f>
        <v>127474714.94710422</v>
      </c>
    </row>
    <row r="1023" spans="1:20" ht="25.5" x14ac:dyDescent="0.25">
      <c r="A1023" s="28">
        <v>12</v>
      </c>
      <c r="B1023" s="28">
        <v>1611</v>
      </c>
      <c r="C1023" s="29" t="s">
        <v>36</v>
      </c>
      <c r="D1023" s="30">
        <f t="shared" si="279"/>
        <v>405255059.39286155</v>
      </c>
      <c r="E1023" s="30"/>
      <c r="F1023" s="30"/>
      <c r="G1023" s="30"/>
      <c r="H1023" s="31">
        <v>16575564.507300001</v>
      </c>
      <c r="I1023" s="31">
        <v>-409405.81140000006</v>
      </c>
      <c r="J1023" s="32">
        <f t="shared" si="280"/>
        <v>421421218.08876157</v>
      </c>
      <c r="K1023" s="32"/>
      <c r="L1023" s="24"/>
      <c r="M1023" s="51">
        <f t="shared" si="281"/>
        <v>-281311924.37270641</v>
      </c>
      <c r="N1023" s="51"/>
      <c r="O1023" s="51"/>
      <c r="P1023" s="51"/>
      <c r="Q1023" s="31">
        <v>-35554326.622540772</v>
      </c>
      <c r="R1023" s="31">
        <v>409405.81140000006</v>
      </c>
      <c r="S1023" s="32">
        <f t="shared" si="282"/>
        <v>-316456845.18384719</v>
      </c>
      <c r="T1023" s="33">
        <f t="shared" si="283"/>
        <v>104964372.90491438</v>
      </c>
    </row>
    <row r="1024" spans="1:20" ht="25.5" x14ac:dyDescent="0.25">
      <c r="A1024" s="28" t="s">
        <v>37</v>
      </c>
      <c r="B1024" s="28">
        <v>1612</v>
      </c>
      <c r="C1024" s="29" t="s">
        <v>38</v>
      </c>
      <c r="D1024" s="30">
        <f t="shared" si="279"/>
        <v>4985661.8569999998</v>
      </c>
      <c r="E1024" s="30"/>
      <c r="F1024" s="30"/>
      <c r="G1024" s="30"/>
      <c r="H1024" s="31">
        <v>151446.50640000004</v>
      </c>
      <c r="I1024" s="31">
        <v>0</v>
      </c>
      <c r="J1024" s="32">
        <f t="shared" si="280"/>
        <v>5137108.3634000001</v>
      </c>
      <c r="K1024" s="32"/>
      <c r="L1024" s="24"/>
      <c r="M1024" s="51">
        <f t="shared" si="281"/>
        <v>0</v>
      </c>
      <c r="N1024" s="51"/>
      <c r="O1024" s="51"/>
      <c r="P1024" s="51"/>
      <c r="Q1024" s="31">
        <v>0</v>
      </c>
      <c r="R1024" s="31">
        <v>0</v>
      </c>
      <c r="S1024" s="32">
        <f t="shared" si="282"/>
        <v>0</v>
      </c>
      <c r="T1024" s="33">
        <f t="shared" si="283"/>
        <v>5137108.3634000001</v>
      </c>
    </row>
    <row r="1025" spans="1:20" ht="15" x14ac:dyDescent="0.25">
      <c r="A1025" s="28" t="s">
        <v>39</v>
      </c>
      <c r="B1025" s="28">
        <v>1805</v>
      </c>
      <c r="C1025" s="29" t="s">
        <v>40</v>
      </c>
      <c r="D1025" s="30">
        <f t="shared" si="279"/>
        <v>84610153.679999977</v>
      </c>
      <c r="E1025" s="30"/>
      <c r="F1025" s="30"/>
      <c r="G1025" s="30"/>
      <c r="H1025" s="31">
        <v>0</v>
      </c>
      <c r="I1025" s="31">
        <v>0</v>
      </c>
      <c r="J1025" s="32">
        <f t="shared" si="280"/>
        <v>84610153.679999977</v>
      </c>
      <c r="K1025" s="32"/>
      <c r="L1025" s="24"/>
      <c r="M1025" s="51">
        <f t="shared" si="281"/>
        <v>0</v>
      </c>
      <c r="N1025" s="51"/>
      <c r="O1025" s="51"/>
      <c r="P1025" s="51"/>
      <c r="Q1025" s="31">
        <v>0</v>
      </c>
      <c r="R1025" s="31">
        <v>0</v>
      </c>
      <c r="S1025" s="32">
        <f t="shared" si="282"/>
        <v>0</v>
      </c>
      <c r="T1025" s="33">
        <f t="shared" si="283"/>
        <v>84610153.679999977</v>
      </c>
    </row>
    <row r="1026" spans="1:20" ht="15" x14ac:dyDescent="0.25">
      <c r="A1026" s="28">
        <v>47</v>
      </c>
      <c r="B1026" s="28">
        <v>1808</v>
      </c>
      <c r="C1026" s="29" t="s">
        <v>41</v>
      </c>
      <c r="D1026" s="30">
        <f t="shared" si="279"/>
        <v>81120779.830662251</v>
      </c>
      <c r="E1026" s="30"/>
      <c r="F1026" s="30"/>
      <c r="G1026" s="30"/>
      <c r="H1026" s="31">
        <v>1822861.4780427662</v>
      </c>
      <c r="I1026" s="31">
        <v>0</v>
      </c>
      <c r="J1026" s="32">
        <f t="shared" si="280"/>
        <v>82943641.308705017</v>
      </c>
      <c r="K1026" s="32"/>
      <c r="L1026" s="24"/>
      <c r="M1026" s="51">
        <f t="shared" si="281"/>
        <v>-22142401.474698916</v>
      </c>
      <c r="N1026" s="51"/>
      <c r="O1026" s="51"/>
      <c r="P1026" s="51"/>
      <c r="Q1026" s="31">
        <v>-2275130.5167531362</v>
      </c>
      <c r="R1026" s="31">
        <v>0</v>
      </c>
      <c r="S1026" s="32">
        <f t="shared" si="282"/>
        <v>-24417531.991452053</v>
      </c>
      <c r="T1026" s="33">
        <f t="shared" si="283"/>
        <v>58526109.317252964</v>
      </c>
    </row>
    <row r="1027" spans="1:20" ht="15" x14ac:dyDescent="0.25">
      <c r="A1027" s="28">
        <v>13</v>
      </c>
      <c r="B1027" s="28">
        <v>1810</v>
      </c>
      <c r="C1027" s="29" t="s">
        <v>42</v>
      </c>
      <c r="D1027" s="30">
        <f t="shared" si="279"/>
        <v>0</v>
      </c>
      <c r="E1027" s="30"/>
      <c r="F1027" s="30"/>
      <c r="G1027" s="30"/>
      <c r="H1027" s="31">
        <v>0</v>
      </c>
      <c r="I1027" s="31">
        <v>0</v>
      </c>
      <c r="J1027" s="32">
        <f t="shared" si="280"/>
        <v>0</v>
      </c>
      <c r="K1027" s="32"/>
      <c r="L1027" s="24"/>
      <c r="M1027" s="51">
        <f t="shared" si="281"/>
        <v>0</v>
      </c>
      <c r="N1027" s="51"/>
      <c r="O1027" s="51"/>
      <c r="P1027" s="51"/>
      <c r="Q1027" s="31">
        <v>0</v>
      </c>
      <c r="R1027" s="31">
        <v>0</v>
      </c>
      <c r="S1027" s="32">
        <f t="shared" si="282"/>
        <v>0</v>
      </c>
      <c r="T1027" s="33">
        <f t="shared" si="283"/>
        <v>0</v>
      </c>
    </row>
    <row r="1028" spans="1:20" ht="15" x14ac:dyDescent="0.25">
      <c r="A1028" s="28">
        <v>47</v>
      </c>
      <c r="B1028" s="28">
        <v>1815</v>
      </c>
      <c r="C1028" s="29" t="s">
        <v>43</v>
      </c>
      <c r="D1028" s="30">
        <f t="shared" si="279"/>
        <v>241616387.11489776</v>
      </c>
      <c r="E1028" s="30"/>
      <c r="F1028" s="30"/>
      <c r="G1028" s="30"/>
      <c r="H1028" s="31">
        <v>1981253.9482272347</v>
      </c>
      <c r="I1028" s="31">
        <v>-23123.141879999996</v>
      </c>
      <c r="J1028" s="32">
        <f t="shared" si="280"/>
        <v>243574517.92124498</v>
      </c>
      <c r="K1028" s="32"/>
      <c r="L1028" s="24"/>
      <c r="M1028" s="51">
        <f t="shared" si="281"/>
        <v>-88275620.173511326</v>
      </c>
      <c r="N1028" s="51"/>
      <c r="O1028" s="51"/>
      <c r="P1028" s="51"/>
      <c r="Q1028" s="31">
        <v>-6950638.8476466965</v>
      </c>
      <c r="R1028" s="31">
        <v>6729.101878800001</v>
      </c>
      <c r="S1028" s="32">
        <f t="shared" si="282"/>
        <v>-95219529.919279218</v>
      </c>
      <c r="T1028" s="33">
        <f t="shared" si="283"/>
        <v>148354988.00196576</v>
      </c>
    </row>
    <row r="1029" spans="1:20" ht="15" x14ac:dyDescent="0.25">
      <c r="A1029" s="28">
        <v>47</v>
      </c>
      <c r="B1029" s="28">
        <v>1820</v>
      </c>
      <c r="C1029" s="29" t="s">
        <v>44</v>
      </c>
      <c r="D1029" s="30">
        <f t="shared" si="279"/>
        <v>249042526.86004406</v>
      </c>
      <c r="E1029" s="30"/>
      <c r="F1029" s="30"/>
      <c r="G1029" s="30"/>
      <c r="H1029" s="31">
        <v>21926891.663680002</v>
      </c>
      <c r="I1029" s="31">
        <v>-156496.98468599998</v>
      </c>
      <c r="J1029" s="32">
        <f t="shared" si="280"/>
        <v>270812921.53903806</v>
      </c>
      <c r="K1029" s="32"/>
      <c r="L1029" s="24"/>
      <c r="M1029" s="51">
        <f t="shared" si="281"/>
        <v>-92797972.67629233</v>
      </c>
      <c r="N1029" s="51"/>
      <c r="O1029" s="51"/>
      <c r="P1029" s="51"/>
      <c r="Q1029" s="31">
        <v>-7654662.3498500623</v>
      </c>
      <c r="R1029" s="31">
        <v>41215.264686480012</v>
      </c>
      <c r="S1029" s="32">
        <f t="shared" si="282"/>
        <v>-100411419.76145591</v>
      </c>
      <c r="T1029" s="33">
        <f t="shared" si="283"/>
        <v>170401501.77758217</v>
      </c>
    </row>
    <row r="1030" spans="1:20" ht="15" x14ac:dyDescent="0.25">
      <c r="A1030" s="28">
        <v>47</v>
      </c>
      <c r="B1030" s="28">
        <v>1825</v>
      </c>
      <c r="C1030" s="29" t="s">
        <v>45</v>
      </c>
      <c r="D1030" s="30">
        <f t="shared" si="279"/>
        <v>0</v>
      </c>
      <c r="E1030" s="30"/>
      <c r="F1030" s="30"/>
      <c r="G1030" s="30"/>
      <c r="H1030" s="31">
        <v>0</v>
      </c>
      <c r="I1030" s="31">
        <v>0</v>
      </c>
      <c r="J1030" s="32">
        <f t="shared" si="280"/>
        <v>0</v>
      </c>
      <c r="K1030" s="32"/>
      <c r="L1030" s="24"/>
      <c r="M1030" s="51">
        <f t="shared" si="281"/>
        <v>0</v>
      </c>
      <c r="N1030" s="51"/>
      <c r="O1030" s="51"/>
      <c r="P1030" s="51"/>
      <c r="Q1030" s="31">
        <v>0</v>
      </c>
      <c r="R1030" s="31">
        <v>0</v>
      </c>
      <c r="S1030" s="32">
        <f t="shared" si="282"/>
        <v>0</v>
      </c>
      <c r="T1030" s="33">
        <f t="shared" si="283"/>
        <v>0</v>
      </c>
    </row>
    <row r="1031" spans="1:20" ht="15" x14ac:dyDescent="0.25">
      <c r="A1031" s="28">
        <v>47</v>
      </c>
      <c r="B1031" s="28">
        <v>1830</v>
      </c>
      <c r="C1031" s="29" t="s">
        <v>46</v>
      </c>
      <c r="D1031" s="30">
        <f t="shared" si="279"/>
        <v>1068714592.1206174</v>
      </c>
      <c r="E1031" s="30"/>
      <c r="F1031" s="30"/>
      <c r="G1031" s="30"/>
      <c r="H1031" s="31">
        <v>67212631.609312236</v>
      </c>
      <c r="I1031" s="31">
        <v>-2122651.5000000005</v>
      </c>
      <c r="J1031" s="32">
        <f t="shared" si="280"/>
        <v>1133804572.2299297</v>
      </c>
      <c r="K1031" s="32"/>
      <c r="L1031" s="24"/>
      <c r="M1031" s="51">
        <f t="shared" si="281"/>
        <v>-222145556.48901448</v>
      </c>
      <c r="N1031" s="51"/>
      <c r="O1031" s="51"/>
      <c r="P1031" s="51"/>
      <c r="Q1031" s="31">
        <v>-23453368.917038646</v>
      </c>
      <c r="R1031" s="31">
        <v>424530.30036000011</v>
      </c>
      <c r="S1031" s="32">
        <f t="shared" si="282"/>
        <v>-245174395.10569313</v>
      </c>
      <c r="T1031" s="33">
        <f t="shared" si="283"/>
        <v>888630177.12423658</v>
      </c>
    </row>
    <row r="1032" spans="1:20" ht="15" x14ac:dyDescent="0.25">
      <c r="A1032" s="28">
        <v>47</v>
      </c>
      <c r="B1032" s="28">
        <v>1835</v>
      </c>
      <c r="C1032" s="29" t="s">
        <v>47</v>
      </c>
      <c r="D1032" s="30">
        <f t="shared" si="279"/>
        <v>901928657.35863352</v>
      </c>
      <c r="E1032" s="30"/>
      <c r="F1032" s="30"/>
      <c r="G1032" s="30"/>
      <c r="H1032" s="31">
        <v>61629095.876132682</v>
      </c>
      <c r="I1032" s="31">
        <v>-2086359.4512</v>
      </c>
      <c r="J1032" s="32">
        <f t="shared" si="280"/>
        <v>961471393.78356624</v>
      </c>
      <c r="K1032" s="32"/>
      <c r="L1032" s="24"/>
      <c r="M1032" s="51">
        <f t="shared" si="281"/>
        <v>-210187836.00181636</v>
      </c>
      <c r="N1032" s="51"/>
      <c r="O1032" s="51"/>
      <c r="P1032" s="51"/>
      <c r="Q1032" s="31">
        <v>-22814782.699298017</v>
      </c>
      <c r="R1032" s="31">
        <v>417271.89072000002</v>
      </c>
      <c r="S1032" s="32">
        <f t="shared" si="282"/>
        <v>-232585346.81039438</v>
      </c>
      <c r="T1032" s="33">
        <f t="shared" si="283"/>
        <v>728886046.97317183</v>
      </c>
    </row>
    <row r="1033" spans="1:20" ht="15" x14ac:dyDescent="0.25">
      <c r="A1033" s="28">
        <v>47</v>
      </c>
      <c r="B1033" s="28">
        <v>1840</v>
      </c>
      <c r="C1033" s="29" t="s">
        <v>48</v>
      </c>
      <c r="D1033" s="30">
        <f t="shared" si="279"/>
        <v>1017823872.1685491</v>
      </c>
      <c r="E1033" s="30"/>
      <c r="F1033" s="30"/>
      <c r="G1033" s="30"/>
      <c r="H1033" s="31">
        <v>118447286.56097391</v>
      </c>
      <c r="I1033" s="31">
        <v>-426183.00276</v>
      </c>
      <c r="J1033" s="32">
        <f t="shared" si="280"/>
        <v>1135844975.726763</v>
      </c>
      <c r="K1033" s="32"/>
      <c r="L1033" s="24"/>
      <c r="M1033" s="51">
        <f t="shared" si="281"/>
        <v>-154550180.34299779</v>
      </c>
      <c r="N1033" s="51"/>
      <c r="O1033" s="51"/>
      <c r="P1033" s="51"/>
      <c r="Q1033" s="31">
        <v>-18130872.321576219</v>
      </c>
      <c r="R1033" s="31">
        <v>85236.602796000006</v>
      </c>
      <c r="S1033" s="32">
        <f t="shared" si="282"/>
        <v>-172595816.06177801</v>
      </c>
      <c r="T1033" s="33">
        <f t="shared" si="283"/>
        <v>963249159.66498494</v>
      </c>
    </row>
    <row r="1034" spans="1:20" ht="15" x14ac:dyDescent="0.25">
      <c r="A1034" s="28">
        <v>47</v>
      </c>
      <c r="B1034" s="28">
        <v>1845</v>
      </c>
      <c r="C1034" s="29" t="s">
        <v>49</v>
      </c>
      <c r="D1034" s="30">
        <f t="shared" si="279"/>
        <v>2602029753.0642443</v>
      </c>
      <c r="E1034" s="30"/>
      <c r="F1034" s="30"/>
      <c r="G1034" s="30"/>
      <c r="H1034" s="31">
        <v>261769630.93295798</v>
      </c>
      <c r="I1034" s="31">
        <v>-1888347.0002891996</v>
      </c>
      <c r="J1034" s="32">
        <f t="shared" si="280"/>
        <v>2861911036.9969134</v>
      </c>
      <c r="K1034" s="32"/>
      <c r="L1034" s="24"/>
      <c r="M1034" s="51">
        <f t="shared" si="281"/>
        <v>-658053615.46343362</v>
      </c>
      <c r="N1034" s="51"/>
      <c r="O1034" s="51"/>
      <c r="P1034" s="51"/>
      <c r="Q1034" s="31">
        <v>-72552036.173580572</v>
      </c>
      <c r="R1034" s="31">
        <v>377669.40033672005</v>
      </c>
      <c r="S1034" s="32">
        <f t="shared" si="282"/>
        <v>-730227982.23667741</v>
      </c>
      <c r="T1034" s="33">
        <f t="shared" si="283"/>
        <v>2131683054.760236</v>
      </c>
    </row>
    <row r="1035" spans="1:20" ht="15" x14ac:dyDescent="0.25">
      <c r="A1035" s="28">
        <v>47</v>
      </c>
      <c r="B1035" s="28">
        <v>1850</v>
      </c>
      <c r="C1035" s="29" t="s">
        <v>50</v>
      </c>
      <c r="D1035" s="30">
        <f t="shared" si="279"/>
        <v>1267829346.9452264</v>
      </c>
      <c r="E1035" s="30"/>
      <c r="F1035" s="30"/>
      <c r="G1035" s="30"/>
      <c r="H1035" s="31">
        <v>108456587.75374605</v>
      </c>
      <c r="I1035" s="31">
        <v>-2602740.1500000004</v>
      </c>
      <c r="J1035" s="32">
        <f t="shared" si="280"/>
        <v>1373683194.5489724</v>
      </c>
      <c r="K1035" s="32"/>
      <c r="L1035" s="24"/>
      <c r="M1035" s="51">
        <f t="shared" si="281"/>
        <v>-322719787.69885296</v>
      </c>
      <c r="N1035" s="51"/>
      <c r="O1035" s="51"/>
      <c r="P1035" s="51"/>
      <c r="Q1035" s="31">
        <v>-35764758.705871895</v>
      </c>
      <c r="R1035" s="31">
        <v>520548.0295200001</v>
      </c>
      <c r="S1035" s="32">
        <f t="shared" si="282"/>
        <v>-357963998.37520486</v>
      </c>
      <c r="T1035" s="33">
        <f t="shared" si="283"/>
        <v>1015719196.1737676</v>
      </c>
    </row>
    <row r="1036" spans="1:20" ht="15" x14ac:dyDescent="0.25">
      <c r="A1036" s="28">
        <v>47</v>
      </c>
      <c r="B1036" s="28">
        <v>1855</v>
      </c>
      <c r="C1036" s="29" t="s">
        <v>51</v>
      </c>
      <c r="D1036" s="30">
        <f t="shared" si="279"/>
        <v>190072122.52417678</v>
      </c>
      <c r="E1036" s="30"/>
      <c r="F1036" s="30"/>
      <c r="G1036" s="30"/>
      <c r="H1036" s="31">
        <v>14794298.205470085</v>
      </c>
      <c r="I1036" s="31">
        <v>-445887.90023999993</v>
      </c>
      <c r="J1036" s="32">
        <f t="shared" si="280"/>
        <v>204420532.82940686</v>
      </c>
      <c r="K1036" s="32"/>
      <c r="L1036" s="24"/>
      <c r="M1036" s="51">
        <f t="shared" si="281"/>
        <v>-39769285.837398909</v>
      </c>
      <c r="N1036" s="51"/>
      <c r="O1036" s="51"/>
      <c r="P1036" s="51"/>
      <c r="Q1036" s="31">
        <v>-4211548.0812115148</v>
      </c>
      <c r="R1036" s="31">
        <v>89177.580275999979</v>
      </c>
      <c r="S1036" s="32">
        <f t="shared" si="282"/>
        <v>-43891656.338334426</v>
      </c>
      <c r="T1036" s="33">
        <f t="shared" si="283"/>
        <v>160528876.49107242</v>
      </c>
    </row>
    <row r="1037" spans="1:20" ht="15" x14ac:dyDescent="0.25">
      <c r="A1037" s="28">
        <v>47</v>
      </c>
      <c r="B1037" s="28">
        <v>1860</v>
      </c>
      <c r="C1037" s="29" t="s">
        <v>52</v>
      </c>
      <c r="D1037" s="30">
        <f t="shared" si="279"/>
        <v>551014980.67771256</v>
      </c>
      <c r="E1037" s="30"/>
      <c r="F1037" s="30"/>
      <c r="G1037" s="30"/>
      <c r="H1037" s="31">
        <v>45613012.271752454</v>
      </c>
      <c r="I1037" s="31">
        <v>0</v>
      </c>
      <c r="J1037" s="32">
        <f t="shared" si="280"/>
        <v>596627992.94946504</v>
      </c>
      <c r="K1037" s="32"/>
      <c r="L1037" s="24"/>
      <c r="M1037" s="51">
        <f t="shared" si="281"/>
        <v>-295437308.48899698</v>
      </c>
      <c r="N1037" s="51"/>
      <c r="O1037" s="51"/>
      <c r="P1037" s="51"/>
      <c r="Q1037" s="31">
        <v>-30462112.77508077</v>
      </c>
      <c r="R1037" s="31">
        <v>0</v>
      </c>
      <c r="S1037" s="32">
        <f t="shared" si="282"/>
        <v>-325899421.26407778</v>
      </c>
      <c r="T1037" s="33">
        <f t="shared" si="283"/>
        <v>270728571.68538725</v>
      </c>
    </row>
    <row r="1038" spans="1:20" ht="15" x14ac:dyDescent="0.25">
      <c r="A1038" s="57">
        <v>47</v>
      </c>
      <c r="B1038" s="57">
        <v>1865</v>
      </c>
      <c r="C1038" s="58" t="s">
        <v>53</v>
      </c>
      <c r="D1038" s="30">
        <f t="shared" si="279"/>
        <v>800186</v>
      </c>
      <c r="E1038" s="30"/>
      <c r="F1038" s="30"/>
      <c r="G1038" s="30"/>
      <c r="H1038" s="31">
        <v>0</v>
      </c>
      <c r="I1038" s="31">
        <v>0</v>
      </c>
      <c r="J1038" s="32">
        <f t="shared" si="280"/>
        <v>800186</v>
      </c>
      <c r="K1038" s="32"/>
      <c r="L1038" s="24"/>
      <c r="M1038" s="51">
        <f t="shared" si="281"/>
        <v>-608688.46793103451</v>
      </c>
      <c r="N1038" s="51"/>
      <c r="O1038" s="51"/>
      <c r="P1038" s="51"/>
      <c r="Q1038" s="31">
        <v>-80018.599655172409</v>
      </c>
      <c r="R1038" s="31">
        <v>0</v>
      </c>
      <c r="S1038" s="32">
        <f t="shared" si="282"/>
        <v>-688707.06758620695</v>
      </c>
      <c r="T1038" s="33">
        <f t="shared" si="283"/>
        <v>111478.93241379305</v>
      </c>
    </row>
    <row r="1039" spans="1:20" ht="15" x14ac:dyDescent="0.25">
      <c r="A1039" s="28">
        <v>47</v>
      </c>
      <c r="B1039" s="28">
        <v>1875</v>
      </c>
      <c r="C1039" s="29" t="s">
        <v>54</v>
      </c>
      <c r="D1039" s="30">
        <f t="shared" si="279"/>
        <v>1091911.08</v>
      </c>
      <c r="E1039" s="30"/>
      <c r="F1039" s="30"/>
      <c r="G1039" s="30"/>
      <c r="H1039" s="31">
        <v>0</v>
      </c>
      <c r="I1039" s="31">
        <v>0</v>
      </c>
      <c r="J1039" s="32">
        <f t="shared" si="280"/>
        <v>1091911.08</v>
      </c>
      <c r="K1039" s="32"/>
      <c r="L1039" s="24"/>
      <c r="M1039" s="51">
        <f t="shared" si="281"/>
        <v>-836670.51830478292</v>
      </c>
      <c r="N1039" s="51"/>
      <c r="O1039" s="51"/>
      <c r="P1039" s="51"/>
      <c r="Q1039" s="31">
        <v>-37687.571756459212</v>
      </c>
      <c r="R1039" s="31">
        <v>0</v>
      </c>
      <c r="S1039" s="32">
        <f t="shared" si="282"/>
        <v>-874358.09006124211</v>
      </c>
      <c r="T1039" s="33">
        <f t="shared" si="283"/>
        <v>217552.98993875796</v>
      </c>
    </row>
    <row r="1040" spans="1:20" ht="15" x14ac:dyDescent="0.25">
      <c r="A1040" s="28" t="s">
        <v>39</v>
      </c>
      <c r="B1040" s="28">
        <v>1905</v>
      </c>
      <c r="C1040" s="29" t="s">
        <v>40</v>
      </c>
      <c r="D1040" s="30">
        <f t="shared" si="279"/>
        <v>0</v>
      </c>
      <c r="E1040" s="30"/>
      <c r="F1040" s="30"/>
      <c r="G1040" s="30"/>
      <c r="H1040" s="31">
        <v>0</v>
      </c>
      <c r="I1040" s="31">
        <v>0</v>
      </c>
      <c r="J1040" s="32">
        <f t="shared" si="280"/>
        <v>0</v>
      </c>
      <c r="K1040" s="32"/>
      <c r="L1040" s="24"/>
      <c r="M1040" s="51">
        <f t="shared" si="281"/>
        <v>0</v>
      </c>
      <c r="N1040" s="51"/>
      <c r="O1040" s="51"/>
      <c r="P1040" s="51"/>
      <c r="Q1040" s="31">
        <v>0</v>
      </c>
      <c r="R1040" s="31">
        <v>0</v>
      </c>
      <c r="S1040" s="32">
        <f t="shared" si="282"/>
        <v>0</v>
      </c>
      <c r="T1040" s="33">
        <f t="shared" si="283"/>
        <v>0</v>
      </c>
    </row>
    <row r="1041" spans="1:20" ht="15" x14ac:dyDescent="0.25">
      <c r="A1041" s="28">
        <v>47</v>
      </c>
      <c r="B1041" s="28">
        <v>1908</v>
      </c>
      <c r="C1041" s="29" t="s">
        <v>55</v>
      </c>
      <c r="D1041" s="30">
        <f t="shared" si="279"/>
        <v>226078461.11739999</v>
      </c>
      <c r="E1041" s="30"/>
      <c r="F1041" s="30"/>
      <c r="G1041" s="30"/>
      <c r="H1041" s="31">
        <v>7136429.1038999995</v>
      </c>
      <c r="I1041" s="31">
        <v>0</v>
      </c>
      <c r="J1041" s="32">
        <f t="shared" si="280"/>
        <v>233214890.22129998</v>
      </c>
      <c r="K1041" s="32"/>
      <c r="L1041" s="24"/>
      <c r="M1041" s="51">
        <f t="shared" si="281"/>
        <v>-71486276.252664506</v>
      </c>
      <c r="N1041" s="51"/>
      <c r="O1041" s="51"/>
      <c r="P1041" s="51"/>
      <c r="Q1041" s="31">
        <v>-6635236.1346797887</v>
      </c>
      <c r="R1041" s="31">
        <v>0</v>
      </c>
      <c r="S1041" s="32">
        <f t="shared" si="282"/>
        <v>-78121512.387344301</v>
      </c>
      <c r="T1041" s="33">
        <f t="shared" si="283"/>
        <v>155093377.83395568</v>
      </c>
    </row>
    <row r="1042" spans="1:20" ht="15" x14ac:dyDescent="0.25">
      <c r="A1042" s="28">
        <v>13</v>
      </c>
      <c r="B1042" s="28">
        <v>1910</v>
      </c>
      <c r="C1042" s="29" t="s">
        <v>42</v>
      </c>
      <c r="D1042" s="30">
        <f t="shared" si="279"/>
        <v>0</v>
      </c>
      <c r="E1042" s="30"/>
      <c r="F1042" s="30"/>
      <c r="G1042" s="30"/>
      <c r="H1042" s="31">
        <v>0</v>
      </c>
      <c r="I1042" s="31">
        <v>0</v>
      </c>
      <c r="J1042" s="32">
        <f t="shared" si="280"/>
        <v>0</v>
      </c>
      <c r="K1042" s="32"/>
      <c r="L1042" s="24"/>
      <c r="M1042" s="51">
        <f t="shared" si="281"/>
        <v>0</v>
      </c>
      <c r="N1042" s="51"/>
      <c r="O1042" s="51"/>
      <c r="P1042" s="51"/>
      <c r="Q1042" s="31">
        <v>0</v>
      </c>
      <c r="R1042" s="31">
        <v>0</v>
      </c>
      <c r="S1042" s="32">
        <f t="shared" si="282"/>
        <v>0</v>
      </c>
      <c r="T1042" s="33">
        <f t="shared" si="283"/>
        <v>0</v>
      </c>
    </row>
    <row r="1043" spans="1:20" ht="15" x14ac:dyDescent="0.25">
      <c r="A1043" s="28">
        <v>8</v>
      </c>
      <c r="B1043" s="28">
        <v>1915</v>
      </c>
      <c r="C1043" s="29" t="s">
        <v>56</v>
      </c>
      <c r="D1043" s="30">
        <f t="shared" si="279"/>
        <v>4749190.5199999996</v>
      </c>
      <c r="E1043" s="30"/>
      <c r="F1043" s="30"/>
      <c r="G1043" s="30"/>
      <c r="H1043" s="31">
        <v>0</v>
      </c>
      <c r="I1043" s="31">
        <v>-122815.90999999999</v>
      </c>
      <c r="J1043" s="32">
        <f t="shared" si="280"/>
        <v>4626374.6099999994</v>
      </c>
      <c r="K1043" s="32"/>
      <c r="L1043" s="24"/>
      <c r="M1043" s="51">
        <f t="shared" si="281"/>
        <v>-2922403.0926689645</v>
      </c>
      <c r="N1043" s="51"/>
      <c r="O1043" s="51"/>
      <c r="P1043" s="51"/>
      <c r="Q1043" s="31">
        <v>-268685.93127476407</v>
      </c>
      <c r="R1043" s="31">
        <v>122815.90999999999</v>
      </c>
      <c r="S1043" s="32">
        <f t="shared" si="282"/>
        <v>-3068273.1139437286</v>
      </c>
      <c r="T1043" s="33">
        <f t="shared" si="283"/>
        <v>1558101.4960562708</v>
      </c>
    </row>
    <row r="1044" spans="1:20" ht="15" x14ac:dyDescent="0.25">
      <c r="A1044" s="28">
        <v>10</v>
      </c>
      <c r="B1044" s="28">
        <v>1920</v>
      </c>
      <c r="C1044" s="29" t="s">
        <v>57</v>
      </c>
      <c r="D1044" s="30">
        <f t="shared" si="279"/>
        <v>36130601.471899986</v>
      </c>
      <c r="E1044" s="30"/>
      <c r="F1044" s="30"/>
      <c r="G1044" s="30"/>
      <c r="H1044" s="31">
        <v>6309246.1237000003</v>
      </c>
      <c r="I1044" s="31">
        <v>-6084957.4046999998</v>
      </c>
      <c r="J1044" s="32">
        <f t="shared" si="280"/>
        <v>36354890.190899983</v>
      </c>
      <c r="K1044" s="32"/>
      <c r="L1044" s="24"/>
      <c r="M1044" s="51">
        <f t="shared" si="281"/>
        <v>-19117065.734264441</v>
      </c>
      <c r="N1044" s="51"/>
      <c r="O1044" s="51"/>
      <c r="P1044" s="51"/>
      <c r="Q1044" s="31">
        <v>-6994687.4980000006</v>
      </c>
      <c r="R1044" s="31">
        <v>6084957.4046999998</v>
      </c>
      <c r="S1044" s="32">
        <f t="shared" si="282"/>
        <v>-20026795.827564441</v>
      </c>
      <c r="T1044" s="33">
        <f t="shared" si="283"/>
        <v>16328094.363335542</v>
      </c>
    </row>
    <row r="1045" spans="1:20" ht="15" x14ac:dyDescent="0.25">
      <c r="A1045" s="28">
        <v>10</v>
      </c>
      <c r="B1045" s="28">
        <v>1930</v>
      </c>
      <c r="C1045" s="29" t="s">
        <v>58</v>
      </c>
      <c r="D1045" s="30">
        <f t="shared" si="279"/>
        <v>172094011.1687232</v>
      </c>
      <c r="E1045" s="30"/>
      <c r="F1045" s="30"/>
      <c r="G1045" s="30"/>
      <c r="H1045" s="31">
        <v>18733672.0656</v>
      </c>
      <c r="I1045" s="31">
        <v>-174205.86671279999</v>
      </c>
      <c r="J1045" s="32">
        <f t="shared" si="280"/>
        <v>190653477.36761039</v>
      </c>
      <c r="K1045" s="32"/>
      <c r="L1045" s="24"/>
      <c r="M1045" s="51">
        <f t="shared" si="281"/>
        <v>-87047061.443139464</v>
      </c>
      <c r="N1045" s="51"/>
      <c r="O1045" s="51"/>
      <c r="P1045" s="51"/>
      <c r="Q1045" s="31">
        <v>-11478656.38354457</v>
      </c>
      <c r="R1045" s="31">
        <v>125533.62671244</v>
      </c>
      <c r="S1045" s="32">
        <f t="shared" si="282"/>
        <v>-98400184.199971586</v>
      </c>
      <c r="T1045" s="33">
        <f t="shared" si="283"/>
        <v>92253293.167638808</v>
      </c>
    </row>
    <row r="1046" spans="1:20" ht="15" x14ac:dyDescent="0.25">
      <c r="A1046" s="28">
        <v>8</v>
      </c>
      <c r="B1046" s="28">
        <v>1935</v>
      </c>
      <c r="C1046" s="29" t="s">
        <v>59</v>
      </c>
      <c r="D1046" s="30">
        <f t="shared" si="279"/>
        <v>686277.25999999989</v>
      </c>
      <c r="E1046" s="30"/>
      <c r="F1046" s="30"/>
      <c r="G1046" s="30"/>
      <c r="H1046" s="31">
        <v>0</v>
      </c>
      <c r="I1046" s="31">
        <v>-20189</v>
      </c>
      <c r="J1046" s="32">
        <f t="shared" si="280"/>
        <v>666088.25999999989</v>
      </c>
      <c r="K1046" s="32"/>
      <c r="L1046" s="24"/>
      <c r="M1046" s="51">
        <f t="shared" si="281"/>
        <v>-496461.81037038012</v>
      </c>
      <c r="N1046" s="51"/>
      <c r="O1046" s="51"/>
      <c r="P1046" s="51"/>
      <c r="Q1046" s="31">
        <v>-67833.672648487991</v>
      </c>
      <c r="R1046" s="31">
        <v>20189</v>
      </c>
      <c r="S1046" s="32">
        <f t="shared" si="282"/>
        <v>-544106.48301886814</v>
      </c>
      <c r="T1046" s="33">
        <f t="shared" si="283"/>
        <v>121981.77698113176</v>
      </c>
    </row>
    <row r="1047" spans="1:20" ht="15" x14ac:dyDescent="0.25">
      <c r="A1047" s="28">
        <v>8</v>
      </c>
      <c r="B1047" s="28">
        <v>1940</v>
      </c>
      <c r="C1047" s="29" t="s">
        <v>60</v>
      </c>
      <c r="D1047" s="30">
        <f t="shared" si="279"/>
        <v>10965612.488699999</v>
      </c>
      <c r="E1047" s="30"/>
      <c r="F1047" s="30"/>
      <c r="G1047" s="30"/>
      <c r="H1047" s="31">
        <v>2244607.2572999992</v>
      </c>
      <c r="I1047" s="31">
        <v>-46542.21</v>
      </c>
      <c r="J1047" s="32">
        <f t="shared" si="280"/>
        <v>13163677.535999997</v>
      </c>
      <c r="K1047" s="32"/>
      <c r="L1047" s="24"/>
      <c r="M1047" s="51">
        <f t="shared" si="281"/>
        <v>-3007810.9189815815</v>
      </c>
      <c r="N1047" s="51"/>
      <c r="O1047" s="51"/>
      <c r="P1047" s="51"/>
      <c r="Q1047" s="31">
        <v>-1206668.4002157454</v>
      </c>
      <c r="R1047" s="31">
        <v>46542.21</v>
      </c>
      <c r="S1047" s="32">
        <f t="shared" si="282"/>
        <v>-4167937.1091973269</v>
      </c>
      <c r="T1047" s="33">
        <f t="shared" si="283"/>
        <v>8995740.4268026687</v>
      </c>
    </row>
    <row r="1048" spans="1:20" ht="15" x14ac:dyDescent="0.25">
      <c r="A1048" s="28">
        <v>8</v>
      </c>
      <c r="B1048" s="28">
        <v>1945</v>
      </c>
      <c r="C1048" s="29" t="s">
        <v>61</v>
      </c>
      <c r="D1048" s="30">
        <f t="shared" si="279"/>
        <v>3409208.2761000013</v>
      </c>
      <c r="E1048" s="30"/>
      <c r="F1048" s="30"/>
      <c r="G1048" s="30"/>
      <c r="H1048" s="31">
        <v>0</v>
      </c>
      <c r="I1048" s="31">
        <v>-750936.91</v>
      </c>
      <c r="J1048" s="32">
        <f t="shared" si="280"/>
        <v>2658271.3661000011</v>
      </c>
      <c r="K1048" s="32"/>
      <c r="L1048" s="24"/>
      <c r="M1048" s="51">
        <f t="shared" si="281"/>
        <v>-2597687.2868961506</v>
      </c>
      <c r="N1048" s="51"/>
      <c r="O1048" s="51"/>
      <c r="P1048" s="51"/>
      <c r="Q1048" s="31">
        <v>-298555.64635251969</v>
      </c>
      <c r="R1048" s="31">
        <v>750936.91</v>
      </c>
      <c r="S1048" s="32">
        <f t="shared" si="282"/>
        <v>-2145306.0232486702</v>
      </c>
      <c r="T1048" s="33">
        <f t="shared" si="283"/>
        <v>512965.34285133099</v>
      </c>
    </row>
    <row r="1049" spans="1:20" ht="15" x14ac:dyDescent="0.25">
      <c r="A1049" s="28">
        <v>8</v>
      </c>
      <c r="B1049" s="28">
        <v>1950</v>
      </c>
      <c r="C1049" s="29" t="s">
        <v>62</v>
      </c>
      <c r="D1049" s="30">
        <f t="shared" si="279"/>
        <v>0</v>
      </c>
      <c r="E1049" s="30"/>
      <c r="F1049" s="30"/>
      <c r="G1049" s="30"/>
      <c r="H1049" s="31">
        <v>0</v>
      </c>
      <c r="I1049" s="31">
        <v>0</v>
      </c>
      <c r="J1049" s="32">
        <f t="shared" si="280"/>
        <v>0</v>
      </c>
      <c r="K1049" s="32"/>
      <c r="L1049" s="24"/>
      <c r="M1049" s="51">
        <f t="shared" si="281"/>
        <v>0</v>
      </c>
      <c r="N1049" s="51"/>
      <c r="O1049" s="51"/>
      <c r="P1049" s="51"/>
      <c r="Q1049" s="31">
        <v>0</v>
      </c>
      <c r="R1049" s="31">
        <v>0</v>
      </c>
      <c r="S1049" s="32">
        <f t="shared" si="282"/>
        <v>0</v>
      </c>
      <c r="T1049" s="33">
        <f t="shared" si="283"/>
        <v>0</v>
      </c>
    </row>
    <row r="1050" spans="1:20" ht="15" x14ac:dyDescent="0.25">
      <c r="A1050" s="28">
        <v>8</v>
      </c>
      <c r="B1050" s="28">
        <v>1955</v>
      </c>
      <c r="C1050" s="29" t="s">
        <v>63</v>
      </c>
      <c r="D1050" s="30">
        <f t="shared" si="279"/>
        <v>6428343.4375000019</v>
      </c>
      <c r="E1050" s="30"/>
      <c r="F1050" s="30"/>
      <c r="G1050" s="30"/>
      <c r="H1050" s="31">
        <v>50044.1829</v>
      </c>
      <c r="I1050" s="31">
        <v>-654722.9800000001</v>
      </c>
      <c r="J1050" s="32">
        <f t="shared" si="280"/>
        <v>5823664.6404000018</v>
      </c>
      <c r="K1050" s="32"/>
      <c r="L1050" s="24"/>
      <c r="M1050" s="51">
        <f t="shared" si="281"/>
        <v>-4781224.5171202216</v>
      </c>
      <c r="N1050" s="51"/>
      <c r="O1050" s="51"/>
      <c r="P1050" s="51"/>
      <c r="Q1050" s="31">
        <v>-854365.26060536504</v>
      </c>
      <c r="R1050" s="31">
        <v>654722.9800000001</v>
      </c>
      <c r="S1050" s="32">
        <f t="shared" si="282"/>
        <v>-4980866.7977255862</v>
      </c>
      <c r="T1050" s="33">
        <f t="shared" si="283"/>
        <v>842797.84267441556</v>
      </c>
    </row>
    <row r="1051" spans="1:20" ht="15" x14ac:dyDescent="0.25">
      <c r="A1051" s="28">
        <v>8</v>
      </c>
      <c r="B1051" s="28">
        <v>1960</v>
      </c>
      <c r="C1051" s="29" t="s">
        <v>64</v>
      </c>
      <c r="D1051" s="30">
        <f t="shared" si="279"/>
        <v>9866149.2690367997</v>
      </c>
      <c r="E1051" s="30"/>
      <c r="F1051" s="30"/>
      <c r="G1051" s="30"/>
      <c r="H1051" s="31">
        <v>238423.83720000001</v>
      </c>
      <c r="I1051" s="31">
        <v>-42274.456477199994</v>
      </c>
      <c r="J1051" s="32">
        <f t="shared" si="280"/>
        <v>10062298.6497596</v>
      </c>
      <c r="K1051" s="32"/>
      <c r="L1051" s="24"/>
      <c r="M1051" s="51">
        <f t="shared" si="281"/>
        <v>-7948211.6485832222</v>
      </c>
      <c r="N1051" s="51"/>
      <c r="O1051" s="51"/>
      <c r="P1051" s="51"/>
      <c r="Q1051" s="31">
        <v>-423782.74872686877</v>
      </c>
      <c r="R1051" s="31">
        <v>6823.4564724000011</v>
      </c>
      <c r="S1051" s="32">
        <f t="shared" si="282"/>
        <v>-8365170.9408376915</v>
      </c>
      <c r="T1051" s="33">
        <f t="shared" si="283"/>
        <v>1697127.7089219084</v>
      </c>
    </row>
    <row r="1052" spans="1:20" ht="25.5" x14ac:dyDescent="0.25">
      <c r="A1052" s="1">
        <v>47</v>
      </c>
      <c r="B1052" s="28">
        <v>1970</v>
      </c>
      <c r="C1052" s="29" t="s">
        <v>65</v>
      </c>
      <c r="D1052" s="30">
        <f t="shared" si="279"/>
        <v>0</v>
      </c>
      <c r="E1052" s="30"/>
      <c r="F1052" s="30"/>
      <c r="G1052" s="30"/>
      <c r="H1052" s="31">
        <v>0</v>
      </c>
      <c r="I1052" s="31">
        <v>0</v>
      </c>
      <c r="J1052" s="32">
        <f t="shared" si="280"/>
        <v>0</v>
      </c>
      <c r="K1052" s="32"/>
      <c r="L1052" s="24"/>
      <c r="M1052" s="51">
        <f t="shared" si="281"/>
        <v>0</v>
      </c>
      <c r="N1052" s="51"/>
      <c r="O1052" s="51"/>
      <c r="P1052" s="51"/>
      <c r="Q1052" s="31">
        <v>0</v>
      </c>
      <c r="R1052" s="31">
        <v>0</v>
      </c>
      <c r="S1052" s="32">
        <f t="shared" si="282"/>
        <v>0</v>
      </c>
      <c r="T1052" s="33">
        <f t="shared" si="283"/>
        <v>0</v>
      </c>
    </row>
    <row r="1053" spans="1:20" ht="25.5" x14ac:dyDescent="0.25">
      <c r="A1053" s="28">
        <v>47</v>
      </c>
      <c r="B1053" s="28">
        <v>1975</v>
      </c>
      <c r="C1053" s="29" t="s">
        <v>66</v>
      </c>
      <c r="D1053" s="30">
        <f t="shared" si="279"/>
        <v>0</v>
      </c>
      <c r="E1053" s="30"/>
      <c r="F1053" s="30"/>
      <c r="G1053" s="30"/>
      <c r="H1053" s="31">
        <v>0</v>
      </c>
      <c r="I1053" s="31">
        <v>0</v>
      </c>
      <c r="J1053" s="32">
        <f t="shared" si="280"/>
        <v>0</v>
      </c>
      <c r="K1053" s="32"/>
      <c r="L1053" s="24"/>
      <c r="M1053" s="51">
        <f t="shared" si="281"/>
        <v>0</v>
      </c>
      <c r="N1053" s="51"/>
      <c r="O1053" s="51"/>
      <c r="P1053" s="51"/>
      <c r="Q1053" s="31">
        <v>0</v>
      </c>
      <c r="R1053" s="31">
        <v>0</v>
      </c>
      <c r="S1053" s="32">
        <f t="shared" si="282"/>
        <v>0</v>
      </c>
      <c r="T1053" s="33">
        <f t="shared" si="283"/>
        <v>0</v>
      </c>
    </row>
    <row r="1054" spans="1:20" ht="15" x14ac:dyDescent="0.25">
      <c r="A1054" s="28">
        <v>47</v>
      </c>
      <c r="B1054" s="28">
        <v>1980</v>
      </c>
      <c r="C1054" s="29" t="s">
        <v>67</v>
      </c>
      <c r="D1054" s="30">
        <f t="shared" si="279"/>
        <v>73292667.964651898</v>
      </c>
      <c r="E1054" s="30"/>
      <c r="F1054" s="30"/>
      <c r="G1054" s="30"/>
      <c r="H1054" s="31">
        <v>4205365.6900528865</v>
      </c>
      <c r="I1054" s="31">
        <v>-140202.30072</v>
      </c>
      <c r="J1054" s="32">
        <f t="shared" si="280"/>
        <v>77357831.353984773</v>
      </c>
      <c r="K1054" s="32"/>
      <c r="L1054" s="24"/>
      <c r="M1054" s="51">
        <f t="shared" si="281"/>
        <v>-37364604.608217187</v>
      </c>
      <c r="N1054" s="51"/>
      <c r="O1054" s="51"/>
      <c r="P1054" s="51"/>
      <c r="Q1054" s="31">
        <v>-3629356.596297279</v>
      </c>
      <c r="R1054" s="31">
        <v>28040.460768000008</v>
      </c>
      <c r="S1054" s="32">
        <f t="shared" si="282"/>
        <v>-40965920.743746467</v>
      </c>
      <c r="T1054" s="33">
        <f t="shared" si="283"/>
        <v>36391910.610238306</v>
      </c>
    </row>
    <row r="1055" spans="1:20" ht="15" x14ac:dyDescent="0.25">
      <c r="A1055" s="28">
        <v>47</v>
      </c>
      <c r="B1055" s="28">
        <v>1985</v>
      </c>
      <c r="C1055" s="29" t="s">
        <v>68</v>
      </c>
      <c r="D1055" s="30">
        <f t="shared" si="279"/>
        <v>0</v>
      </c>
      <c r="E1055" s="30"/>
      <c r="F1055" s="30"/>
      <c r="G1055" s="30"/>
      <c r="H1055" s="31">
        <v>0</v>
      </c>
      <c r="I1055" s="31">
        <v>0</v>
      </c>
      <c r="J1055" s="32">
        <f t="shared" si="280"/>
        <v>0</v>
      </c>
      <c r="K1055" s="32"/>
      <c r="L1055" s="24"/>
      <c r="M1055" s="51">
        <f t="shared" si="281"/>
        <v>0</v>
      </c>
      <c r="N1055" s="51"/>
      <c r="O1055" s="51"/>
      <c r="P1055" s="51"/>
      <c r="Q1055" s="31">
        <v>0</v>
      </c>
      <c r="R1055" s="31">
        <v>0</v>
      </c>
      <c r="S1055" s="32">
        <f t="shared" si="282"/>
        <v>0</v>
      </c>
      <c r="T1055" s="33">
        <f t="shared" si="283"/>
        <v>0</v>
      </c>
    </row>
    <row r="1056" spans="1:20" ht="15" x14ac:dyDescent="0.25">
      <c r="A1056" s="1">
        <v>47</v>
      </c>
      <c r="B1056" s="28">
        <v>1990</v>
      </c>
      <c r="C1056" s="36" t="s">
        <v>69</v>
      </c>
      <c r="D1056" s="30">
        <f t="shared" si="279"/>
        <v>0</v>
      </c>
      <c r="E1056" s="30"/>
      <c r="F1056" s="30"/>
      <c r="G1056" s="30"/>
      <c r="H1056" s="31">
        <v>0</v>
      </c>
      <c r="I1056" s="31">
        <v>0</v>
      </c>
      <c r="J1056" s="32">
        <f t="shared" si="280"/>
        <v>0</v>
      </c>
      <c r="K1056" s="32"/>
      <c r="L1056" s="24"/>
      <c r="M1056" s="51">
        <f t="shared" si="281"/>
        <v>0</v>
      </c>
      <c r="N1056" s="51"/>
      <c r="O1056" s="51"/>
      <c r="P1056" s="51"/>
      <c r="Q1056" s="31">
        <v>0</v>
      </c>
      <c r="R1056" s="31">
        <v>0</v>
      </c>
      <c r="S1056" s="32">
        <f t="shared" si="282"/>
        <v>0</v>
      </c>
      <c r="T1056" s="33">
        <f t="shared" si="283"/>
        <v>0</v>
      </c>
    </row>
    <row r="1057" spans="1:20" ht="15" x14ac:dyDescent="0.25">
      <c r="A1057" s="28">
        <v>47</v>
      </c>
      <c r="B1057" s="28">
        <v>1995</v>
      </c>
      <c r="C1057" s="29" t="s">
        <v>70</v>
      </c>
      <c r="D1057" s="30">
        <f t="shared" si="279"/>
        <v>0.12679271399974823</v>
      </c>
      <c r="E1057" s="30"/>
      <c r="F1057" s="30"/>
      <c r="G1057" s="30"/>
      <c r="H1057" s="31">
        <v>0</v>
      </c>
      <c r="I1057" s="31">
        <v>0</v>
      </c>
      <c r="J1057" s="32">
        <f t="shared" si="280"/>
        <v>0.12679271399974823</v>
      </c>
      <c r="K1057" s="32"/>
      <c r="L1057" s="24"/>
      <c r="M1057" s="51">
        <f t="shared" si="281"/>
        <v>8.3819031715393066E-9</v>
      </c>
      <c r="N1057" s="51"/>
      <c r="O1057" s="51"/>
      <c r="P1057" s="51"/>
      <c r="Q1057" s="31">
        <v>0</v>
      </c>
      <c r="R1057" s="31">
        <v>0</v>
      </c>
      <c r="S1057" s="32">
        <f t="shared" si="282"/>
        <v>8.3819031715393066E-9</v>
      </c>
      <c r="T1057" s="33">
        <f t="shared" si="283"/>
        <v>0.1267927223816514</v>
      </c>
    </row>
    <row r="1058" spans="1:20" ht="15" x14ac:dyDescent="0.25">
      <c r="A1058" s="28">
        <v>47</v>
      </c>
      <c r="B1058" s="28">
        <v>2440</v>
      </c>
      <c r="C1058" s="29" t="s">
        <v>73</v>
      </c>
      <c r="D1058" s="30">
        <f t="shared" si="279"/>
        <v>-1702063063.7377961</v>
      </c>
      <c r="E1058" s="30"/>
      <c r="F1058" s="30"/>
      <c r="G1058" s="30"/>
      <c r="H1058" s="31">
        <v>-171542445.235625</v>
      </c>
      <c r="I1058" s="31">
        <v>1722239.8434731998</v>
      </c>
      <c r="J1058" s="32">
        <f t="shared" si="280"/>
        <v>-1871883269.1299479</v>
      </c>
      <c r="K1058" s="32"/>
      <c r="L1058" s="24"/>
      <c r="M1058" s="51">
        <f t="shared" si="281"/>
        <v>304802801.95581836</v>
      </c>
      <c r="N1058" s="51"/>
      <c r="O1058" s="51"/>
      <c r="P1058" s="51"/>
      <c r="Q1058" s="31">
        <v>41692368.140498921</v>
      </c>
      <c r="R1058" s="31">
        <v>-344447.96351460007</v>
      </c>
      <c r="S1058" s="32">
        <f t="shared" si="282"/>
        <v>346150722.13280267</v>
      </c>
      <c r="T1058" s="33">
        <f t="shared" si="283"/>
        <v>-1525732546.9971452</v>
      </c>
    </row>
    <row r="1059" spans="1:20" ht="15" x14ac:dyDescent="0.25">
      <c r="A1059" s="28">
        <v>47</v>
      </c>
      <c r="B1059" s="37" t="s">
        <v>74</v>
      </c>
      <c r="C1059" s="43" t="s">
        <v>75</v>
      </c>
      <c r="D1059" s="30">
        <f t="shared" si="279"/>
        <v>-1892097.08</v>
      </c>
      <c r="E1059" s="30"/>
      <c r="F1059" s="30"/>
      <c r="G1059" s="30"/>
      <c r="H1059" s="31">
        <v>0</v>
      </c>
      <c r="I1059" s="31">
        <v>0</v>
      </c>
      <c r="J1059" s="32">
        <f t="shared" si="280"/>
        <v>-1892097.08</v>
      </c>
      <c r="K1059" s="32"/>
      <c r="M1059" s="51">
        <f t="shared" si="281"/>
        <v>1466752.4099496682</v>
      </c>
      <c r="N1059" s="51"/>
      <c r="O1059" s="51"/>
      <c r="P1059" s="51"/>
      <c r="Q1059" s="31">
        <v>123834.16507494469</v>
      </c>
      <c r="R1059" s="31">
        <v>0</v>
      </c>
      <c r="S1059" s="32">
        <f t="shared" si="282"/>
        <v>1590586.5750246129</v>
      </c>
      <c r="T1059" s="33">
        <f t="shared" si="283"/>
        <v>-301510.50497538713</v>
      </c>
    </row>
    <row r="1060" spans="1:20" ht="15" x14ac:dyDescent="0.25">
      <c r="A1060" s="37"/>
      <c r="B1060" s="37">
        <v>2005</v>
      </c>
      <c r="C1060" s="38" t="s">
        <v>76</v>
      </c>
      <c r="D1060" s="30">
        <f t="shared" si="279"/>
        <v>11769942.560000001</v>
      </c>
      <c r="E1060" s="30"/>
      <c r="F1060" s="30"/>
      <c r="G1060" s="30"/>
      <c r="H1060" s="31">
        <v>0</v>
      </c>
      <c r="I1060" s="31">
        <v>0</v>
      </c>
      <c r="J1060" s="32">
        <f t="shared" si="280"/>
        <v>11769942.560000001</v>
      </c>
      <c r="K1060" s="32"/>
      <c r="L1060" s="24"/>
      <c r="M1060" s="51">
        <f t="shared" si="281"/>
        <v>-8816021.1500000041</v>
      </c>
      <c r="N1060" s="51"/>
      <c r="O1060" s="51"/>
      <c r="P1060" s="51"/>
      <c r="Q1060" s="31">
        <v>-731191.98</v>
      </c>
      <c r="R1060" s="31">
        <v>0</v>
      </c>
      <c r="S1060" s="32">
        <f t="shared" si="282"/>
        <v>-9547213.1300000045</v>
      </c>
      <c r="T1060" s="33">
        <f t="shared" si="283"/>
        <v>2222729.429999996</v>
      </c>
    </row>
    <row r="1061" spans="1:20" ht="15" x14ac:dyDescent="0.25">
      <c r="A1061" s="37"/>
      <c r="B1061" s="37">
        <v>2040</v>
      </c>
      <c r="C1061" s="38" t="s">
        <v>77</v>
      </c>
      <c r="D1061" s="30">
        <f t="shared" si="279"/>
        <v>0</v>
      </c>
      <c r="E1061" s="30"/>
      <c r="F1061" s="30"/>
      <c r="G1061" s="30"/>
      <c r="H1061" s="31">
        <v>0</v>
      </c>
      <c r="I1061" s="31">
        <v>0</v>
      </c>
      <c r="J1061" s="32">
        <f t="shared" si="280"/>
        <v>0</v>
      </c>
      <c r="K1061" s="32"/>
      <c r="L1061" s="24"/>
      <c r="M1061" s="51">
        <f t="shared" si="281"/>
        <v>0</v>
      </c>
      <c r="N1061" s="51"/>
      <c r="O1061" s="51"/>
      <c r="P1061" s="51"/>
      <c r="Q1061" s="31">
        <v>0</v>
      </c>
      <c r="R1061" s="31">
        <v>0</v>
      </c>
      <c r="S1061" s="32">
        <f t="shared" si="282"/>
        <v>0</v>
      </c>
      <c r="T1061" s="33">
        <f t="shared" si="283"/>
        <v>0</v>
      </c>
    </row>
    <row r="1062" spans="1:20" ht="15" x14ac:dyDescent="0.25">
      <c r="A1062" s="37"/>
      <c r="B1062" s="37">
        <v>2050</v>
      </c>
      <c r="C1062" s="38" t="s">
        <v>78</v>
      </c>
      <c r="D1062" s="30">
        <f t="shared" si="279"/>
        <v>0</v>
      </c>
      <c r="E1062" s="30"/>
      <c r="F1062" s="30"/>
      <c r="G1062" s="30"/>
      <c r="H1062" s="31">
        <v>0</v>
      </c>
      <c r="I1062" s="31">
        <v>0</v>
      </c>
      <c r="J1062" s="32">
        <f t="shared" si="280"/>
        <v>0</v>
      </c>
      <c r="K1062" s="32"/>
      <c r="L1062" s="24"/>
      <c r="M1062" s="51">
        <f t="shared" si="281"/>
        <v>0</v>
      </c>
      <c r="N1062" s="51"/>
      <c r="O1062" s="51"/>
      <c r="P1062" s="51"/>
      <c r="Q1062" s="31">
        <v>0</v>
      </c>
      <c r="R1062" s="31">
        <v>0</v>
      </c>
      <c r="S1062" s="32">
        <f t="shared" si="282"/>
        <v>0</v>
      </c>
      <c r="T1062" s="33">
        <f t="shared" si="283"/>
        <v>0</v>
      </c>
    </row>
    <row r="1063" spans="1:20" ht="15" x14ac:dyDescent="0.25">
      <c r="A1063" s="37"/>
      <c r="B1063" s="37">
        <v>2075</v>
      </c>
      <c r="C1063" s="38" t="s">
        <v>79</v>
      </c>
      <c r="D1063" s="30">
        <f t="shared" si="279"/>
        <v>191039.67</v>
      </c>
      <c r="E1063" s="30"/>
      <c r="F1063" s="30"/>
      <c r="G1063" s="30"/>
      <c r="H1063" s="31">
        <v>0</v>
      </c>
      <c r="I1063" s="31">
        <v>0</v>
      </c>
      <c r="J1063" s="32">
        <f t="shared" si="280"/>
        <v>191039.67</v>
      </c>
      <c r="K1063" s="32"/>
      <c r="L1063" s="24"/>
      <c r="M1063" s="51">
        <f t="shared" si="281"/>
        <v>-191039.66999999975</v>
      </c>
      <c r="N1063" s="51"/>
      <c r="O1063" s="51"/>
      <c r="P1063" s="51"/>
      <c r="Q1063" s="31">
        <v>0</v>
      </c>
      <c r="R1063" s="31">
        <v>0</v>
      </c>
      <c r="S1063" s="32">
        <f t="shared" si="282"/>
        <v>-191039.66999999975</v>
      </c>
      <c r="T1063" s="33">
        <f t="shared" si="283"/>
        <v>2.6193447411060333E-10</v>
      </c>
    </row>
    <row r="1064" spans="1:20" ht="15" x14ac:dyDescent="0.25">
      <c r="A1064" s="37"/>
      <c r="B1064" s="37">
        <v>2055</v>
      </c>
      <c r="C1064" s="38" t="s">
        <v>80</v>
      </c>
      <c r="D1064" s="30">
        <f t="shared" si="279"/>
        <v>478626047.04940093</v>
      </c>
      <c r="E1064" s="30"/>
      <c r="F1064" s="30"/>
      <c r="G1064" s="30"/>
      <c r="H1064" s="31">
        <v>116369252.90369004</v>
      </c>
      <c r="I1064" s="31">
        <v>0</v>
      </c>
      <c r="J1064" s="32">
        <f t="shared" si="280"/>
        <v>594995299.95309091</v>
      </c>
      <c r="K1064" s="32"/>
      <c r="L1064" s="24"/>
      <c r="M1064" s="51">
        <f t="shared" si="281"/>
        <v>0</v>
      </c>
      <c r="N1064" s="51"/>
      <c r="O1064" s="51"/>
      <c r="P1064" s="51"/>
      <c r="Q1064" s="31">
        <v>0</v>
      </c>
      <c r="R1064" s="31">
        <v>0</v>
      </c>
      <c r="S1064" s="32">
        <f t="shared" si="282"/>
        <v>0</v>
      </c>
      <c r="T1064" s="33">
        <f t="shared" si="283"/>
        <v>594995299.95309091</v>
      </c>
    </row>
    <row r="1065" spans="1:20" ht="15" x14ac:dyDescent="0.25">
      <c r="A1065" s="37"/>
      <c r="B1065" s="37" t="s">
        <v>81</v>
      </c>
      <c r="C1065" s="38" t="s">
        <v>82</v>
      </c>
      <c r="D1065" s="30">
        <f t="shared" si="279"/>
        <v>-148973079.18676502</v>
      </c>
      <c r="E1065" s="30"/>
      <c r="F1065" s="30"/>
      <c r="G1065" s="30"/>
      <c r="H1065" s="31">
        <v>6067983.4351250064</v>
      </c>
      <c r="I1065" s="31">
        <v>0</v>
      </c>
      <c r="J1065" s="32">
        <f t="shared" si="280"/>
        <v>-142905095.75164002</v>
      </c>
      <c r="K1065" s="32"/>
      <c r="L1065" s="24"/>
      <c r="M1065" s="51">
        <f t="shared" si="281"/>
        <v>0</v>
      </c>
      <c r="N1065" s="51"/>
      <c r="O1065" s="51"/>
      <c r="P1065" s="51"/>
      <c r="Q1065" s="31">
        <v>0</v>
      </c>
      <c r="R1065" s="31">
        <v>0</v>
      </c>
      <c r="S1065" s="32">
        <f t="shared" si="282"/>
        <v>0</v>
      </c>
      <c r="T1065" s="33">
        <f t="shared" si="283"/>
        <v>-142905095.75164002</v>
      </c>
    </row>
    <row r="1066" spans="1:20" x14ac:dyDescent="0.2">
      <c r="A1066" s="37"/>
      <c r="B1066" s="37"/>
      <c r="C1066" s="39" t="s">
        <v>83</v>
      </c>
      <c r="D1066" s="40">
        <f t="shared" ref="D1066:J1066" si="284">SUM(D1022:D1065)</f>
        <v>7980979359.4104748</v>
      </c>
      <c r="E1066" s="40">
        <f t="shared" si="284"/>
        <v>0</v>
      </c>
      <c r="F1066" s="40">
        <f t="shared" si="284"/>
        <v>0</v>
      </c>
      <c r="G1066" s="40">
        <f t="shared" si="284"/>
        <v>0</v>
      </c>
      <c r="H1066" s="40">
        <f t="shared" si="284"/>
        <v>761109174.01203835</v>
      </c>
      <c r="I1066" s="40">
        <f t="shared" si="284"/>
        <v>-16475802.137591999</v>
      </c>
      <c r="J1066" s="40">
        <f t="shared" si="284"/>
        <v>8725612731.2849197</v>
      </c>
      <c r="K1066" s="40">
        <f>SUM(K1022:K1060)</f>
        <v>0</v>
      </c>
      <c r="L1066" s="42"/>
      <c r="M1066" s="40">
        <f t="shared" ref="M1066:T1066" si="285">SUM(M1022:M1065)</f>
        <v>-2379232182.1436725</v>
      </c>
      <c r="N1066" s="40">
        <f t="shared" si="285"/>
        <v>0</v>
      </c>
      <c r="O1066" s="40">
        <f t="shared" si="285"/>
        <v>0</v>
      </c>
      <c r="P1066" s="40">
        <f t="shared" si="285"/>
        <v>0</v>
      </c>
      <c r="Q1066" s="40">
        <f t="shared" si="285"/>
        <v>-254951116.50535026</v>
      </c>
      <c r="R1066" s="40">
        <f t="shared" si="285"/>
        <v>9867897.9771122411</v>
      </c>
      <c r="S1066" s="40">
        <f t="shared" si="285"/>
        <v>-2624315400.6719093</v>
      </c>
      <c r="T1066" s="40">
        <f t="shared" si="285"/>
        <v>6101297330.6130075</v>
      </c>
    </row>
    <row r="1067" spans="1:20" ht="25.5" x14ac:dyDescent="0.25">
      <c r="A1067" s="37"/>
      <c r="B1067" s="37">
        <v>2075</v>
      </c>
      <c r="C1067" s="43" t="s">
        <v>85</v>
      </c>
      <c r="D1067" s="30">
        <f t="shared" ref="D1067:D1072" si="286">J999</f>
        <v>-191039.67</v>
      </c>
      <c r="E1067" s="30"/>
      <c r="F1067" s="30"/>
      <c r="G1067" s="30"/>
      <c r="H1067" s="31">
        <v>0</v>
      </c>
      <c r="I1067" s="31">
        <v>0</v>
      </c>
      <c r="J1067" s="32">
        <f t="shared" ref="J1067:J1072" si="287">D1067+H1067+I1067</f>
        <v>-191039.67</v>
      </c>
      <c r="K1067" s="32"/>
      <c r="M1067" s="51">
        <f t="shared" ref="M1067:M1072" si="288">S999</f>
        <v>191039.66999999975</v>
      </c>
      <c r="N1067" s="51"/>
      <c r="O1067" s="51"/>
      <c r="P1067" s="51"/>
      <c r="Q1067" s="31">
        <v>0</v>
      </c>
      <c r="R1067" s="31">
        <v>0</v>
      </c>
      <c r="S1067" s="32">
        <f t="shared" ref="S1067:S1070" si="289">M1067+Q1067+R1067</f>
        <v>191039.66999999975</v>
      </c>
      <c r="T1067" s="33">
        <f t="shared" ref="T1067:T1072" si="290">J1067+S1067</f>
        <v>-2.6193447411060333E-10</v>
      </c>
    </row>
    <row r="1068" spans="1:20" ht="25.5" x14ac:dyDescent="0.25">
      <c r="A1068" s="37"/>
      <c r="B1068" s="37">
        <v>1865</v>
      </c>
      <c r="C1068" s="43" t="s">
        <v>86</v>
      </c>
      <c r="D1068" s="30">
        <f t="shared" si="286"/>
        <v>-800186</v>
      </c>
      <c r="E1068" s="30"/>
      <c r="F1068" s="30"/>
      <c r="G1068" s="30"/>
      <c r="H1068" s="31">
        <v>0</v>
      </c>
      <c r="I1068" s="31">
        <v>0</v>
      </c>
      <c r="J1068" s="32">
        <f t="shared" si="287"/>
        <v>-800186</v>
      </c>
      <c r="K1068" s="32"/>
      <c r="M1068" s="51">
        <f t="shared" si="288"/>
        <v>608688.46793103451</v>
      </c>
      <c r="N1068" s="51"/>
      <c r="O1068" s="51"/>
      <c r="P1068" s="51"/>
      <c r="Q1068" s="31">
        <v>80018.599655172409</v>
      </c>
      <c r="R1068" s="31">
        <v>0</v>
      </c>
      <c r="S1068" s="32">
        <f t="shared" si="289"/>
        <v>688707.06758620695</v>
      </c>
      <c r="T1068" s="33">
        <f t="shared" si="290"/>
        <v>-111478.93241379305</v>
      </c>
    </row>
    <row r="1069" spans="1:20" ht="15" x14ac:dyDescent="0.25">
      <c r="A1069" s="37"/>
      <c r="B1069" s="37">
        <v>1875</v>
      </c>
      <c r="C1069" s="43" t="s">
        <v>87</v>
      </c>
      <c r="D1069" s="30">
        <f t="shared" si="286"/>
        <v>-1091911.08</v>
      </c>
      <c r="E1069" s="30"/>
      <c r="F1069" s="30"/>
      <c r="G1069" s="30"/>
      <c r="H1069" s="31">
        <v>0</v>
      </c>
      <c r="I1069" s="31">
        <v>0</v>
      </c>
      <c r="J1069" s="32">
        <f t="shared" si="287"/>
        <v>-1091911.08</v>
      </c>
      <c r="K1069" s="32"/>
      <c r="M1069" s="51">
        <f t="shared" si="288"/>
        <v>836670.51830478292</v>
      </c>
      <c r="N1069" s="51"/>
      <c r="O1069" s="51"/>
      <c r="P1069" s="51"/>
      <c r="Q1069" s="31">
        <v>37687.571756459212</v>
      </c>
      <c r="R1069" s="31">
        <v>0</v>
      </c>
      <c r="S1069" s="32">
        <f t="shared" si="289"/>
        <v>874358.09006124211</v>
      </c>
      <c r="T1069" s="33">
        <f t="shared" si="290"/>
        <v>-217552.98993875796</v>
      </c>
    </row>
    <row r="1070" spans="1:20" ht="25.5" x14ac:dyDescent="0.25">
      <c r="A1070" s="37"/>
      <c r="B1070" s="37" t="s">
        <v>74</v>
      </c>
      <c r="C1070" s="43" t="s">
        <v>88</v>
      </c>
      <c r="D1070" s="30">
        <f t="shared" si="286"/>
        <v>1892097.08</v>
      </c>
      <c r="E1070" s="30"/>
      <c r="F1070" s="30"/>
      <c r="G1070" s="30"/>
      <c r="H1070" s="31">
        <v>0</v>
      </c>
      <c r="I1070" s="31">
        <v>0</v>
      </c>
      <c r="J1070" s="32">
        <f t="shared" si="287"/>
        <v>1892097.08</v>
      </c>
      <c r="K1070" s="32"/>
      <c r="M1070" s="51">
        <f t="shared" si="288"/>
        <v>-1466752.4099496682</v>
      </c>
      <c r="N1070" s="51"/>
      <c r="O1070" s="51"/>
      <c r="P1070" s="51"/>
      <c r="Q1070" s="31">
        <v>-123834.16507494469</v>
      </c>
      <c r="R1070" s="31">
        <v>0</v>
      </c>
      <c r="S1070" s="32">
        <f t="shared" si="289"/>
        <v>-1590586.5750246129</v>
      </c>
      <c r="T1070" s="33">
        <f t="shared" si="290"/>
        <v>301510.50497538713</v>
      </c>
    </row>
    <row r="1071" spans="1:20" ht="15" x14ac:dyDescent="0.25">
      <c r="A1071" s="37"/>
      <c r="B1071" s="37">
        <v>2055</v>
      </c>
      <c r="C1071" s="38" t="s">
        <v>80</v>
      </c>
      <c r="D1071" s="30">
        <f t="shared" si="286"/>
        <v>-478626047.0514859</v>
      </c>
      <c r="E1071" s="30"/>
      <c r="F1071" s="30"/>
      <c r="G1071" s="30"/>
      <c r="H1071" s="31">
        <v>-116369252.90369004</v>
      </c>
      <c r="I1071" s="31">
        <v>0</v>
      </c>
      <c r="J1071" s="32">
        <f t="shared" si="287"/>
        <v>-594995299.95517588</v>
      </c>
      <c r="K1071" s="32"/>
      <c r="M1071" s="51">
        <f t="shared" si="288"/>
        <v>0</v>
      </c>
      <c r="N1071" s="51"/>
      <c r="O1071" s="51"/>
      <c r="P1071" s="51"/>
      <c r="Q1071" s="31"/>
      <c r="R1071" s="31"/>
      <c r="S1071" s="32"/>
      <c r="T1071" s="33">
        <f t="shared" si="290"/>
        <v>-594995299.95517588</v>
      </c>
    </row>
    <row r="1072" spans="1:20" ht="15" x14ac:dyDescent="0.25">
      <c r="A1072" s="37"/>
      <c r="B1072" s="37" t="s">
        <v>81</v>
      </c>
      <c r="C1072" s="38" t="s">
        <v>82</v>
      </c>
      <c r="D1072" s="30">
        <f t="shared" si="286"/>
        <v>148973079.18676502</v>
      </c>
      <c r="E1072" s="30"/>
      <c r="F1072" s="30"/>
      <c r="G1072" s="30"/>
      <c r="H1072" s="31">
        <v>-6067983.4351250064</v>
      </c>
      <c r="I1072" s="31">
        <v>0</v>
      </c>
      <c r="J1072" s="32">
        <f t="shared" si="287"/>
        <v>142905095.75164002</v>
      </c>
      <c r="K1072" s="32"/>
      <c r="M1072" s="51">
        <f t="shared" si="288"/>
        <v>0</v>
      </c>
      <c r="N1072" s="51"/>
      <c r="O1072" s="51"/>
      <c r="P1072" s="51"/>
      <c r="Q1072" s="31"/>
      <c r="R1072" s="31"/>
      <c r="S1072" s="32"/>
      <c r="T1072" s="33">
        <f t="shared" si="290"/>
        <v>142905095.75164002</v>
      </c>
    </row>
    <row r="1073" spans="1:20" ht="15" x14ac:dyDescent="0.25">
      <c r="A1073" s="37"/>
      <c r="B1073" s="37"/>
      <c r="C1073" s="39" t="s">
        <v>89</v>
      </c>
      <c r="D1073" s="40">
        <f t="shared" ref="D1073:J1073" si="291">SUM(D1066:D1072)</f>
        <v>7651135351.8757534</v>
      </c>
      <c r="E1073" s="40">
        <f t="shared" si="291"/>
        <v>0</v>
      </c>
      <c r="F1073" s="40">
        <f t="shared" si="291"/>
        <v>0</v>
      </c>
      <c r="G1073" s="40">
        <f t="shared" si="291"/>
        <v>0</v>
      </c>
      <c r="H1073" s="40">
        <f t="shared" si="291"/>
        <v>638671937.67322338</v>
      </c>
      <c r="I1073" s="40">
        <f t="shared" si="291"/>
        <v>-16475802.137591999</v>
      </c>
      <c r="J1073" s="40">
        <f t="shared" si="291"/>
        <v>8273331487.4113846</v>
      </c>
      <c r="K1073" s="32"/>
      <c r="L1073" s="42"/>
      <c r="M1073" s="40">
        <f t="shared" ref="M1073:T1073" si="292">SUM(M1066:M1072)</f>
        <v>-2379062535.8973861</v>
      </c>
      <c r="N1073" s="40">
        <f t="shared" si="292"/>
        <v>0</v>
      </c>
      <c r="O1073" s="40">
        <f t="shared" si="292"/>
        <v>0</v>
      </c>
      <c r="P1073" s="40">
        <f t="shared" si="292"/>
        <v>0</v>
      </c>
      <c r="Q1073" s="40">
        <f t="shared" si="292"/>
        <v>-254957244.49901357</v>
      </c>
      <c r="R1073" s="40">
        <f t="shared" si="292"/>
        <v>9867897.9771122411</v>
      </c>
      <c r="S1073" s="40">
        <f t="shared" si="292"/>
        <v>-2624151882.4192863</v>
      </c>
      <c r="T1073" s="40">
        <f t="shared" si="292"/>
        <v>5649179604.992094</v>
      </c>
    </row>
    <row r="1074" spans="1:20" ht="15" x14ac:dyDescent="0.25">
      <c r="A1074" s="37"/>
      <c r="B1074" s="37"/>
      <c r="C1074" s="65" t="s">
        <v>90</v>
      </c>
      <c r="D1074" s="66"/>
      <c r="E1074" s="66"/>
      <c r="F1074" s="66"/>
      <c r="G1074" s="66"/>
      <c r="H1074" s="66"/>
      <c r="I1074" s="66"/>
      <c r="J1074" s="66"/>
      <c r="K1074" s="66"/>
      <c r="L1074" s="66"/>
      <c r="M1074" s="67"/>
      <c r="N1074" s="44"/>
      <c r="O1074" s="44"/>
      <c r="P1074" s="44"/>
      <c r="Q1074" s="45"/>
      <c r="S1074" s="46"/>
      <c r="T1074" s="34"/>
    </row>
    <row r="1075" spans="1:20" ht="15" x14ac:dyDescent="0.25">
      <c r="A1075" s="37"/>
      <c r="B1075" s="37"/>
      <c r="C1075" s="65" t="s">
        <v>91</v>
      </c>
      <c r="D1075" s="66"/>
      <c r="E1075" s="66"/>
      <c r="F1075" s="66"/>
      <c r="G1075" s="66"/>
      <c r="H1075" s="66"/>
      <c r="I1075" s="66"/>
      <c r="J1075" s="66"/>
      <c r="K1075" s="66"/>
      <c r="L1075" s="66"/>
      <c r="M1075" s="67"/>
      <c r="N1075" s="44"/>
      <c r="O1075" s="44"/>
      <c r="P1075" s="44"/>
      <c r="Q1075" s="40">
        <f>+Q1073</f>
        <v>-254957244.49901357</v>
      </c>
      <c r="S1075" s="46"/>
      <c r="T1075" s="34"/>
    </row>
    <row r="1076" spans="1:20" x14ac:dyDescent="0.2">
      <c r="D1076" s="47"/>
      <c r="E1076" s="47"/>
      <c r="F1076" s="47"/>
      <c r="G1076" s="47"/>
      <c r="H1076" s="47"/>
      <c r="I1076" s="47"/>
      <c r="J1076" s="47"/>
      <c r="M1076" s="47"/>
      <c r="N1076" s="47"/>
      <c r="O1076" s="47"/>
      <c r="P1076" s="47"/>
      <c r="Q1076" s="47"/>
      <c r="R1076" s="47"/>
      <c r="S1076" s="47"/>
      <c r="T1076" s="47"/>
    </row>
    <row r="1077" spans="1:20" x14ac:dyDescent="0.2">
      <c r="M1077" s="2" t="s">
        <v>92</v>
      </c>
    </row>
    <row r="1078" spans="1:20" ht="15" x14ac:dyDescent="0.25">
      <c r="A1078" s="37">
        <v>10</v>
      </c>
      <c r="B1078" s="37"/>
      <c r="C1078" s="16" t="s">
        <v>93</v>
      </c>
      <c r="D1078" s="17"/>
      <c r="E1078" s="17"/>
      <c r="F1078" s="17"/>
      <c r="G1078" s="17"/>
      <c r="H1078" s="17"/>
      <c r="I1078" s="17"/>
      <c r="J1078" s="17"/>
      <c r="K1078" s="17"/>
      <c r="L1078" s="17"/>
      <c r="M1078" s="17" t="s">
        <v>93</v>
      </c>
      <c r="N1078" s="17"/>
      <c r="O1078" s="17"/>
      <c r="P1078" s="17"/>
      <c r="Q1078" s="17"/>
      <c r="R1078" s="48">
        <f>Q1045</f>
        <v>-11478656.38354457</v>
      </c>
    </row>
    <row r="1079" spans="1:20" ht="15" x14ac:dyDescent="0.25">
      <c r="A1079" s="37">
        <v>8</v>
      </c>
      <c r="B1079" s="37"/>
      <c r="C1079" s="16" t="s">
        <v>59</v>
      </c>
      <c r="D1079" s="17"/>
      <c r="E1079" s="17"/>
      <c r="F1079" s="17"/>
      <c r="G1079" s="17"/>
      <c r="H1079" s="17"/>
      <c r="I1079" s="17"/>
      <c r="J1079" s="17"/>
      <c r="K1079" s="17"/>
      <c r="L1079" s="17"/>
      <c r="M1079" s="17" t="s">
        <v>59</v>
      </c>
      <c r="N1079" s="17"/>
      <c r="O1079" s="17"/>
      <c r="P1079" s="17"/>
      <c r="Q1079" s="17"/>
      <c r="R1079" s="48">
        <f>+Q1047+Q1046</f>
        <v>-1274502.0728642335</v>
      </c>
    </row>
    <row r="1080" spans="1:20" ht="15" x14ac:dyDescent="0.25">
      <c r="A1080" s="37">
        <v>47</v>
      </c>
      <c r="B1080" s="37"/>
      <c r="C1080" s="16" t="s">
        <v>94</v>
      </c>
      <c r="D1080" s="17"/>
      <c r="E1080" s="17"/>
      <c r="F1080" s="17"/>
      <c r="G1080" s="17"/>
      <c r="H1080" s="17"/>
      <c r="I1080" s="17"/>
      <c r="J1080" s="17"/>
      <c r="K1080" s="17"/>
      <c r="L1080" s="17"/>
      <c r="M1080" s="17" t="s">
        <v>94</v>
      </c>
      <c r="N1080" s="17"/>
      <c r="O1080" s="17"/>
      <c r="P1080" s="17"/>
      <c r="Q1080" s="17"/>
      <c r="R1080" s="48"/>
    </row>
    <row r="1081" spans="1:20" x14ac:dyDescent="0.2">
      <c r="M1081" s="60" t="s">
        <v>95</v>
      </c>
      <c r="N1081" s="61"/>
      <c r="O1081" s="61"/>
      <c r="P1081" s="61"/>
      <c r="Q1081" s="61"/>
      <c r="R1081" s="49">
        <f>Q1075-R1078-R1079-R1080</f>
        <v>-242204086.04260477</v>
      </c>
    </row>
  </sheetData>
  <autoFilter ref="A1:U1086" xr:uid="{27CA8A8E-2E81-44C8-9EC1-0574C3CD2E60}"/>
  <mergeCells count="67">
    <mergeCell ref="M110:Q110"/>
    <mergeCell ref="B24:T24"/>
    <mergeCell ref="B26:T28"/>
    <mergeCell ref="C103:M103"/>
    <mergeCell ref="D45:K45"/>
    <mergeCell ref="C104:M104"/>
    <mergeCell ref="A9:T9"/>
    <mergeCell ref="A10:T10"/>
    <mergeCell ref="B14:T15"/>
    <mergeCell ref="B17:T18"/>
    <mergeCell ref="B20:T20"/>
    <mergeCell ref="C317:M317"/>
    <mergeCell ref="M254:Q254"/>
    <mergeCell ref="D261:K261"/>
    <mergeCell ref="C318:M318"/>
    <mergeCell ref="M324:Q324"/>
    <mergeCell ref="C527:M527"/>
    <mergeCell ref="M464:Q464"/>
    <mergeCell ref="D471:K471"/>
    <mergeCell ref="C528:M528"/>
    <mergeCell ref="M534:Q534"/>
    <mergeCell ref="C734:M734"/>
    <mergeCell ref="M673:Q673"/>
    <mergeCell ref="D680:K680"/>
    <mergeCell ref="C735:M735"/>
    <mergeCell ref="M741:Q741"/>
    <mergeCell ref="C938:M938"/>
    <mergeCell ref="M877:Q877"/>
    <mergeCell ref="D884:K884"/>
    <mergeCell ref="C939:M939"/>
    <mergeCell ref="M945:Q945"/>
    <mergeCell ref="D117:K117"/>
    <mergeCell ref="C176:M176"/>
    <mergeCell ref="M182:Q182"/>
    <mergeCell ref="D189:K189"/>
    <mergeCell ref="C248:M248"/>
    <mergeCell ref="C175:M175"/>
    <mergeCell ref="C247:M247"/>
    <mergeCell ref="D331:K331"/>
    <mergeCell ref="C388:M388"/>
    <mergeCell ref="M394:Q394"/>
    <mergeCell ref="D401:K401"/>
    <mergeCell ref="C458:M458"/>
    <mergeCell ref="C387:M387"/>
    <mergeCell ref="C457:M457"/>
    <mergeCell ref="D541:K541"/>
    <mergeCell ref="C598:M598"/>
    <mergeCell ref="M604:Q604"/>
    <mergeCell ref="D611:K611"/>
    <mergeCell ref="C667:M667"/>
    <mergeCell ref="C597:M597"/>
    <mergeCell ref="C666:M666"/>
    <mergeCell ref="D748:K748"/>
    <mergeCell ref="C803:M803"/>
    <mergeCell ref="M809:Q809"/>
    <mergeCell ref="D816:K816"/>
    <mergeCell ref="C871:M871"/>
    <mergeCell ref="C802:M802"/>
    <mergeCell ref="C870:M870"/>
    <mergeCell ref="M1081:Q1081"/>
    <mergeCell ref="D952:K952"/>
    <mergeCell ref="C1007:M1007"/>
    <mergeCell ref="M1013:Q1013"/>
    <mergeCell ref="D1020:K1020"/>
    <mergeCell ref="C1075:M1075"/>
    <mergeCell ref="C1006:M1006"/>
    <mergeCell ref="C1074:M1074"/>
  </mergeCells>
  <dataValidations disablePrompts="1" count="1">
    <dataValidation type="list" allowBlank="1" showErrorMessage="1" error="Use the following date format when inserting a date:_x000a__x000a_Eg:  &quot;January 1, 2013&quot;" prompt="Use the following format eg: January 1, 2013" sqref="I42 I114 I186 I258 I328 I398 I468 I538 I608 I677 I745 I813 I881 I949 I1017" xr:uid="{64C99ACD-7F01-464C-9218-8B280FB8D004}">
      <formula1>"CGAAP, MIFRS,USGAAP, ASPE"</formula1>
    </dataValidation>
  </dataValidations>
  <printOptions horizontalCentered="1"/>
  <pageMargins left="0.74803149606299213" right="0.74803149606299213" top="0.74803149606299213" bottom="0.70866141732283472" header="0.51181102362204722" footer="0.51181102362204722"/>
  <pageSetup scale="2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F3C59A30-C1B1-44BB-8F3D-568917D94D95}">
  <ds:schemaRefs>
    <ds:schemaRef ds:uri="http://schemas.microsoft.com/sharepoint/v3/contenttype/forms"/>
  </ds:schemaRefs>
</ds:datastoreItem>
</file>

<file path=customXml/itemProps2.xml><?xml version="1.0" encoding="utf-8"?>
<ds:datastoreItem xmlns:ds="http://schemas.openxmlformats.org/officeDocument/2006/customXml" ds:itemID="{BA4F8EA2-FFB4-4DCE-B23B-76E7C8452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FBC1B5-CFC7-4504-801B-25BC3EFFC568}">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App.2-BA_Fixed Asset Cont</vt:lpstr>
      <vt:lpstr>'App.2-BA_Fixed Asset Cont'!Print_Area</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Irwin</dc:creator>
  <cp:keywords/>
  <dc:description/>
  <cp:lastModifiedBy>Susi Ahlborn</cp:lastModifiedBy>
  <cp:revision/>
  <dcterms:created xsi:type="dcterms:W3CDTF">2025-09-22T17:36:39Z</dcterms:created>
  <dcterms:modified xsi:type="dcterms:W3CDTF">2025-10-14T22:40:15Z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