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ontarioenergyboard-my.sharepoint.com/personal/ahlborsu_oeb_ca/Documents/Desktop/Alectra/Excel files/"/>
    </mc:Choice>
  </mc:AlternateContent>
  <xr:revisionPtr revIDLastSave="0" documentId="8_{B29A6E74-EF32-402A-BDF3-273EDF65326B}" xr6:coauthVersionLast="47" xr6:coauthVersionMax="47" xr10:uidLastSave="{00000000-0000-0000-0000-000000000000}"/>
  <bookViews>
    <workbookView xWindow="-120" yWindow="-120" windowWidth="24240" windowHeight="13020" tabRatio="669" xr2:uid="{CB4C3B9E-CA81-4318-A2C9-F639EC41E61D}"/>
  </bookViews>
  <sheets>
    <sheet name="App.2-C" sheetId="6" r:id="rId1"/>
  </sheets>
  <definedNames>
    <definedName name="________HUB1" localSheetId="0">#REF!</definedName>
    <definedName name="________HUB1">#REF!</definedName>
    <definedName name="________HUB2" localSheetId="0">#REF!</definedName>
    <definedName name="________HUB2">#REF!</definedName>
    <definedName name="________HUB3" localSheetId="0">#REF!</definedName>
    <definedName name="________HUB3">#REF!</definedName>
    <definedName name="________HUB4" localSheetId="0">#REF!</definedName>
    <definedName name="________HUB4">#REF!</definedName>
    <definedName name="_______HUB1" localSheetId="0">#REF!</definedName>
    <definedName name="_______HUB1">#REF!</definedName>
    <definedName name="_______HUB2" localSheetId="0">#REF!</definedName>
    <definedName name="_______HUB2">#REF!</definedName>
    <definedName name="_______HUB3" localSheetId="0">#REF!</definedName>
    <definedName name="_______HUB3">#REF!</definedName>
    <definedName name="_______HUB4" localSheetId="0">#REF!</definedName>
    <definedName name="_______HUB4">#REF!</definedName>
    <definedName name="______all1" localSheetId="0">#REF!</definedName>
    <definedName name="______all1">#REF!</definedName>
    <definedName name="______cat2" localSheetId="0">#REF!</definedName>
    <definedName name="______cat2">#REF!</definedName>
    <definedName name="______FED07" localSheetId="0">#REF!</definedName>
    <definedName name="______FED07">#REF!</definedName>
    <definedName name="______FED09" localSheetId="0">#REF!</definedName>
    <definedName name="______FED09">#REF!</definedName>
    <definedName name="______FED10" localSheetId="0">#REF!</definedName>
    <definedName name="______FED10">#REF!</definedName>
    <definedName name="______FED11" localSheetId="0">#REF!</definedName>
    <definedName name="______FED11">#REF!</definedName>
    <definedName name="______HUB1" localSheetId="0">#REF!</definedName>
    <definedName name="______HUB1">#REF!</definedName>
    <definedName name="______HUB2" localSheetId="0">#REF!</definedName>
    <definedName name="______HUB2">#REF!</definedName>
    <definedName name="______HUB3" localSheetId="0">#REF!</definedName>
    <definedName name="______HUB3">#REF!</definedName>
    <definedName name="______HUB4" localSheetId="0">#REF!</definedName>
    <definedName name="______HUB4">#REF!</definedName>
    <definedName name="______map1" localSheetId="0">#REF!</definedName>
    <definedName name="______map1">#REF!</definedName>
    <definedName name="______map2" localSheetId="0">#REF!</definedName>
    <definedName name="______map2">#REF!</definedName>
    <definedName name="______ONT07" localSheetId="0">#REF!</definedName>
    <definedName name="______ONT07">#REF!</definedName>
    <definedName name="______ONT10" localSheetId="0">#REF!</definedName>
    <definedName name="______ONT10">#REF!</definedName>
    <definedName name="_____all1" localSheetId="0">#REF!</definedName>
    <definedName name="_____all1">#REF!</definedName>
    <definedName name="_____cat2" localSheetId="0">#REF!</definedName>
    <definedName name="_____cat2">#REF!</definedName>
    <definedName name="_____FED06" localSheetId="0">#REF!</definedName>
    <definedName name="_____FED06">#REF!</definedName>
    <definedName name="_____FED07" localSheetId="0">#REF!</definedName>
    <definedName name="_____FED07">#REF!</definedName>
    <definedName name="_____FED08" localSheetId="0">#REF!</definedName>
    <definedName name="_____FED08">#REF!</definedName>
    <definedName name="_____FED09" localSheetId="0">#REF!</definedName>
    <definedName name="_____FED09">#REF!</definedName>
    <definedName name="_____FED10" localSheetId="0">#REF!</definedName>
    <definedName name="_____FED10">#REF!</definedName>
    <definedName name="_____FED11" localSheetId="0">#REF!</definedName>
    <definedName name="_____FED11">#REF!</definedName>
    <definedName name="_____HUB1" localSheetId="0">#REF!</definedName>
    <definedName name="_____HUB1">#REF!</definedName>
    <definedName name="_____HUB2" localSheetId="0">#REF!</definedName>
    <definedName name="_____HUB2">#REF!</definedName>
    <definedName name="_____HUB3" localSheetId="0">#REF!</definedName>
    <definedName name="_____HUB3">#REF!</definedName>
    <definedName name="_____HUB4" localSheetId="0">#REF!</definedName>
    <definedName name="_____HUB4">#REF!</definedName>
    <definedName name="_____map1" localSheetId="0">#REF!</definedName>
    <definedName name="_____map1">#REF!</definedName>
    <definedName name="_____map2" localSheetId="0">#REF!</definedName>
    <definedName name="_____map2">#REF!</definedName>
    <definedName name="_____ONT06" localSheetId="0">#REF!</definedName>
    <definedName name="_____ONT06">#REF!</definedName>
    <definedName name="_____ONT07" localSheetId="0">#REF!</definedName>
    <definedName name="_____ONT07">#REF!</definedName>
    <definedName name="_____ONT08" localSheetId="0">#REF!</definedName>
    <definedName name="_____ONT08">#REF!</definedName>
    <definedName name="_____ONT09" localSheetId="0">#REF!</definedName>
    <definedName name="_____ONT09">#REF!</definedName>
    <definedName name="_____ONT10" localSheetId="0">#REF!</definedName>
    <definedName name="_____ONT10">#REF!</definedName>
    <definedName name="_____ONT11" localSheetId="0">#REF!</definedName>
    <definedName name="_____ONT11">#REF!</definedName>
    <definedName name="____all1" localSheetId="0">#REF!</definedName>
    <definedName name="____all1">#REF!</definedName>
    <definedName name="____cat2" localSheetId="0">#REF!</definedName>
    <definedName name="____cat2">#REF!</definedName>
    <definedName name="____FED06" localSheetId="0">#REF!</definedName>
    <definedName name="____FED06">#REF!</definedName>
    <definedName name="____FED07">#REF!</definedName>
    <definedName name="____FED08" localSheetId="0">#REF!</definedName>
    <definedName name="____FED08">#REF!</definedName>
    <definedName name="____FED09">#REF!</definedName>
    <definedName name="____FED10">#REF!</definedName>
    <definedName name="____FED11">#REF!</definedName>
    <definedName name="____HUB1" localSheetId="0">#REF!</definedName>
    <definedName name="____HUB1">#REF!</definedName>
    <definedName name="____HUB2" localSheetId="0">#REF!</definedName>
    <definedName name="____HUB2">#REF!</definedName>
    <definedName name="____HUB3" localSheetId="0">#REF!</definedName>
    <definedName name="____HUB3">#REF!</definedName>
    <definedName name="____HUB4" localSheetId="0">#REF!</definedName>
    <definedName name="____HUB4">#REF!</definedName>
    <definedName name="____map1" localSheetId="0">#REF!</definedName>
    <definedName name="____map1">#REF!</definedName>
    <definedName name="____map2" localSheetId="0">#REF!</definedName>
    <definedName name="____map2">#REF!</definedName>
    <definedName name="____ONT06" localSheetId="0">#REF!</definedName>
    <definedName name="____ONT06">#REF!</definedName>
    <definedName name="____ONT07">#REF!</definedName>
    <definedName name="____ONT08" localSheetId="0">#REF!</definedName>
    <definedName name="____ONT08">#REF!</definedName>
    <definedName name="____ONT09" localSheetId="0">#REF!</definedName>
    <definedName name="____ONT09">#REF!</definedName>
    <definedName name="____ONT10">#REF!</definedName>
    <definedName name="____ONT11" localSheetId="0">#REF!</definedName>
    <definedName name="____ONT11">#REF!</definedName>
    <definedName name="___all1" localSheetId="0">#REF!</definedName>
    <definedName name="___all1">#REF!</definedName>
    <definedName name="___cat2" localSheetId="0">#REF!</definedName>
    <definedName name="___cat2">#REF!</definedName>
    <definedName name="___FED06" localSheetId="0">#REF!</definedName>
    <definedName name="___FED06">#REF!</definedName>
    <definedName name="___FED07" localSheetId="0">#REF!</definedName>
    <definedName name="___FED07">#REF!</definedName>
    <definedName name="___FED08" localSheetId="0">#REF!</definedName>
    <definedName name="___FED08">#REF!</definedName>
    <definedName name="___FED09" localSheetId="0">#REF!</definedName>
    <definedName name="___FED09">#REF!</definedName>
    <definedName name="___FED10" localSheetId="0">#REF!</definedName>
    <definedName name="___FED10">#REF!</definedName>
    <definedName name="___FED11" localSheetId="0">#REF!</definedName>
    <definedName name="___FED11">#REF!</definedName>
    <definedName name="___HUB1" localSheetId="0">#REF!</definedName>
    <definedName name="___HUB1">#REF!</definedName>
    <definedName name="___HUB2" localSheetId="0">#REF!</definedName>
    <definedName name="___HUB2">#REF!</definedName>
    <definedName name="___HUB3" localSheetId="0">#REF!</definedName>
    <definedName name="___HUB3">#REF!</definedName>
    <definedName name="___hub310">#REF!</definedName>
    <definedName name="___HUB4" localSheetId="0">#REF!</definedName>
    <definedName name="___HUB4">#REF!</definedName>
    <definedName name="___INDEX_SHEET___ASAP_Utilities" localSheetId="0">#REF!</definedName>
    <definedName name="___INDEX_SHEET___ASAP_Utilities">#REF!</definedName>
    <definedName name="___map1" localSheetId="0">#REF!</definedName>
    <definedName name="___map1">#REF!</definedName>
    <definedName name="___map2" localSheetId="0">#REF!</definedName>
    <definedName name="___map2">#REF!</definedName>
    <definedName name="___Oct2012">#REF!</definedName>
    <definedName name="___ONT06" localSheetId="0">#REF!</definedName>
    <definedName name="___ONT06">#REF!</definedName>
    <definedName name="___ONT07" localSheetId="0">#REF!</definedName>
    <definedName name="___ONT07">#REF!</definedName>
    <definedName name="___ONT08" localSheetId="0">#REF!</definedName>
    <definedName name="___ONT08">#REF!</definedName>
    <definedName name="___ONT09" localSheetId="0">#REF!</definedName>
    <definedName name="___ONT09">#REF!</definedName>
    <definedName name="___ONT10" localSheetId="0">#REF!</definedName>
    <definedName name="___ONT10">#REF!</definedName>
    <definedName name="___ONT11" localSheetId="0">#REF!</definedName>
    <definedName name="___ONT11">#REF!</definedName>
    <definedName name="__all1" localSheetId="0">#REF!</definedName>
    <definedName name="__all1">#REF!</definedName>
    <definedName name="__cat2" localSheetId="0">#REF!</definedName>
    <definedName name="__cat2">#REF!</definedName>
    <definedName name="__FED06" localSheetId="0">#REF!</definedName>
    <definedName name="__FED06">#REF!</definedName>
    <definedName name="__FED07" localSheetId="0">#REF!</definedName>
    <definedName name="__FED07">#REF!</definedName>
    <definedName name="__FED08" localSheetId="0">#REF!</definedName>
    <definedName name="__FED08">#REF!</definedName>
    <definedName name="__FED09" localSheetId="0">#REF!</definedName>
    <definedName name="__FED09">#REF!</definedName>
    <definedName name="__FED10" localSheetId="0">#REF!</definedName>
    <definedName name="__FED10">#REF!</definedName>
    <definedName name="__FED11" localSheetId="0">#REF!</definedName>
    <definedName name="__FED11">#REF!</definedName>
    <definedName name="__HUB1" localSheetId="0">#REF!</definedName>
    <definedName name="__HUB1">#REF!</definedName>
    <definedName name="__HUB2" localSheetId="0">#REF!</definedName>
    <definedName name="__HUB2">#REF!</definedName>
    <definedName name="__HUB3" localSheetId="0">#REF!</definedName>
    <definedName name="__HUB3">#REF!</definedName>
    <definedName name="__HUB4" localSheetId="0">#REF!</definedName>
    <definedName name="__HUB4">#REF!</definedName>
    <definedName name="__map1" localSheetId="0">#REF!</definedName>
    <definedName name="__map1">#REF!</definedName>
    <definedName name="__map2" localSheetId="0">#REF!</definedName>
    <definedName name="__map2">#REF!</definedName>
    <definedName name="__msq964">#REF!</definedName>
    <definedName name="__ONT06" localSheetId="0">#REF!</definedName>
    <definedName name="__ONT06">#REF!</definedName>
    <definedName name="__ONT07" localSheetId="0">#REF!</definedName>
    <definedName name="__ONT07">#REF!</definedName>
    <definedName name="__ONT08" localSheetId="0">#REF!</definedName>
    <definedName name="__ONT08">#REF!</definedName>
    <definedName name="__ONT09" localSheetId="0">#REF!</definedName>
    <definedName name="__ONT09">#REF!</definedName>
    <definedName name="__ONT10" localSheetId="0">#REF!</definedName>
    <definedName name="__ONT10">#REF!</definedName>
    <definedName name="__ONT11" localSheetId="0">#REF!</definedName>
    <definedName name="__ONT11">#REF!</definedName>
    <definedName name="_00_THESI_01001_AV001" localSheetId="0">#REF!</definedName>
    <definedName name="_00_THESI_01001_AV001">#REF!</definedName>
    <definedName name="_00_THESI_01001_AV004" localSheetId="0">#REF!</definedName>
    <definedName name="_00_THESI_01001_AV004">#REF!</definedName>
    <definedName name="_00_THESI_02001_AV001" localSheetId="0">#REF!</definedName>
    <definedName name="_00_THESI_02001_AV001">#REF!</definedName>
    <definedName name="_00_THESI_02001_AV004" localSheetId="0">#REF!</definedName>
    <definedName name="_00_THESI_02001_AV004">#REF!</definedName>
    <definedName name="_00_THESI_08001_AV001" localSheetId="0">#REF!</definedName>
    <definedName name="_00_THESI_08001_AV001">#REF!</definedName>
    <definedName name="_14CO_BS">#REF!</definedName>
    <definedName name="_14CO_BS_RESTATED">#REF!</definedName>
    <definedName name="_14CO_CF">#REF!</definedName>
    <definedName name="_14CO_CF_RESTATED">#REF!</definedName>
    <definedName name="_14CO_IS">#REF!</definedName>
    <definedName name="_14CO_IS_RESTATED">#REF!</definedName>
    <definedName name="_2014_Planned_ISA_Month" localSheetId="0">#REF!</definedName>
    <definedName name="_2014_Planned_ISA_Month">#REF!</definedName>
    <definedName name="_30_Dec_03" localSheetId="0">#REF!</definedName>
    <definedName name="_30_Dec_03">#REF!</definedName>
    <definedName name="_50_THESI_02001_AV001" localSheetId="0">#REF!</definedName>
    <definedName name="_50_THESI_02001_AV001">#REF!</definedName>
    <definedName name="_50_THESI_02001_AV004" localSheetId="0">#REF!</definedName>
    <definedName name="_50_THESI_02001_AV004">#REF!</definedName>
    <definedName name="_50_THESI_02001_BV001" localSheetId="0">#REF!</definedName>
    <definedName name="_50_THESI_02001_BV001">#REF!</definedName>
    <definedName name="_50_THESI_02001_BV002" localSheetId="0">#REF!</definedName>
    <definedName name="_50_THESI_02001_BV002">#REF!</definedName>
    <definedName name="_A160009" localSheetId="0">#REF!</definedName>
    <definedName name="_A160009">#REF!</definedName>
    <definedName name="_all1" localSheetId="0">#REF!</definedName>
    <definedName name="_all1">#REF!</definedName>
    <definedName name="_CAPITAL_WIP_GROUP__CAPA_01001_AD001">#REF!</definedName>
    <definedName name="_CAPITAL_WIP_GROUP__CAPA_01001_AV001">#REF!</definedName>
    <definedName name="_CAPITAL_WIP_GROUP__CAPA_01001_AV002">#REF!</definedName>
    <definedName name="_CAPITAL_WIP_GROUP__CAPA_01001_AV003">#REF!</definedName>
    <definedName name="_CAPITAL_WIP_GROUP__COSH_01001_AD001">#REF!</definedName>
    <definedName name="_CAPITAL_WIP_GROUP__COSH_01001_AV001">#REF!</definedName>
    <definedName name="_CAPITAL_WIP_GROUP__COSH_01001_AV002">#REF!</definedName>
    <definedName name="_CAPITAL_WIP_GROUP__COSH_01001_AV003">#REF!</definedName>
    <definedName name="_CAPITAL_WIP_GROUP__COSU_01001_AD001">#REF!</definedName>
    <definedName name="_CAPITAL_WIP_GROUP__COSU_01001_AV001">#REF!</definedName>
    <definedName name="_CAPITAL_WIP_GROUP__COSU_01001_AV002">#REF!</definedName>
    <definedName name="_CAPITAL_WIP_GROUP__COSU_01001_AV003">#REF!</definedName>
    <definedName name="_CAPITAL_WIP_GROUP__CUAS_01001_AD001">#REF!</definedName>
    <definedName name="_CAPITAL_WIP_GROUP__CUAS_01001_AV001">#REF!</definedName>
    <definedName name="_CAPITAL_WIP_GROUP__CUAS_01001_AV002">#REF!</definedName>
    <definedName name="_CAPITAL_WIP_GROUP__CUAS_01001_AV003">#REF!</definedName>
    <definedName name="_CAPITAL_WIP_GROUP__CULI_01001_AD001">#REF!</definedName>
    <definedName name="_CAPITAL_WIP_GROUP__CULI_01001_AV001">#REF!</definedName>
    <definedName name="_CAPITAL_WIP_GROUP__CULI_01001_AV002">#REF!</definedName>
    <definedName name="_CAPITAL_WIP_GROUP__CULI_01001_AV003">#REF!</definedName>
    <definedName name="_CAPITAL_WIP_GROUP__CWIP_01001_AD001">#REF!</definedName>
    <definedName name="_CAPITAL_WIP_GROUP__CWIP_01001_AV001">#REF!</definedName>
    <definedName name="_CAPITAL_WIP_GROUP__CWIP_01001_AV002">#REF!</definedName>
    <definedName name="_CAPITAL_WIP_GROUP__CWIP_01001_AV003">#REF!</definedName>
    <definedName name="_CAPITAL_WIP_GROUP__IS_01001_AD001">#REF!</definedName>
    <definedName name="_CAPITAL_WIP_GROUP__IS_01001_AV001">#REF!</definedName>
    <definedName name="_CAPITAL_WIP_GROUP__IS_01001_AV002">#REF!</definedName>
    <definedName name="_CAPITAL_WIP_GROUP__IS_01001_AV003">#REF!</definedName>
    <definedName name="_CAPITAL_WIP_GROUP__LTIR_01001_AD001">#REF!</definedName>
    <definedName name="_CAPITAL_WIP_GROUP__LTIR_01001_AV001">#REF!</definedName>
    <definedName name="_CAPITAL_WIP_GROUP__LTIR_01001_AV002">#REF!</definedName>
    <definedName name="_CAPITAL_WIP_GROUP__LTIR_01001_AV003">#REF!</definedName>
    <definedName name="_CAPITAL_WIP_GROUP__LTNT_01001_AD001">#REF!</definedName>
    <definedName name="_CAPITAL_WIP_GROUP__LTNT_01001_AV001">#REF!</definedName>
    <definedName name="_CAPITAL_WIP_GROUP__LTNT_01001_AV002">#REF!</definedName>
    <definedName name="_CAPITAL_WIP_GROUP__LTNT_01001_AV003">#REF!</definedName>
    <definedName name="_CAPITAL_WIP_GROUP__OTAS_01001_AD001">#REF!</definedName>
    <definedName name="_CAPITAL_WIP_GROUP__OTAS_01001_AV001">#REF!</definedName>
    <definedName name="_CAPITAL_WIP_GROUP__OTAS_01001_AV002">#REF!</definedName>
    <definedName name="_CAPITAL_WIP_GROUP__OTAS_01001_AV003">#REF!</definedName>
    <definedName name="_CAPITAL_WIP_GROUP__OTHL_01001_AD001">#REF!</definedName>
    <definedName name="_CAPITAL_WIP_GROUP__OTHL_01001_AV001">#REF!</definedName>
    <definedName name="_CAPITAL_WIP_GROUP__OTHL_01001_AV002">#REF!</definedName>
    <definedName name="_CAPITAL_WIP_GROUP__OTHL_01001_AV003">#REF!</definedName>
    <definedName name="_CAPITAL_WIP_GROUP__RE_01001_AD001">#REF!</definedName>
    <definedName name="_CAPITAL_WIP_GROUP__RE_01001_AV001">#REF!</definedName>
    <definedName name="_CAPITAL_WIP_GROUP__RE_01001_AV002">#REF!</definedName>
    <definedName name="_CAPITAL_WIP_GROUP__RE_01001_AV003">#REF!</definedName>
    <definedName name="_cat2" localSheetId="0">#REF!</definedName>
    <definedName name="_cat2">#REF!</definedName>
    <definedName name="_Cost_Of_Sales__COS_01001_AD001">#REF!</definedName>
    <definedName name="_Cost_Of_Sales__COS_01001_AV001">#REF!</definedName>
    <definedName name="_Cost_Of_Sales__COS_01001_AV002">#REF!</definedName>
    <definedName name="_Cost_Of_Sales__COS_01001_AV003">#REF!</definedName>
    <definedName name="_Cost_Of_Sales__COS_01001_AV004">#REF!</definedName>
    <definedName name="_Cost_Of_Sales__DEPN_01001_AD001">#REF!</definedName>
    <definedName name="_Cost_Of_Sales__DEPN_01001_AV001">#REF!</definedName>
    <definedName name="_Cost_Of_Sales__DEPN_01001_AV002">#REF!</definedName>
    <definedName name="_Cost_Of_Sales__DEPN_01001_AV003">#REF!</definedName>
    <definedName name="_Cost_Of_Sales__DEPN_01001_AV004">#REF!</definedName>
    <definedName name="_Cost_Of_Sales__GAIN_01001_AD001">#REF!</definedName>
    <definedName name="_Cost_Of_Sales__GAIN_01001_AV001">#REF!</definedName>
    <definedName name="_Cost_Of_Sales__GAIN_01001_AV002">#REF!</definedName>
    <definedName name="_Cost_Of_Sales__GAIN_01001_AV003">#REF!</definedName>
    <definedName name="_Cost_Of_Sales__GAIN_01001_AV004">#REF!</definedName>
    <definedName name="_Cost_Of_Sales__INTI_01001_AD001">#REF!</definedName>
    <definedName name="_Cost_Of_Sales__INTI_01001_AV001">#REF!</definedName>
    <definedName name="_Cost_Of_Sales__INTI_01001_AV002">#REF!</definedName>
    <definedName name="_Cost_Of_Sales__INTI_01001_AV003">#REF!</definedName>
    <definedName name="_Cost_Of_Sales__INTI_01001_AV004">#REF!</definedName>
    <definedName name="_Cost_Of_Sales__INTL_01001_AD001">#REF!</definedName>
    <definedName name="_Cost_Of_Sales__INTL_01001_AV001">#REF!</definedName>
    <definedName name="_Cost_Of_Sales__INTL_01001_AV002">#REF!</definedName>
    <definedName name="_Cost_Of_Sales__INTL_01001_AV003">#REF!</definedName>
    <definedName name="_Cost_Of_Sales__INTL_01001_AV004">#REF!</definedName>
    <definedName name="_Cost_Of_Sales__INTS_01001_AD001">#REF!</definedName>
    <definedName name="_Cost_Of_Sales__INTS_01001_AV001">#REF!</definedName>
    <definedName name="_Cost_Of_Sales__INTS_01001_AV002">#REF!</definedName>
    <definedName name="_Cost_Of_Sales__INTS_01001_AV003">#REF!</definedName>
    <definedName name="_Cost_Of_Sales__INTS_01001_AV004">#REF!</definedName>
    <definedName name="_Cost_Of_Sales__ITAX_01001_AD001">#REF!</definedName>
    <definedName name="_Cost_Of_Sales__ITAX_01001_AV001">#REF!</definedName>
    <definedName name="_Cost_Of_Sales__ITAX_01001_AV002">#REF!</definedName>
    <definedName name="_Cost_Of_Sales__ITAX_01001_AV003">#REF!</definedName>
    <definedName name="_Cost_Of_Sales__ITAX_01001_AV004">#REF!</definedName>
    <definedName name="_Cost_Of_Sales__LOSS_01001_AD001">#REF!</definedName>
    <definedName name="_Cost_Of_Sales__LOSS_01001_AV001">#REF!</definedName>
    <definedName name="_Cost_Of_Sales__LOSS_01001_AV002">#REF!</definedName>
    <definedName name="_Cost_Of_Sales__LOSS_01001_AV003">#REF!</definedName>
    <definedName name="_Cost_Of_Sales__LOSS_01001_AV004">#REF!</definedName>
    <definedName name="_Cost_Of_Sales__OPEX_01001_AD001">#REF!</definedName>
    <definedName name="_Cost_Of_Sales__OPEX_01001_AV001">#REF!</definedName>
    <definedName name="_Cost_Of_Sales__OPEX_01001_AV002">#REF!</definedName>
    <definedName name="_Cost_Of_Sales__OPEX_01001_AV003">#REF!</definedName>
    <definedName name="_Cost_Of_Sales__OPEX_01001_AV004">#REF!</definedName>
    <definedName name="_Cost_Of_Sales__OTHI_01001_AD001">#REF!</definedName>
    <definedName name="_Cost_Of_Sales__OTHI_01001_AV001">#REF!</definedName>
    <definedName name="_Cost_Of_Sales__OTHI_01001_AV002">#REF!</definedName>
    <definedName name="_Cost_Of_Sales__OTHI_01001_AV003">#REF!</definedName>
    <definedName name="_Cost_Of_Sales__OTHI_01001_AV004">#REF!</definedName>
    <definedName name="_Cost_Of_Sales__SALE_01001_AD001">#REF!</definedName>
    <definedName name="_Cost_Of_Sales__SALE_01001_AV001">#REF!</definedName>
    <definedName name="_Cost_Of_Sales__SALE_01001_AV002">#REF!</definedName>
    <definedName name="_Cost_Of_Sales__SALE_01001_AV003">#REF!</definedName>
    <definedName name="_Cost_Of_Sales__SALE_01001_AV004">#REF!</definedName>
    <definedName name="_Demand_Response_THESI_01001_AV001" localSheetId="0">#REF!</definedName>
    <definedName name="_Demand_Response_THESI_01001_AV001">#REF!</definedName>
    <definedName name="_Demand_Response_THESI_01001_AV004" localSheetId="0">#REF!</definedName>
    <definedName name="_Demand_Response_THESI_01001_AV004">#REF!</definedName>
    <definedName name="_Demand_Response_THESI_01001_BV001" localSheetId="0">#REF!</definedName>
    <definedName name="_Demand_Response_THESI_01001_BV001">#REF!</definedName>
    <definedName name="_Demand_Response_THESI_01001_BV002" localSheetId="0">#REF!</definedName>
    <definedName name="_Demand_Response_THESI_01001_BV002">#REF!</definedName>
    <definedName name="_Demand_Response_THESI_02001_AV001" localSheetId="0">#REF!</definedName>
    <definedName name="_Demand_Response_THESI_02001_AV001">#REF!</definedName>
    <definedName name="_Demand_Response_THESI_02001_AV004" localSheetId="0">#REF!</definedName>
    <definedName name="_Demand_Response_THESI_02001_AV004">#REF!</definedName>
    <definedName name="_Demand_Response_THESI_02001_BV001" localSheetId="0">#REF!</definedName>
    <definedName name="_Demand_Response_THESI_02001_BV001">#REF!</definedName>
    <definedName name="_Demand_Response_THESI_02001_BV002" localSheetId="0">#REF!</definedName>
    <definedName name="_Demand_Response_THESI_02001_BV002">#REF!</definedName>
    <definedName name="_Electricity_Consol__THESI_05001_AV001" localSheetId="0">#REF!</definedName>
    <definedName name="_Electricity_Consol__THESI_05001_AV001">#REF!</definedName>
    <definedName name="_Electricity_Consol__THESI_05001_AV004" localSheetId="0">#REF!</definedName>
    <definedName name="_Electricity_Consol__THESI_05001_AV004">#REF!</definedName>
    <definedName name="_Electricity_Consol__THESI_05001_BV001" localSheetId="0">#REF!</definedName>
    <definedName name="_Electricity_Consol__THESI_05001_BV001">#REF!</definedName>
    <definedName name="_Electricity_Consol__THESI_05001_BV002" localSheetId="0">#REF!</definedName>
    <definedName name="_Electricity_Consol__THESI_05001_BV002">#REF!</definedName>
    <definedName name="_Electricity_Consol__THESI_08001_BV001" localSheetId="0">#REF!</definedName>
    <definedName name="_Electricity_Consol__THESI_08001_BV001">#REF!</definedName>
    <definedName name="_FED06" localSheetId="0">#REF!</definedName>
    <definedName name="_FED06">#REF!</definedName>
    <definedName name="_FED07">#REF!</definedName>
    <definedName name="_FED08">#REF!</definedName>
    <definedName name="_FED09">#REF!</definedName>
    <definedName name="_FED10">#REF!</definedName>
    <definedName name="_FED11">#REF!</definedName>
    <definedName name="_xlnm._FilterDatabase" localSheetId="0" hidden="1">'App.2-C'!$A$1:$XET$558</definedName>
    <definedName name="_Fixed_Asset_Acc_Dep__CAPA_01001_AD001">#REF!</definedName>
    <definedName name="_Fixed_Asset_Acc_Dep__CAPA_01001_AV001">#REF!</definedName>
    <definedName name="_Fixed_Asset_Acc_Dep__CAPA_01001_AV002">#REF!</definedName>
    <definedName name="_Fixed_Asset_Acc_Dep__CAPA_01001_AV003">#REF!</definedName>
    <definedName name="_Fixed_Asset_Acc_Dep__COSH_01001_AD001">#REF!</definedName>
    <definedName name="_Fixed_Asset_Acc_Dep__COSH_01001_AV001">#REF!</definedName>
    <definedName name="_Fixed_Asset_Acc_Dep__COSH_01001_AV002">#REF!</definedName>
    <definedName name="_Fixed_Asset_Acc_Dep__COSH_01001_AV003">#REF!</definedName>
    <definedName name="_Fixed_Asset_Acc_Dep__COSU_01001_AD001">#REF!</definedName>
    <definedName name="_Fixed_Asset_Acc_Dep__COSU_01001_AV001">#REF!</definedName>
    <definedName name="_Fixed_Asset_Acc_Dep__COSU_01001_AV002">#REF!</definedName>
    <definedName name="_Fixed_Asset_Acc_Dep__COSU_01001_AV003">#REF!</definedName>
    <definedName name="_Fixed_Asset_Acc_Dep__CUAS_01001_AD001">#REF!</definedName>
    <definedName name="_Fixed_Asset_Acc_Dep__CUAS_01001_AV001">#REF!</definedName>
    <definedName name="_Fixed_Asset_Acc_Dep__CUAS_01001_AV002">#REF!</definedName>
    <definedName name="_Fixed_Asset_Acc_Dep__CUAS_01001_AV003">#REF!</definedName>
    <definedName name="_Fixed_Asset_Acc_Dep__CULI_01001_AD001">#REF!</definedName>
    <definedName name="_Fixed_Asset_Acc_Dep__CULI_01001_AV001">#REF!</definedName>
    <definedName name="_Fixed_Asset_Acc_Dep__CULI_01001_AV002">#REF!</definedName>
    <definedName name="_Fixed_Asset_Acc_Dep__CULI_01001_AV003">#REF!</definedName>
    <definedName name="_Fixed_Asset_Acc_Dep__CWIP_01001_AD001">#REF!</definedName>
    <definedName name="_Fixed_Asset_Acc_Dep__CWIP_01001_AV001">#REF!</definedName>
    <definedName name="_Fixed_Asset_Acc_Dep__CWIP_01001_AV002">#REF!</definedName>
    <definedName name="_Fixed_Asset_Acc_Dep__CWIP_01001_AV003">#REF!</definedName>
    <definedName name="_Fixed_Asset_Acc_Dep__IS_01001_AD001">#REF!</definedName>
    <definedName name="_Fixed_Asset_Acc_Dep__IS_01001_AV001">#REF!</definedName>
    <definedName name="_Fixed_Asset_Acc_Dep__IS_01001_AV002">#REF!</definedName>
    <definedName name="_Fixed_Asset_Acc_Dep__IS_01001_AV003">#REF!</definedName>
    <definedName name="_Fixed_Asset_Acc_Dep__LTIR_01001_AD001">#REF!</definedName>
    <definedName name="_Fixed_Asset_Acc_Dep__LTIR_01001_AV001">#REF!</definedName>
    <definedName name="_Fixed_Asset_Acc_Dep__LTIR_01001_AV002">#REF!</definedName>
    <definedName name="_Fixed_Asset_Acc_Dep__LTIR_01001_AV003">#REF!</definedName>
    <definedName name="_Fixed_Asset_Acc_Dep__LTNT_01001_AD001">#REF!</definedName>
    <definedName name="_Fixed_Asset_Acc_Dep__LTNT_01001_AV001">#REF!</definedName>
    <definedName name="_Fixed_Asset_Acc_Dep__LTNT_01001_AV002">#REF!</definedName>
    <definedName name="_Fixed_Asset_Acc_Dep__LTNT_01001_AV003">#REF!</definedName>
    <definedName name="_Fixed_Asset_Acc_Dep__OTAS_01001_AD001">#REF!</definedName>
    <definedName name="_Fixed_Asset_Acc_Dep__OTAS_01001_AV001">#REF!</definedName>
    <definedName name="_Fixed_Asset_Acc_Dep__OTAS_01001_AV002">#REF!</definedName>
    <definedName name="_Fixed_Asset_Acc_Dep__OTAS_01001_AV003">#REF!</definedName>
    <definedName name="_Fixed_Asset_Acc_Dep__OTHL_01001_AD001">#REF!</definedName>
    <definedName name="_Fixed_Asset_Acc_Dep__OTHL_01001_AV001">#REF!</definedName>
    <definedName name="_Fixed_Asset_Acc_Dep__OTHL_01001_AV002">#REF!</definedName>
    <definedName name="_Fixed_Asset_Acc_Dep__OTHL_01001_AV003">#REF!</definedName>
    <definedName name="_Fixed_Asset_Acc_Dep__RE_01001_AD001">#REF!</definedName>
    <definedName name="_Fixed_Asset_Acc_Dep__RE_01001_AV001">#REF!</definedName>
    <definedName name="_Fixed_Asset_Acc_Dep__RE_01001_AV002">#REF!</definedName>
    <definedName name="_Fixed_Asset_Acc_Dep__RE_01001_AV003">#REF!</definedName>
    <definedName name="_HUB1" localSheetId="0">#REF!</definedName>
    <definedName name="_HUB1">#REF!</definedName>
    <definedName name="_HUB2" localSheetId="0">#REF!</definedName>
    <definedName name="_HUB2">#REF!</definedName>
    <definedName name="_HUB3" localSheetId="0">#REF!</definedName>
    <definedName name="_HUB3">#REF!</definedName>
    <definedName name="_hub310">#REF!</definedName>
    <definedName name="_HUB4" localSheetId="0">#REF!</definedName>
    <definedName name="_HUB4">#REF!</definedName>
    <definedName name="_Interest___Financing_Charges__Net_THESI_01001_AV001" localSheetId="0">#REF!</definedName>
    <definedName name="_Interest___Financing_Charges__Net_THESI_01001_AV001">#REF!</definedName>
    <definedName name="_Interest___Financing_Charges__Net_THESI_01001_AV004" localSheetId="0">#REF!</definedName>
    <definedName name="_Interest___Financing_Charges__Net_THESI_01001_AV004">#REF!</definedName>
    <definedName name="_Interest___Financing_Charges__Net_THESI_01001_BV001" localSheetId="0">#REF!</definedName>
    <definedName name="_Interest___Financing_Charges__Net_THESI_01001_BV001">#REF!</definedName>
    <definedName name="_Interest___Financing_Charges__Net_THESI_01001_BV002" localSheetId="0">#REF!</definedName>
    <definedName name="_Interest___Financing_Charges__Net_THESI_01001_BV002">#REF!</definedName>
    <definedName name="_Interest___Financing_Charges__Net_THESI_02001_AV001" localSheetId="0">#REF!</definedName>
    <definedName name="_Interest___Financing_Charges__Net_THESI_02001_AV001">#REF!</definedName>
    <definedName name="_Interest___Financing_Charges__Net_THESI_02001_AV004" localSheetId="0">#REF!</definedName>
    <definedName name="_Interest___Financing_Charges__Net_THESI_02001_AV004">#REF!</definedName>
    <definedName name="_Interest___Financing_Charges__Net_THESI_02001_BV001" localSheetId="0">#REF!</definedName>
    <definedName name="_Interest___Financing_Charges__Net_THESI_02001_BV001">#REF!</definedName>
    <definedName name="_Interest___Financing_Charges__Net_THESI_02001_BV002" localSheetId="0">#REF!</definedName>
    <definedName name="_Interest___Financing_Charges__Net_THESI_02001_BV002">#REF!</definedName>
    <definedName name="_Key1" localSheetId="0" hidden="1">#REF!</definedName>
    <definedName name="_Key1" hidden="1">#REF!</definedName>
    <definedName name="_Long_term_Interest_Expense__COS_02001_AD001" localSheetId="0">#REF!</definedName>
    <definedName name="_Long_term_Interest_Expense__COS_02001_AD001">#REF!</definedName>
    <definedName name="_Long_term_Interest_Expense__COS_02001_AV001" localSheetId="0">#REF!</definedName>
    <definedName name="_Long_term_Interest_Expense__COS_02001_AV001">#REF!</definedName>
    <definedName name="_Long_term_Interest_Expense__COS_02001_AV002" localSheetId="0">#REF!</definedName>
    <definedName name="_Long_term_Interest_Expense__COS_02001_AV002">#REF!</definedName>
    <definedName name="_Long_term_Interest_Expense__COS_02001_AV003" localSheetId="0">#REF!</definedName>
    <definedName name="_Long_term_Interest_Expense__COS_02001_AV003">#REF!</definedName>
    <definedName name="_Long_term_Interest_Expense__COS_02001_AV004" localSheetId="0">#REF!</definedName>
    <definedName name="_Long_term_Interest_Expense__COS_02001_AV004">#REF!</definedName>
    <definedName name="_Long_term_Interest_Expense__DEPN_02001_AD001" localSheetId="0">#REF!</definedName>
    <definedName name="_Long_term_Interest_Expense__DEPN_02001_AD001">#REF!</definedName>
    <definedName name="_Long_term_Interest_Expense__DEPN_02001_AV001" localSheetId="0">#REF!</definedName>
    <definedName name="_Long_term_Interest_Expense__DEPN_02001_AV001">#REF!</definedName>
    <definedName name="_Long_term_Interest_Expense__DEPN_02001_AV002" localSheetId="0">#REF!</definedName>
    <definedName name="_Long_term_Interest_Expense__DEPN_02001_AV002">#REF!</definedName>
    <definedName name="_Long_term_Interest_Expense__DEPN_02001_AV003" localSheetId="0">#REF!</definedName>
    <definedName name="_Long_term_Interest_Expense__DEPN_02001_AV003">#REF!</definedName>
    <definedName name="_Long_term_Interest_Expense__DEPN_02001_AV004" localSheetId="0">#REF!</definedName>
    <definedName name="_Long_term_Interest_Expense__DEPN_02001_AV004">#REF!</definedName>
    <definedName name="_Long_term_Interest_Expense__GAIN_02001_AD001" localSheetId="0">#REF!</definedName>
    <definedName name="_Long_term_Interest_Expense__GAIN_02001_AD001">#REF!</definedName>
    <definedName name="_Long_term_Interest_Expense__GAIN_02001_AV001" localSheetId="0">#REF!</definedName>
    <definedName name="_Long_term_Interest_Expense__GAIN_02001_AV001">#REF!</definedName>
    <definedName name="_Long_term_Interest_Expense__GAIN_02001_AV002" localSheetId="0">#REF!</definedName>
    <definedName name="_Long_term_Interest_Expense__GAIN_02001_AV002">#REF!</definedName>
    <definedName name="_Long_term_Interest_Expense__GAIN_02001_AV003" localSheetId="0">#REF!</definedName>
    <definedName name="_Long_term_Interest_Expense__GAIN_02001_AV003">#REF!</definedName>
    <definedName name="_Long_term_Interest_Expense__GAIN_02001_AV004" localSheetId="0">#REF!</definedName>
    <definedName name="_Long_term_Interest_Expense__GAIN_02001_AV004">#REF!</definedName>
    <definedName name="_Long_term_Interest_Expense__INDO_02001_AD001" localSheetId="0">#REF!</definedName>
    <definedName name="_Long_term_Interest_Expense__INDO_02001_AD001">#REF!</definedName>
    <definedName name="_Long_term_Interest_Expense__INDO_02001_AV001" localSheetId="0">#REF!</definedName>
    <definedName name="_Long_term_Interest_Expense__INDO_02001_AV001">#REF!</definedName>
    <definedName name="_Long_term_Interest_Expense__INDO_02001_AV002" localSheetId="0">#REF!</definedName>
    <definedName name="_Long_term_Interest_Expense__INDO_02001_AV002">#REF!</definedName>
    <definedName name="_Long_term_Interest_Expense__INDO_02001_AV003" localSheetId="0">#REF!</definedName>
    <definedName name="_Long_term_Interest_Expense__INDO_02001_AV003">#REF!</definedName>
    <definedName name="_Long_term_Interest_Expense__INDO_02001_AV004" localSheetId="0">#REF!</definedName>
    <definedName name="_Long_term_Interest_Expense__INDO_02001_AV004">#REF!</definedName>
    <definedName name="_Long_term_interest_Expense__INDO_02001_AV011" localSheetId="0">#REF!</definedName>
    <definedName name="_Long_term_interest_Expense__INDO_02001_AV011">#REF!</definedName>
    <definedName name="_Long_term_Interest_Expense__INTI_02001_AD001" localSheetId="0">#REF!</definedName>
    <definedName name="_Long_term_Interest_Expense__INTI_02001_AD001">#REF!</definedName>
    <definedName name="_Long_term_Interest_Expense__INTI_02001_AV001" localSheetId="0">#REF!</definedName>
    <definedName name="_Long_term_Interest_Expense__INTI_02001_AV001">#REF!</definedName>
    <definedName name="_Long_term_Interest_Expense__INTI_02001_AV002" localSheetId="0">#REF!</definedName>
    <definedName name="_Long_term_Interest_Expense__INTI_02001_AV002">#REF!</definedName>
    <definedName name="_Long_term_Interest_Expense__INTI_02001_AV003" localSheetId="0">#REF!</definedName>
    <definedName name="_Long_term_Interest_Expense__INTI_02001_AV003">#REF!</definedName>
    <definedName name="_Long_term_Interest_Expense__INTI_02001_AV004" localSheetId="0">#REF!</definedName>
    <definedName name="_Long_term_Interest_Expense__INTI_02001_AV004">#REF!</definedName>
    <definedName name="_Long_term_Interest_Expense__INTL_02001_AD001" localSheetId="0">#REF!</definedName>
    <definedName name="_Long_term_Interest_Expense__INTL_02001_AD001">#REF!</definedName>
    <definedName name="_Long_term_Interest_Expense__INTL_02001_AV001" localSheetId="0">#REF!</definedName>
    <definedName name="_Long_term_Interest_Expense__INTL_02001_AV001">#REF!</definedName>
    <definedName name="_Long_term_Interest_Expense__INTL_02001_AV002" localSheetId="0">#REF!</definedName>
    <definedName name="_Long_term_Interest_Expense__INTL_02001_AV002">#REF!</definedName>
    <definedName name="_Long_term_Interest_Expense__INTL_02001_AV003" localSheetId="0">#REF!</definedName>
    <definedName name="_Long_term_Interest_Expense__INTL_02001_AV003">#REF!</definedName>
    <definedName name="_Long_term_Interest_Expense__INTL_02001_AV004" localSheetId="0">#REF!</definedName>
    <definedName name="_Long_term_Interest_Expense__INTL_02001_AV004">#REF!</definedName>
    <definedName name="_Long_term_Interest_Expense__INTS_02001_AD001" localSheetId="0">#REF!</definedName>
    <definedName name="_Long_term_Interest_Expense__INTS_02001_AD001">#REF!</definedName>
    <definedName name="_Long_term_Interest_Expense__INTS_02001_AV001" localSheetId="0">#REF!</definedName>
    <definedName name="_Long_term_Interest_Expense__INTS_02001_AV001">#REF!</definedName>
    <definedName name="_Long_term_Interest_Expense__INTS_02001_AV002" localSheetId="0">#REF!</definedName>
    <definedName name="_Long_term_Interest_Expense__INTS_02001_AV002">#REF!</definedName>
    <definedName name="_Long_term_Interest_Expense__INTS_02001_AV003" localSheetId="0">#REF!</definedName>
    <definedName name="_Long_term_Interest_Expense__INTS_02001_AV003">#REF!</definedName>
    <definedName name="_Long_term_Interest_Expense__INTS_02001_AV004" localSheetId="0">#REF!</definedName>
    <definedName name="_Long_term_Interest_Expense__INTS_02001_AV004">#REF!</definedName>
    <definedName name="_Long_term_Interest_Expense__ITAX_02001_AD001" localSheetId="0">#REF!</definedName>
    <definedName name="_Long_term_Interest_Expense__ITAX_02001_AD001">#REF!</definedName>
    <definedName name="_Long_term_Interest_Expense__ITAX_02001_AV001" localSheetId="0">#REF!</definedName>
    <definedName name="_Long_term_Interest_Expense__ITAX_02001_AV001">#REF!</definedName>
    <definedName name="_Long_term_Interest_Expense__ITAX_02001_AV002" localSheetId="0">#REF!</definedName>
    <definedName name="_Long_term_Interest_Expense__ITAX_02001_AV002">#REF!</definedName>
    <definedName name="_Long_term_Interest_Expense__ITAX_02001_AV003" localSheetId="0">#REF!</definedName>
    <definedName name="_Long_term_Interest_Expense__ITAX_02001_AV003">#REF!</definedName>
    <definedName name="_Long_term_Interest_Expense__ITAX_02001_AV004" localSheetId="0">#REF!</definedName>
    <definedName name="_Long_term_Interest_Expense__ITAX_02001_AV004">#REF!</definedName>
    <definedName name="_Long_term_Interest_Expense__LOSS_02001_AD001" localSheetId="0">#REF!</definedName>
    <definedName name="_Long_term_Interest_Expense__LOSS_02001_AD001">#REF!</definedName>
    <definedName name="_Long_term_Interest_Expense__LOSS_02001_AV001" localSheetId="0">#REF!</definedName>
    <definedName name="_Long_term_Interest_Expense__LOSS_02001_AV001">#REF!</definedName>
    <definedName name="_Long_term_Interest_Expense__LOSS_02001_AV002" localSheetId="0">#REF!</definedName>
    <definedName name="_Long_term_Interest_Expense__LOSS_02001_AV002">#REF!</definedName>
    <definedName name="_Long_term_Interest_Expense__LOSS_02001_AV003" localSheetId="0">#REF!</definedName>
    <definedName name="_Long_term_Interest_Expense__LOSS_02001_AV003">#REF!</definedName>
    <definedName name="_Long_term_Interest_Expense__LOSS_02001_AV004" localSheetId="0">#REF!</definedName>
    <definedName name="_Long_term_Interest_Expense__LOSS_02001_AV004">#REF!</definedName>
    <definedName name="_Long_term_Interest_Expense__MKT_02001_AD001" localSheetId="0">#REF!</definedName>
    <definedName name="_Long_term_Interest_Expense__MKT_02001_AD001">#REF!</definedName>
    <definedName name="_Long_term_Interest_Expense__MKT_02001_AV001" localSheetId="0">#REF!</definedName>
    <definedName name="_Long_term_Interest_Expense__MKT_02001_AV001">#REF!</definedName>
    <definedName name="_Long_term_Interest_Expense__MKT_02001_AV002" localSheetId="0">#REF!</definedName>
    <definedName name="_Long_term_Interest_Expense__MKT_02001_AV002">#REF!</definedName>
    <definedName name="_Long_term_Interest_Expense__MKT_02001_AV003" localSheetId="0">#REF!</definedName>
    <definedName name="_Long_term_Interest_Expense__MKT_02001_AV003">#REF!</definedName>
    <definedName name="_Long_term_Interest_Expense__MKT_02001_AV004" localSheetId="0">#REF!</definedName>
    <definedName name="_Long_term_Interest_Expense__MKT_02001_AV004">#REF!</definedName>
    <definedName name="_Long_term_Interest_Expense__OPEX_02001_AD001" localSheetId="0">#REF!</definedName>
    <definedName name="_Long_term_Interest_Expense__OPEX_02001_AD001">#REF!</definedName>
    <definedName name="_Long_term_Interest_Expense__OPEX_02001_AV001" localSheetId="0">#REF!</definedName>
    <definedName name="_Long_term_Interest_Expense__OPEX_02001_AV001">#REF!</definedName>
    <definedName name="_Long_term_Interest_Expense__OPEX_02001_AV002" localSheetId="0">#REF!</definedName>
    <definedName name="_Long_term_Interest_Expense__OPEX_02001_AV002">#REF!</definedName>
    <definedName name="_Long_term_Interest_Expense__OPEX_02001_AV003" localSheetId="0">#REF!</definedName>
    <definedName name="_Long_term_Interest_Expense__OPEX_02001_AV003">#REF!</definedName>
    <definedName name="_Long_term_Interest_Expense__OPEX_02001_AV004" localSheetId="0">#REF!</definedName>
    <definedName name="_Long_term_Interest_Expense__OPEX_02001_AV004">#REF!</definedName>
    <definedName name="_Long_term_Interest_Expense__OTHI_02001_AD001" localSheetId="0">#REF!</definedName>
    <definedName name="_Long_term_Interest_Expense__OTHI_02001_AD001">#REF!</definedName>
    <definedName name="_Long_term_Interest_Expense__OTHI_02001_AV001" localSheetId="0">#REF!</definedName>
    <definedName name="_Long_term_Interest_Expense__OTHI_02001_AV001">#REF!</definedName>
    <definedName name="_Long_term_Interest_Expense__OTHI_02001_AV002" localSheetId="0">#REF!</definedName>
    <definedName name="_Long_term_Interest_Expense__OTHI_02001_AV002">#REF!</definedName>
    <definedName name="_Long_term_Interest_Expense__OTHI_02001_AV003" localSheetId="0">#REF!</definedName>
    <definedName name="_Long_term_Interest_Expense__OTHI_02001_AV003">#REF!</definedName>
    <definedName name="_Long_term_Interest_Expense__OTHI_02001_AV004" localSheetId="0">#REF!</definedName>
    <definedName name="_Long_term_Interest_Expense__OTHI_02001_AV004">#REF!</definedName>
    <definedName name="_Long_term_Interest_Expense__SALE_02001_AD001" localSheetId="0">#REF!</definedName>
    <definedName name="_Long_term_Interest_Expense__SALE_02001_AD001">#REF!</definedName>
    <definedName name="_Long_term_Interest_Expense__SALE_02001_AV001" localSheetId="0">#REF!</definedName>
    <definedName name="_Long_term_Interest_Expense__SALE_02001_AV001">#REF!</definedName>
    <definedName name="_Long_term_Interest_Expense__SALE_02001_AV002" localSheetId="0">#REF!</definedName>
    <definedName name="_Long_term_Interest_Expense__SALE_02001_AV002">#REF!</definedName>
    <definedName name="_Long_term_Interest_Expense__SALE_02001_AV003" localSheetId="0">#REF!</definedName>
    <definedName name="_Long_term_Interest_Expense__SALE_02001_AV003">#REF!</definedName>
    <definedName name="_Long_term_Interest_Expense__SALE_02001_AV004" localSheetId="0">#REF!</definedName>
    <definedName name="_Long_term_Interest_Expense__SALE_02001_AV004">#REF!</definedName>
    <definedName name="_map1" localSheetId="0">#REF!</definedName>
    <definedName name="_map1">#REF!</definedName>
    <definedName name="_map2" localSheetId="0">#REF!</definedName>
    <definedName name="_map2">#REF!</definedName>
    <definedName name="_msq964">#REF!</definedName>
    <definedName name="_Oct2012">#REF!</definedName>
    <definedName name="_ONT06" localSheetId="0">#REF!</definedName>
    <definedName name="_ONT06">#REF!</definedName>
    <definedName name="_ONT07">#REF!</definedName>
    <definedName name="_ONT08">#REF!</definedName>
    <definedName name="_ONT09" localSheetId="0">#REF!</definedName>
    <definedName name="_ONT09">#REF!</definedName>
    <definedName name="_ONT10">#REF!</definedName>
    <definedName name="_ONT11" localSheetId="0">#REF!</definedName>
    <definedName name="_ONT11">#REF!</definedName>
    <definedName name="_ont19">#REF!</definedName>
    <definedName name="_Operating_Expenses__COS_02001_AD001" localSheetId="0">#REF!</definedName>
    <definedName name="_Operating_Expenses__COS_02001_AD001">#REF!</definedName>
    <definedName name="_Operating_Expenses__COS_02001_AV001" localSheetId="0">#REF!</definedName>
    <definedName name="_Operating_Expenses__COS_02001_AV001">#REF!</definedName>
    <definedName name="_Operating_Expenses__COS_02001_AV002" localSheetId="0">#REF!</definedName>
    <definedName name="_Operating_Expenses__COS_02001_AV002">#REF!</definedName>
    <definedName name="_Operating_Expenses__COS_02001_AV003" localSheetId="0">#REF!</definedName>
    <definedName name="_Operating_Expenses__COS_02001_AV003">#REF!</definedName>
    <definedName name="_Operating_Expenses__COS_02001_AV004" localSheetId="0">#REF!</definedName>
    <definedName name="_Operating_Expenses__COS_02001_AV004">#REF!</definedName>
    <definedName name="_Operating_Expenses__DEPN_02001_AD001" localSheetId="0">#REF!</definedName>
    <definedName name="_Operating_Expenses__DEPN_02001_AD001">#REF!</definedName>
    <definedName name="_Operating_Expenses__DEPN_02001_AV001" localSheetId="0">#REF!</definedName>
    <definedName name="_Operating_Expenses__DEPN_02001_AV001">#REF!</definedName>
    <definedName name="_Operating_Expenses__DEPN_02001_AV002" localSheetId="0">#REF!</definedName>
    <definedName name="_Operating_Expenses__DEPN_02001_AV002">#REF!</definedName>
    <definedName name="_Operating_Expenses__DEPN_02001_AV003" localSheetId="0">#REF!</definedName>
    <definedName name="_Operating_Expenses__DEPN_02001_AV003">#REF!</definedName>
    <definedName name="_Operating_Expenses__DEPN_02001_AV004" localSheetId="0">#REF!</definedName>
    <definedName name="_Operating_Expenses__DEPN_02001_AV004">#REF!</definedName>
    <definedName name="_Operating_Expenses__INTI_02001_AD001" localSheetId="0">#REF!</definedName>
    <definedName name="_Operating_Expenses__INTI_02001_AD001">#REF!</definedName>
    <definedName name="_Operating_Expenses__INTI_02001_AV001" localSheetId="0">#REF!</definedName>
    <definedName name="_Operating_Expenses__INTI_02001_AV001">#REF!</definedName>
    <definedName name="_Operating_Expenses__INTI_02001_AV002" localSheetId="0">#REF!</definedName>
    <definedName name="_Operating_Expenses__INTI_02001_AV002">#REF!</definedName>
    <definedName name="_Operating_Expenses__INTI_02001_AV003" localSheetId="0">#REF!</definedName>
    <definedName name="_Operating_Expenses__INTI_02001_AV003">#REF!</definedName>
    <definedName name="_Operating_Expenses__INTI_02001_AV004" localSheetId="0">#REF!</definedName>
    <definedName name="_Operating_Expenses__INTI_02001_AV004">#REF!</definedName>
    <definedName name="_Operating_Expenses__INTL_02001_AD001" localSheetId="0">#REF!</definedName>
    <definedName name="_Operating_Expenses__INTL_02001_AD001">#REF!</definedName>
    <definedName name="_Operating_Expenses__INTL_02001_AV001" localSheetId="0">#REF!</definedName>
    <definedName name="_Operating_Expenses__INTL_02001_AV001">#REF!</definedName>
    <definedName name="_Operating_Expenses__INTL_02001_AV002" localSheetId="0">#REF!</definedName>
    <definedName name="_Operating_Expenses__INTL_02001_AV002">#REF!</definedName>
    <definedName name="_Operating_Expenses__INTL_02001_AV003" localSheetId="0">#REF!</definedName>
    <definedName name="_Operating_Expenses__INTL_02001_AV003">#REF!</definedName>
    <definedName name="_Operating_Expenses__INTL_02001_AV004" localSheetId="0">#REF!</definedName>
    <definedName name="_Operating_Expenses__INTL_02001_AV004">#REF!</definedName>
    <definedName name="_Operating_Expenses__INTS_02001_AD001" localSheetId="0">#REF!</definedName>
    <definedName name="_Operating_Expenses__INTS_02001_AD001">#REF!</definedName>
    <definedName name="_Operating_Expenses__INTS_02001_AV001" localSheetId="0">#REF!</definedName>
    <definedName name="_Operating_Expenses__INTS_02001_AV001">#REF!</definedName>
    <definedName name="_Operating_Expenses__INTS_02001_AV002" localSheetId="0">#REF!</definedName>
    <definedName name="_Operating_Expenses__INTS_02001_AV002">#REF!</definedName>
    <definedName name="_Operating_Expenses__INTS_02001_AV003" localSheetId="0">#REF!</definedName>
    <definedName name="_Operating_Expenses__INTS_02001_AV003">#REF!</definedName>
    <definedName name="_Operating_Expenses__INTS_02001_AV004" localSheetId="0">#REF!</definedName>
    <definedName name="_Operating_Expenses__INTS_02001_AV004">#REF!</definedName>
    <definedName name="_Operating_Expenses__ITAX_02001_AD001" localSheetId="0">#REF!</definedName>
    <definedName name="_Operating_Expenses__ITAX_02001_AD001">#REF!</definedName>
    <definedName name="_Operating_Expenses__ITAX_02001_AV001" localSheetId="0">#REF!</definedName>
    <definedName name="_Operating_Expenses__ITAX_02001_AV001">#REF!</definedName>
    <definedName name="_Operating_Expenses__ITAX_02001_AV002" localSheetId="0">#REF!</definedName>
    <definedName name="_Operating_Expenses__ITAX_02001_AV002">#REF!</definedName>
    <definedName name="_Operating_Expenses__ITAX_02001_AV003" localSheetId="0">#REF!</definedName>
    <definedName name="_Operating_Expenses__ITAX_02001_AV003">#REF!</definedName>
    <definedName name="_Operating_Expenses__ITAX_02001_AV004" localSheetId="0">#REF!</definedName>
    <definedName name="_Operating_Expenses__ITAX_02001_AV004">#REF!</definedName>
    <definedName name="_Operating_Expenses__OPEX_02001_AD001" localSheetId="0">#REF!</definedName>
    <definedName name="_Operating_Expenses__OPEX_02001_AD001">#REF!</definedName>
    <definedName name="_Operating_Expenses__OPEX_02001_AV001" localSheetId="0">#REF!</definedName>
    <definedName name="_Operating_Expenses__OPEX_02001_AV001">#REF!</definedName>
    <definedName name="_Operating_Expenses__OPEX_02001_AV002" localSheetId="0">#REF!</definedName>
    <definedName name="_Operating_Expenses__OPEX_02001_AV002">#REF!</definedName>
    <definedName name="_Operating_Expenses__OPEX_02001_AV003" localSheetId="0">#REF!</definedName>
    <definedName name="_Operating_Expenses__OPEX_02001_AV003">#REF!</definedName>
    <definedName name="_Operating_Expenses__OPEX_02001_AV004" localSheetId="0">#REF!</definedName>
    <definedName name="_Operating_Expenses__OPEX_02001_AV004">#REF!</definedName>
    <definedName name="_Operating_Expenses__OTHI_02001_AD001" localSheetId="0">#REF!</definedName>
    <definedName name="_Operating_Expenses__OTHI_02001_AD001">#REF!</definedName>
    <definedName name="_Operating_Expenses__OTHI_02001_AV001" localSheetId="0">#REF!</definedName>
    <definedName name="_Operating_Expenses__OTHI_02001_AV001">#REF!</definedName>
    <definedName name="_Operating_Expenses__OTHI_02001_AV002" localSheetId="0">#REF!</definedName>
    <definedName name="_Operating_Expenses__OTHI_02001_AV002">#REF!</definedName>
    <definedName name="_Operating_Expenses__OTHI_02001_AV003" localSheetId="0">#REF!</definedName>
    <definedName name="_Operating_Expenses__OTHI_02001_AV003">#REF!</definedName>
    <definedName name="_Operating_Expenses__OTHI_02001_AV004" localSheetId="0">#REF!</definedName>
    <definedName name="_Operating_Expenses__OTHI_02001_AV004">#REF!</definedName>
    <definedName name="_Operating_Expenses__SALE_02001_AD001" localSheetId="0">#REF!</definedName>
    <definedName name="_Operating_Expenses__SALE_02001_AD001">#REF!</definedName>
    <definedName name="_Operating_Expenses__SALE_02001_AV001" localSheetId="0">#REF!</definedName>
    <definedName name="_Operating_Expenses__SALE_02001_AV001">#REF!</definedName>
    <definedName name="_Operating_Expenses__SALE_02001_AV002" localSheetId="0">#REF!</definedName>
    <definedName name="_Operating_Expenses__SALE_02001_AV002">#REF!</definedName>
    <definedName name="_Operating_Expenses__SALE_02001_AV003" localSheetId="0">#REF!</definedName>
    <definedName name="_Operating_Expenses__SALE_02001_AV003">#REF!</definedName>
    <definedName name="_Operating_Expenses__SALE_02001_AV004" localSheetId="0">#REF!</definedName>
    <definedName name="_Operating_Expenses__SALE_02001_AV004">#REF!</definedName>
    <definedName name="_Order1" hidden="1">0</definedName>
    <definedName name="_Parse_Out" hidden="1">#REF!</definedName>
    <definedName name="_Regulatory_Assets__CAPA_1001_AV002">#REF!</definedName>
    <definedName name="_Regulatory_Assets__COSH_1001_AD001">#REF!</definedName>
    <definedName name="_Regulatory_Assets__COSH_1001_AV001">#REF!</definedName>
    <definedName name="_Regulatory_Assets__COSH_1001_AV002">#REF!</definedName>
    <definedName name="_Regulatory_Assets__COSH_1001_AV003">#REF!</definedName>
    <definedName name="_Regulatory_Assets__COSU_1001_AD001">#REF!</definedName>
    <definedName name="_Regulatory_Assets__COSU_1001_AV001">#REF!</definedName>
    <definedName name="_Regulatory_Assets__COSU_1001_AV002">#REF!</definedName>
    <definedName name="_Regulatory_Assets__COSU_1001_AV003">#REF!</definedName>
    <definedName name="_Regulatory_Assets__CUAS_1001_AV002">#REF!</definedName>
    <definedName name="_Regulatory_Assets__CULI_1001_AV002">#REF!</definedName>
    <definedName name="_Regulatory_Assets__CWIP_01001_AV001">#REF!</definedName>
    <definedName name="_Regulatory_Assets__CWIP_01001_AV002">#REF!</definedName>
    <definedName name="_Regulatory_Assets__FTLT_1001_AV001">#REF!</definedName>
    <definedName name="_Regulatory_Assets__FTLT_1001_AV002">#REF!</definedName>
    <definedName name="_Regulatory_Assets__IS_01001_AD001">#REF!</definedName>
    <definedName name="_Regulatory_Assets__IS_01001_AV001">#REF!</definedName>
    <definedName name="_Regulatory_Assets__IS_01001_AV002">#REF!</definedName>
    <definedName name="_Regulatory_Assets__IS_01001_AV003">#REF!</definedName>
    <definedName name="_Regulatory_Assets__LTIN_1001_AV002">#REF!</definedName>
    <definedName name="_Regulatory_Assets__LTIR_1001_AV001">#REF!</definedName>
    <definedName name="_Regulatory_Assets__LTIR_1001_AV002">#REF!</definedName>
    <definedName name="_Regulatory_Assets__LTNT_1001_AV002">#REF!</definedName>
    <definedName name="_Regulatory_Assets__OTAS_1001_AV002">#REF!</definedName>
    <definedName name="_Regulatory_Assets__OTHL_1001_AV002">#REF!</definedName>
    <definedName name="_Regulatory_Assets__RE_1001_AD001">#REF!</definedName>
    <definedName name="_Regulatory_Assets__RE_1001_AV001">#REF!</definedName>
    <definedName name="_Regulatory_Assets__RE_1001_AV002">#REF!</definedName>
    <definedName name="_Regulatory_Assets__RE_1001_AV003">#REF!</definedName>
    <definedName name="_Regulatory_Liabilities__CAPA_1001_AV002">#REF!</definedName>
    <definedName name="_Regulatory_Liabilities__COSH_1001_AV002">#REF!</definedName>
    <definedName name="_Regulatory_Liabilities__COSU_1001_AV002">#REF!</definedName>
    <definedName name="_Regulatory_Liabilities__CUAS_1001_AV002">#REF!</definedName>
    <definedName name="_Regulatory_Liabilities__CULI_1001_AV002">#REF!</definedName>
    <definedName name="_Regulatory_Liabilities__CWIP_01001_AV002">#REF!</definedName>
    <definedName name="_Regulatory_Liabilities__FTLT_1001_AV002">#REF!</definedName>
    <definedName name="_Regulatory_Liabilities__IS_01001_AV002">#REF!</definedName>
    <definedName name="_Regulatory_Liabilities__LTIN_1001_AV002">#REF!</definedName>
    <definedName name="_Regulatory_Liabilities__LTIR_1001_AV002">#REF!</definedName>
    <definedName name="_Regulatory_Liabilities__LTNT_1001_AV002">#REF!</definedName>
    <definedName name="_Regulatory_Liabilities__OTAS_1001_AV002">#REF!</definedName>
    <definedName name="_Regulatory_Liabilities__OTHL_1001_AV002">#REF!</definedName>
    <definedName name="_Regulatory_Liabilities__RE_1001_AV002">#REF!</definedName>
    <definedName name="_Sales__INTI_02001_AD001" localSheetId="0">#REF!</definedName>
    <definedName name="_Sales__INTI_02001_AD001">#REF!</definedName>
    <definedName name="_Sales__INTI_02001_AV001" localSheetId="0">#REF!</definedName>
    <definedName name="_Sales__INTI_02001_AV001">#REF!</definedName>
    <definedName name="_Sales__INTI_02001_AV002" localSheetId="0">#REF!</definedName>
    <definedName name="_Sales__INTI_02001_AV002">#REF!</definedName>
    <definedName name="_Sales__INTI_02001_AV003" localSheetId="0">#REF!</definedName>
    <definedName name="_Sales__INTI_02001_AV003">#REF!</definedName>
    <definedName name="_Sales__INTI_02001_AV004" localSheetId="0">#REF!</definedName>
    <definedName name="_Sales__INTI_02001_AV004">#REF!</definedName>
    <definedName name="_Software_Acc_Amort__CAPA_01001_AD001">#REF!</definedName>
    <definedName name="_Software_Acc_Amort__CAPA_01001_AV001">#REF!</definedName>
    <definedName name="_Software_Acc_Amort__CAPA_01001_AV002">#REF!</definedName>
    <definedName name="_Software_Acc_Amort__CAPA_01001_AV003">#REF!</definedName>
    <definedName name="_Software_Acc_Amort__COSH_01001_AD001">#REF!</definedName>
    <definedName name="_Software_Acc_Amort__COSH_01001_AV001">#REF!</definedName>
    <definedName name="_Software_Acc_Amort__COSH_01001_AV002">#REF!</definedName>
    <definedName name="_Software_Acc_Amort__COSH_01001_AV003">#REF!</definedName>
    <definedName name="_Software_Acc_Amort__COSU_01001_AD001">#REF!</definedName>
    <definedName name="_Software_Acc_Amort__COSU_01001_AV001">#REF!</definedName>
    <definedName name="_Software_Acc_Amort__COSU_01001_AV002">#REF!</definedName>
    <definedName name="_Software_Acc_Amort__COSU_01001_AV003">#REF!</definedName>
    <definedName name="_Software_Acc_Amort__CUAS_01001_AD001">#REF!</definedName>
    <definedName name="_Software_Acc_Amort__CUAS_01001_AV001">#REF!</definedName>
    <definedName name="_Software_Acc_Amort__CUAS_01001_AV002">#REF!</definedName>
    <definedName name="_Software_Acc_Amort__CUAS_01001_AV003">#REF!</definedName>
    <definedName name="_Software_Acc_Amort__CULI_01001_AD001">#REF!</definedName>
    <definedName name="_Software_Acc_Amort__CULI_01001_AV001">#REF!</definedName>
    <definedName name="_Software_Acc_Amort__CULI_01001_AV002">#REF!</definedName>
    <definedName name="_Software_Acc_Amort__CULI_01001_AV003">#REF!</definedName>
    <definedName name="_Software_Acc_Amort__CWIP_01001_AD001">#REF!</definedName>
    <definedName name="_Software_Acc_Amort__CWIP_01001_AV001">#REF!</definedName>
    <definedName name="_Software_Acc_Amort__CWIP_01001_AV002">#REF!</definedName>
    <definedName name="_Software_Acc_Amort__CWIP_01001_AV003">#REF!</definedName>
    <definedName name="_Software_Acc_Amort__IS_01001_AD001">#REF!</definedName>
    <definedName name="_Software_Acc_Amort__IS_01001_AV001">#REF!</definedName>
    <definedName name="_Software_Acc_Amort__IS_01001_AV002">#REF!</definedName>
    <definedName name="_Software_Acc_Amort__IS_01001_AV003">#REF!</definedName>
    <definedName name="_Software_Acc_Amort__LTIR_01001_AD001">#REF!</definedName>
    <definedName name="_Software_Acc_Amort__LTIR_01001_AV001">#REF!</definedName>
    <definedName name="_Software_Acc_Amort__LTIR_01001_AV002">#REF!</definedName>
    <definedName name="_Software_Acc_Amort__LTIR_01001_AV003">#REF!</definedName>
    <definedName name="_Software_Acc_Amort__LTNT_01001_AD001">#REF!</definedName>
    <definedName name="_Software_Acc_Amort__LTNT_01001_AV001">#REF!</definedName>
    <definedName name="_Software_Acc_Amort__LTNT_01001_AV002">#REF!</definedName>
    <definedName name="_Software_Acc_Amort__LTNT_01001_AV003">#REF!</definedName>
    <definedName name="_Software_Acc_Amort__OTAS_01001_AD001">#REF!</definedName>
    <definedName name="_Software_Acc_Amort__OTAS_01001_AV001">#REF!</definedName>
    <definedName name="_Software_Acc_Amort__OTAS_01001_AV002">#REF!</definedName>
    <definedName name="_Software_Acc_Amort__OTAS_01001_AV003">#REF!</definedName>
    <definedName name="_Software_Acc_Amort__OTHL_01001_AD001">#REF!</definedName>
    <definedName name="_Software_Acc_Amort__OTHL_01001_AV001">#REF!</definedName>
    <definedName name="_Software_Acc_Amort__OTHL_01001_AV002">#REF!</definedName>
    <definedName name="_Software_Acc_Amort__OTHL_01001_AV003">#REF!</definedName>
    <definedName name="_Software_Acc_Amort__RE_01001_AD001">#REF!</definedName>
    <definedName name="_Software_Acc_Amort__RE_01001_AV001">#REF!</definedName>
    <definedName name="_Software_Acc_Amort__RE_01001_AV002">#REF!</definedName>
    <definedName name="_Software_Acc_Amort__RE_01001_AV003">#REF!</definedName>
    <definedName name="_Software_Cost__CAPA_01001_AD001">#REF!</definedName>
    <definedName name="_Software_Cost__CAPA_01001_AV001">#REF!</definedName>
    <definedName name="_Software_Cost__CAPA_01001_AV002">#REF!</definedName>
    <definedName name="_Software_Cost__CAPA_01001_AV003">#REF!</definedName>
    <definedName name="_Software_Cost__COSH_01001_AD001">#REF!</definedName>
    <definedName name="_Software_Cost__COSH_01001_AV001">#REF!</definedName>
    <definedName name="_Software_Cost__COSH_01001_AV002">#REF!</definedName>
    <definedName name="_Software_Cost__COSH_01001_AV003">#REF!</definedName>
    <definedName name="_Software_Cost__COSU_01001_AD001">#REF!</definedName>
    <definedName name="_Software_Cost__COSU_01001_AV001">#REF!</definedName>
    <definedName name="_Software_Cost__COSU_01001_AV002">#REF!</definedName>
    <definedName name="_Software_Cost__COSU_01001_AV003">#REF!</definedName>
    <definedName name="_Software_Cost__CUAS_01001_AD001">#REF!</definedName>
    <definedName name="_Software_Cost__CUAS_01001_AV001">#REF!</definedName>
    <definedName name="_Software_Cost__CUAS_01001_AV002">#REF!</definedName>
    <definedName name="_Software_Cost__CUAS_01001_AV003">#REF!</definedName>
    <definedName name="_Software_Cost__CULI_01001_AD001">#REF!</definedName>
    <definedName name="_Software_Cost__CULI_01001_AV001">#REF!</definedName>
    <definedName name="_Software_Cost__CULI_01001_AV002">#REF!</definedName>
    <definedName name="_Software_Cost__CULI_01001_AV003">#REF!</definedName>
    <definedName name="_Software_Cost__CWIP_01001_AD001">#REF!</definedName>
    <definedName name="_Software_Cost__CWIP_01001_AV001">#REF!</definedName>
    <definedName name="_Software_Cost__CWIP_01001_AV002">#REF!</definedName>
    <definedName name="_Software_Cost__CWIP_01001_AV003">#REF!</definedName>
    <definedName name="_Software_Cost__IS_01001_AD001">#REF!</definedName>
    <definedName name="_Software_Cost__IS_01001_AV001">#REF!</definedName>
    <definedName name="_Software_Cost__IS_01001_AV002">#REF!</definedName>
    <definedName name="_Software_Cost__IS_01001_AV003">#REF!</definedName>
    <definedName name="_Software_Cost__LTIR_01001_AD001">#REF!</definedName>
    <definedName name="_Software_Cost__LTIR_01001_AV001">#REF!</definedName>
    <definedName name="_Software_Cost__LTIR_01001_AV002">#REF!</definedName>
    <definedName name="_Software_Cost__LTIR_01001_AV003">#REF!</definedName>
    <definedName name="_Software_Cost__LTNT_01001_AD001">#REF!</definedName>
    <definedName name="_Software_Cost__LTNT_01001_AV001">#REF!</definedName>
    <definedName name="_Software_Cost__LTNT_01001_AV002">#REF!</definedName>
    <definedName name="_Software_Cost__LTNT_01001_AV003">#REF!</definedName>
    <definedName name="_Software_Cost__OTAS_01001_AD001">#REF!</definedName>
    <definedName name="_Software_Cost__OTAS_01001_AV001">#REF!</definedName>
    <definedName name="_Software_Cost__OTAS_01001_AV002">#REF!</definedName>
    <definedName name="_Software_Cost__OTAS_01001_AV003">#REF!</definedName>
    <definedName name="_Software_Cost__OTHL_01001_AD001">#REF!</definedName>
    <definedName name="_Software_Cost__OTHL_01001_AV001">#REF!</definedName>
    <definedName name="_Software_Cost__OTHL_01001_AV002">#REF!</definedName>
    <definedName name="_Software_Cost__OTHL_01001_AV003">#REF!</definedName>
    <definedName name="_Software_Cost__RE_01001_AD001">#REF!</definedName>
    <definedName name="_Software_Cost__RE_01001_AV001">#REF!</definedName>
    <definedName name="_Software_Cost__RE_01001_AV002">#REF!</definedName>
    <definedName name="_Software_Cost__RE_01001_AV003">#REF!</definedName>
    <definedName name="_Sort" localSheetId="0" hidden="1">#REF!</definedName>
    <definedName name="_Sor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_VAS_Consol__THESI_01001_AV001" localSheetId="0">#REF!</definedName>
    <definedName name="_VAS_Consol__THESI_01001_AV001">#REF!</definedName>
    <definedName name="_VAS_Consol__THESI_01001_AV004" localSheetId="0">#REF!</definedName>
    <definedName name="_VAS_Consol__THESI_01001_AV004">#REF!</definedName>
    <definedName name="_VAS_Consol__THESI_01001_BV001" localSheetId="0">#REF!</definedName>
    <definedName name="_VAS_Consol__THESI_01001_BV001">#REF!</definedName>
    <definedName name="_VAS_Consol__THESI_01001_BV002" localSheetId="0">#REF!</definedName>
    <definedName name="_VAS_Consol__THESI_01001_BV002">#REF!</definedName>
    <definedName name="_VAS_Consol__THESI_02001_AV001" localSheetId="0">#REF!</definedName>
    <definedName name="_VAS_Consol__THESI_02001_AV001">#REF!</definedName>
    <definedName name="_VAS_Consol__THESI_02001_AV004" localSheetId="0">#REF!</definedName>
    <definedName name="_VAS_Consol__THESI_02001_AV004">#REF!</definedName>
    <definedName name="_VAS_Consol__THESI_02001_BV001" localSheetId="0">#REF!</definedName>
    <definedName name="_VAS_Consol__THESI_02001_BV001">#REF!</definedName>
    <definedName name="_VAS_Consol__THESI_02001_BV002" localSheetId="0">#REF!</definedName>
    <definedName name="_VAS_Consol__THESI_02001_BV002">#REF!</definedName>
    <definedName name="_Water_Heater_Consol__2_THESI_01001_AV001" localSheetId="0">#REF!</definedName>
    <definedName name="_Water_Heater_Consol__2_THESI_01001_AV001">#REF!</definedName>
    <definedName name="_Water_Heater_Consol__2_THESI_01001_AV004" localSheetId="0">#REF!</definedName>
    <definedName name="_Water_Heater_Consol__2_THESI_01001_AV004">#REF!</definedName>
    <definedName name="_Water_Heater_Consol__2_THESI_01001_BV001" localSheetId="0">#REF!</definedName>
    <definedName name="_Water_Heater_Consol__2_THESI_01001_BV001">#REF!</definedName>
    <definedName name="_Water_Heater_Consol__2_THESI_01001_BV002" localSheetId="0">#REF!</definedName>
    <definedName name="_Water_Heater_Consol__2_THESI_01001_BV002">#REF!</definedName>
    <definedName name="_Water_Heater_Consol__2_THESI_02001_AV001" localSheetId="0">#REF!</definedName>
    <definedName name="_Water_Heater_Consol__2_THESI_02001_AV001">#REF!</definedName>
    <definedName name="_Water_Heater_Consol__2_THESI_02001_AV004" localSheetId="0">#REF!</definedName>
    <definedName name="_Water_Heater_Consol__2_THESI_02001_AV004">#REF!</definedName>
    <definedName name="_Water_Heater_Consol__2_THESI_02001_BV001" localSheetId="0">#REF!</definedName>
    <definedName name="_Water_Heater_Consol__2_THESI_02001_BV001">#REF!</definedName>
    <definedName name="_Water_Heater_Consol__2_THESI_02001_BV002" localSheetId="0">#REF!</definedName>
    <definedName name="_Water_Heater_Consol__2_THESI_02001_BV002">#REF!</definedName>
    <definedName name="_Water_Heater_Consol__THESI_01001_AD001" localSheetId="0">#REF!</definedName>
    <definedName name="_Water_Heater_Consol__THESI_01001_AD001">#REF!</definedName>
    <definedName name="_Water_Heater_Consol__THESI_01001_AV001" localSheetId="0">#REF!</definedName>
    <definedName name="_Water_Heater_Consol__THESI_01001_AV001">#REF!</definedName>
    <definedName name="_Water_Heater_Consol__THESI_01001_AV002" localSheetId="0">#REF!</definedName>
    <definedName name="_Water_Heater_Consol__THESI_01001_AV002">#REF!</definedName>
    <definedName name="_Water_Heater_Consol__THESI_01001_AV003" localSheetId="0">#REF!</definedName>
    <definedName name="_Water_Heater_Consol__THESI_01001_AV003">#REF!</definedName>
    <definedName name="_Water_Heater_Consol__THESI_01001_AV004" localSheetId="0">#REF!</definedName>
    <definedName name="_Water_Heater_Consol__THESI_01001_AV004">#REF!</definedName>
    <definedName name="_Water_Heater_Consol__THESI_01001_BV001" localSheetId="0">#REF!</definedName>
    <definedName name="_Water_Heater_Consol__THESI_01001_BV001">#REF!</definedName>
    <definedName name="_Water_Heater_Consol__THESI_01001_BV002" localSheetId="0">#REF!</definedName>
    <definedName name="_Water_Heater_Consol__THESI_01001_BV002">#REF!</definedName>
    <definedName name="_Water_Heater_Consol__THESI_01001_BV003" localSheetId="0">#REF!</definedName>
    <definedName name="_Water_Heater_Consol__THESI_01001_BV003">#REF!</definedName>
    <definedName name="_Water_Heater_Consol__THESI_01001_CA001" localSheetId="0">#REF!</definedName>
    <definedName name="_Water_Heater_Consol__THESI_01001_CA001">#REF!</definedName>
    <definedName name="_Water_Heater_Consol__THESI_01001_CA002" localSheetId="0">#REF!</definedName>
    <definedName name="_Water_Heater_Consol__THESI_01001_CA002">#REF!</definedName>
    <definedName name="_Water_Heater_Consol__THESI_01001_CA003" localSheetId="0">#REF!</definedName>
    <definedName name="_Water_Heater_Consol__THESI_01001_CA003">#REF!</definedName>
    <definedName name="_Water_Heater_Consol__THESI_01001_CA004" localSheetId="0">#REF!</definedName>
    <definedName name="_Water_Heater_Consol__THESI_01001_CA004">#REF!</definedName>
    <definedName name="_Water_Heater_Consol__THESI_01001_CA005" localSheetId="0">#REF!</definedName>
    <definedName name="_Water_Heater_Consol__THESI_01001_CA005">#REF!</definedName>
    <definedName name="_Water_Heater_Consol__THESI_01001_CA006" localSheetId="0">#REF!</definedName>
    <definedName name="_Water_Heater_Consol__THESI_01001_CA006">#REF!</definedName>
    <definedName name="_Water_Heater_Consol__THESI_02001_AD001" localSheetId="0">#REF!</definedName>
    <definedName name="_Water_Heater_Consol__THESI_02001_AD001">#REF!</definedName>
    <definedName name="_Water_Heater_Consol__THESI_02001_AV001" localSheetId="0">#REF!</definedName>
    <definedName name="_Water_Heater_Consol__THESI_02001_AV001">#REF!</definedName>
    <definedName name="_Water_Heater_Consol__THESI_02001_AV002" localSheetId="0">#REF!</definedName>
    <definedName name="_Water_Heater_Consol__THESI_02001_AV002">#REF!</definedName>
    <definedName name="_Water_Heater_Consol__THESI_02001_AV003" localSheetId="0">#REF!</definedName>
    <definedName name="_Water_Heater_Consol__THESI_02001_AV003">#REF!</definedName>
    <definedName name="_Water_Heater_Consol__THESI_02001_AV004" localSheetId="0">#REF!</definedName>
    <definedName name="_Water_Heater_Consol__THESI_02001_AV004">#REF!</definedName>
    <definedName name="_Water_Heater_Consol__THESI_02001_BV001" localSheetId="0">#REF!</definedName>
    <definedName name="_Water_Heater_Consol__THESI_02001_BV001">#REF!</definedName>
    <definedName name="_Water_Heater_Consol__THESI_02001_BV002" localSheetId="0">#REF!</definedName>
    <definedName name="_Water_Heater_Consol__THESI_02001_BV002">#REF!</definedName>
    <definedName name="_Water_Heater_Consol__THESI_02001_BV003" localSheetId="0">#REF!</definedName>
    <definedName name="_Water_Heater_Consol__THESI_02001_BV003">#REF!</definedName>
    <definedName name="_Water_Heater_Consol__THESI_02001_CA001" localSheetId="0">#REF!</definedName>
    <definedName name="_Water_Heater_Consol__THESI_02001_CA001">#REF!</definedName>
    <definedName name="_Water_Heater_Consol__THESI_02001_CA002" localSheetId="0">#REF!</definedName>
    <definedName name="_Water_Heater_Consol__THESI_02001_CA002">#REF!</definedName>
    <definedName name="_Water_Heater_Consol__THESI_02001_CA003" localSheetId="0">#REF!</definedName>
    <definedName name="_Water_Heater_Consol__THESI_02001_CA003">#REF!</definedName>
    <definedName name="_Water_Heater_Consol__THESI_02001_CA004" localSheetId="0">#REF!</definedName>
    <definedName name="_Water_Heater_Consol__THESI_02001_CA004">#REF!</definedName>
    <definedName name="_Water_Heater_Consol__THESI_02001_CA005" localSheetId="0">#REF!</definedName>
    <definedName name="_Water_Heater_Consol__THESI_02001_CA005">#REF!</definedName>
    <definedName name="_Water_Heater_Consol__THESI_02001_CA006" localSheetId="0">#REF!</definedName>
    <definedName name="_Water_Heater_Consol__THESI_02001_CA006">#REF!</definedName>
    <definedName name="_Water_Heater_Consol__THESI_08001_AD001" localSheetId="0">#REF!</definedName>
    <definedName name="_Water_Heater_Consol__THESI_08001_AD001">#REF!</definedName>
    <definedName name="_Water_Heater_Consol__THESI_08001_AV001" localSheetId="0">#REF!</definedName>
    <definedName name="_Water_Heater_Consol__THESI_08001_AV001">#REF!</definedName>
    <definedName name="_Water_Heater_Consol__THESI_08001_AV002" localSheetId="0">#REF!</definedName>
    <definedName name="_Water_Heater_Consol__THESI_08001_AV002">#REF!</definedName>
    <definedName name="_Water_Heater_Consol__THESI_08001_AV003" localSheetId="0">#REF!</definedName>
    <definedName name="_Water_Heater_Consol__THESI_08001_AV003">#REF!</definedName>
    <definedName name="_Water_Heater_Consol__THESI_08001_AV004" localSheetId="0">#REF!</definedName>
    <definedName name="_Water_Heater_Consol__THESI_08001_AV004">#REF!</definedName>
    <definedName name="_Water_Heater_Consol__THESI_08001_BV001" localSheetId="0">#REF!</definedName>
    <definedName name="_Water_Heater_Consol__THESI_08001_BV001">#REF!</definedName>
    <definedName name="_Water_Heater_Consol__THESI_08001_BV002" localSheetId="0">#REF!</definedName>
    <definedName name="_Water_Heater_Consol__THESI_08001_BV002">#REF!</definedName>
    <definedName name="_Water_Heater_Consol__THESI_08001_BV003" localSheetId="0">#REF!</definedName>
    <definedName name="_Water_Heater_Consol__THESI_08001_BV003">#REF!</definedName>
    <definedName name="_Water_Heater_Consol__THESI_08001_CA001" localSheetId="0">#REF!</definedName>
    <definedName name="_Water_Heater_Consol__THESI_08001_CA001">#REF!</definedName>
    <definedName name="_Water_Heater_Consol__THESI_08001_CA002" localSheetId="0">#REF!</definedName>
    <definedName name="_Water_Heater_Consol__THESI_08001_CA002">#REF!</definedName>
    <definedName name="_Water_Heater_Consol__THESI_08001_CA003" localSheetId="0">#REF!</definedName>
    <definedName name="_Water_Heater_Consol__THESI_08001_CA003">#REF!</definedName>
    <definedName name="_Water_Heater_Consol__THESI_08001_CA004" localSheetId="0">#REF!</definedName>
    <definedName name="_Water_Heater_Consol__THESI_08001_CA004">#REF!</definedName>
    <definedName name="_Water_Heater_Consol__THESI_08001_CA005" localSheetId="0">#REF!</definedName>
    <definedName name="_Water_Heater_Consol__THESI_08001_CA005">#REF!</definedName>
    <definedName name="_Water_Heater_Consol__THESI_08001_CA006" localSheetId="0">#REF!</definedName>
    <definedName name="_Water_Heater_Consol__THESI_08001_CA006">#REF!</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_LU">#REF!</definedName>
    <definedName name="A_RES" localSheetId="0">#REF!</definedName>
    <definedName name="A_RES">#REF!</definedName>
    <definedName name="A_SL">#REF!</definedName>
    <definedName name="A_WH">#REF!</definedName>
    <definedName name="aa" localSheetId="0" hidden="1">{#N/A,#N/A,FALSE,"Aging Summary";#N/A,#N/A,FALSE,"Ratio Analysis";#N/A,#N/A,FALSE,"Test 120 Day Accts";#N/A,#N/A,FALSE,"Tickmarks"}</definedName>
    <definedName name="aa" hidden="1">{#N/A,#N/A,FALSE,"Aging Summary";#N/A,#N/A,FALSE,"Ratio Analysis";#N/A,#N/A,FALSE,"Test 120 Day Accts";#N/A,#N/A,FALSE,"Tickmarks"}</definedName>
    <definedName name="AA_GS1">#REF!</definedName>
    <definedName name="AA_GS2">#REF!</definedName>
    <definedName name="AA_GS3">#REF!</definedName>
    <definedName name="AA_LU">#REF!</definedName>
    <definedName name="AA_RES">#REF!</definedName>
    <definedName name="AA_SL">#REF!</definedName>
    <definedName name="AA_WH">#REF!</definedName>
    <definedName name="AAA">#REF!</definedName>
    <definedName name="aaaaaaaa" localSheetId="0" hidden="1">{#N/A,#N/A,FALSE,"Aging Summary";#N/A,#N/A,FALSE,"Ratio Analysis";#N/A,#N/A,FALSE,"Test 120 Day Accts";#N/A,#N/A,FALSE,"Tickmarks"}</definedName>
    <definedName name="aaaaaaaa" hidden="1">{#N/A,#N/A,FALSE,"Aging Summary";#N/A,#N/A,FALSE,"Ratio Analysis";#N/A,#N/A,FALSE,"Test 120 Day Accts";#N/A,#N/A,FALSE,"Tickmarks"}</definedName>
    <definedName name="AAAASD">#REF!</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b" localSheetId="0">#REF!</definedName>
    <definedName name="abb">#REF!</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bcdefd" localSheetId="0">#REF!</definedName>
    <definedName name="abcdefd">#REF!</definedName>
    <definedName name="absc">#REF!</definedName>
    <definedName name="accounting_period">#REF!</definedName>
    <definedName name="ACCOUNTING_STANDARDS" localSheetId="0">#REF!</definedName>
    <definedName name="ACCOUNTING_STANDARDS">#REF!</definedName>
    <definedName name="Accounts">#REF!</definedName>
    <definedName name="acctorder" localSheetId="0">#REF!</definedName>
    <definedName name="acctorder">#REF!</definedName>
    <definedName name="ACCUM_DEPN" localSheetId="0">#REF!</definedName>
    <definedName name="ACCUM_DEPN">#REF!</definedName>
    <definedName name="AcNumDes" localSheetId="0">#REF!</definedName>
    <definedName name="AcNumDes">#REF!</definedName>
    <definedName name="ACT_COL" localSheetId="0">#REF!</definedName>
    <definedName name="ACT_COL">#REF!</definedName>
    <definedName name="actest" localSheetId="0">#REF!</definedName>
    <definedName name="actest">#REF!</definedName>
    <definedName name="actest2" localSheetId="0">#REF!</definedName>
    <definedName name="actest2">#REF!</definedName>
    <definedName name="Actual_Attained_Month" localSheetId="0">#REF!</definedName>
    <definedName name="Actual_Attained_Month">#REF!</definedName>
    <definedName name="Actual_Month_ISA_Credit_Attained" localSheetId="0">#REF!</definedName>
    <definedName name="Actual_Month_ISA_Credit_Attained">#REF!</definedName>
    <definedName name="ActualRange2010" localSheetId="0">INDIRECT('App.2-C'!ActualRange2010Input)</definedName>
    <definedName name="ActualRange2010">INDIRECT([0]!ActualRange2010Input)</definedName>
    <definedName name="ActualRange2010Input" localSheetId="0">#REF!</definedName>
    <definedName name="ActualRange2010Input">#REF!</definedName>
    <definedName name="ActualRange2011" localSheetId="0">INDIRECT('App.2-C'!ActualRange2011Input)</definedName>
    <definedName name="ActualRange2011">INDIRECT([0]!ActualRange2011Input)</definedName>
    <definedName name="ActualRange2011Input" localSheetId="0">#REF!</definedName>
    <definedName name="ActualRange2011Input">#REF!</definedName>
    <definedName name="actuals2014" localSheetId="0">ISA #REF!</definedName>
    <definedName name="actuals2014">ISA #REF!</definedName>
    <definedName name="actuals2014b">ISA #REF!</definedName>
    <definedName name="AD_LU">#REF!</definedName>
    <definedName name="ad_mrg_FY07" localSheetId="0">#REF!</definedName>
    <definedName name="ad_mrg_FY07">#REF!</definedName>
    <definedName name="ad_mrg_FY08" localSheetId="0">#REF!</definedName>
    <definedName name="ad_mrg_FY08">#REF!</definedName>
    <definedName name="ad_mrg_FY09" localSheetId="0">#REF!</definedName>
    <definedName name="ad_mrg_FY09">#REF!</definedName>
    <definedName name="ad_mrg_FY10" localSheetId="0">#REF!</definedName>
    <definedName name="ad_mrg_FY10">#REF!</definedName>
    <definedName name="AdditionalHC" localSheetId="0">#REF!</definedName>
    <definedName name="AdditionalHC">#REF!</definedName>
    <definedName name="ADDLEAP" localSheetId="0">#REF!</definedName>
    <definedName name="ADDLEAP">#REF!</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dfaa" localSheetId="0">#REF!</definedName>
    <definedName name="adfaa">#REF!</definedName>
    <definedName name="adjfldsa" localSheetId="0">#REF!</definedName>
    <definedName name="adjfldsa">#REF!</definedName>
    <definedName name="AJ_GS1">#REF!</definedName>
    <definedName name="AJ_GS2">#REF!</definedName>
    <definedName name="AJ_GS3">#REF!</definedName>
    <definedName name="AJ_LU">#REF!</definedName>
    <definedName name="AJ_RES">#REF!</definedName>
    <definedName name="AJ_SL">#REF!</definedName>
    <definedName name="AJ_TOT">#REF!</definedName>
    <definedName name="AJ_WH">#REF!</definedName>
    <definedName name="alias2">#REF!</definedName>
    <definedName name="Alloc_Drivers">#REF!</definedName>
    <definedName name="Allocated" localSheetId="0">#REF!</definedName>
    <definedName name="Allocated">#REF!</definedName>
    <definedName name="ammar1" localSheetId="0">#REF!</definedName>
    <definedName name="ammar1">#REF!</definedName>
    <definedName name="ammar2" localSheetId="0">#REF!</definedName>
    <definedName name="ammar2">#REF!</definedName>
    <definedName name="Amount" localSheetId="0">#REF!</definedName>
    <definedName name="Amount">#REF!</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gela">#REF!</definedName>
    <definedName name="ApprovedYr">#REF!</definedName>
    <definedName name="areas" localSheetId="0">#REF!</definedName>
    <definedName name="areas">#REF!</definedName>
    <definedName name="AS2DocOpenMode" hidden="1">"AS2DocumentEdit"</definedName>
    <definedName name="AS2HasNoAutoHeaderFooter" hidden="1">" "</definedName>
    <definedName name="ASSET_AMOUNT_SELECTED_YEAR" localSheetId="0">IF('App.2-C'!YEAR_SELECTED=2012,#REF!,IF('App.2-C'!YEAR_SELECTED=2013,#REF!,#REF!))</definedName>
    <definedName name="ASSET_AMOUNT_SELECTED_YEAR">IF(YEAR_SELECTED=2012,#REF!,IF(YEAR_SELECTED=2013,#REF!,#REF!))</definedName>
    <definedName name="ASSET_AMOUNT_SELECTED_YEAR_25YRs" localSheetId="0">IF('App.2-C'!YEAR_SELECTED=2012,#REF!,IF('App.2-C'!YEAR_SELECTED=2013,#REF!,#REF!))</definedName>
    <definedName name="ASSET_AMOUNT_SELECTED_YEAR_25YRs">#N/A</definedName>
    <definedName name="ASSET_AMOUNT_SELECTED_YEAR2" localSheetId="0">IF('App.2-C'!YEAR_SELECTED=2012,#REF!,IF('App.2-C'!YEAR_SELECTED=2013,#REF!,#REF!))</definedName>
    <definedName name="ASSET_AMOUNT_SELECTED_YEAR2">#N/A</definedName>
    <definedName name="Asset_Class">#REF!</definedName>
    <definedName name="Asset_Failure_Groups_3" localSheetId="0">#REF!</definedName>
    <definedName name="Asset_Failure_Groups_3">#REF!</definedName>
    <definedName name="ASSETS_LIST_SELECTED_YEAR" localSheetId="0">IF('App.2-C'!YEAR_SELECTED=2012,#REF!,IF('App.2-C'!YEAR_SELECTED=2013,#REF!,#REF!))</definedName>
    <definedName name="ASSETS_LIST_SELECTED_YEAR">IF(YEAR_SELECTED=2012,#REF!,IF(YEAR_SELECTED=2013,#REF!,#REF!))</definedName>
    <definedName name="ASSETS_LIST_SELECTED_YEAR_25Yrs" localSheetId="0">IF('App.2-C'!YEAR_SELECTED=2012,#REF!,IF('App.2-C'!YEAR_SELECTED=2013,#REF!,#REF!))</definedName>
    <definedName name="ASSETS_LIST_SELECTED_YEAR_25Yrs">#N/A</definedName>
    <definedName name="Assets_NewandOld" localSheetId="0">#REF!</definedName>
    <definedName name="Assets_NewandOld">#REF!</definedName>
    <definedName name="AV_GS1">#REF!</definedName>
    <definedName name="AV_GS2">#REF!</definedName>
    <definedName name="AV_GS3">#REF!</definedName>
    <definedName name="AV_LU">#REF!</definedName>
    <definedName name="AV_RES">#REF!</definedName>
    <definedName name="AV_SL">#REF!</definedName>
    <definedName name="AV_WH">#REF!</definedName>
    <definedName name="average" localSheetId="0">#REF!</definedName>
    <definedName name="average">#REF!</definedName>
    <definedName name="azad" localSheetId="0" hidden="1">{#N/A,#N/A,FALSE,"Aging Summary";#N/A,#N/A,FALSE,"Ratio Analysis";#N/A,#N/A,FALSE,"Test 120 Day Accts";#N/A,#N/A,FALSE,"Tickmarks"}</definedName>
    <definedName name="azad" hidden="1">{#N/A,#N/A,FALSE,"Aging Summary";#N/A,#N/A,FALSE,"Ratio Analysis";#N/A,#N/A,FALSE,"Test 120 Day Accts";#N/A,#N/A,FALSE,"Tickmarks"}</definedName>
    <definedName name="b" localSheetId="0">#REF!</definedName>
    <definedName name="b">#REF!</definedName>
    <definedName name="B09CX" localSheetId="0">#REF!</definedName>
    <definedName name="B09CX">#REF!</definedName>
    <definedName name="b09cxb" localSheetId="0">#REF!</definedName>
    <definedName name="b09cxb">#REF!</definedName>
    <definedName name="B09FTE" localSheetId="0">#REF!</definedName>
    <definedName name="B09FTE">#REF!</definedName>
    <definedName name="b09fteb" localSheetId="0">#REF!</definedName>
    <definedName name="b09fteb">#REF!</definedName>
    <definedName name="B09OI" localSheetId="0">#REF!</definedName>
    <definedName name="B09OI">#REF!</definedName>
    <definedName name="B09OX" localSheetId="0">#REF!</definedName>
    <definedName name="B09OX">#REF!</definedName>
    <definedName name="B09PR" localSheetId="0">#REF!</definedName>
    <definedName name="B09PR">#REF!</definedName>
    <definedName name="b09prt" localSheetId="0">#REF!</definedName>
    <definedName name="b09prt">#REF!</definedName>
    <definedName name="base_month" localSheetId="0">#REF!</definedName>
    <definedName name="base_month">#REF!</definedName>
    <definedName name="base_yr" localSheetId="0">#REF!</definedName>
    <definedName name="base_yr">#REF!</definedName>
    <definedName name="BASEINCREASEFY14MGT">#REF!</definedName>
    <definedName name="BASEINCREASEFY15MGT">#REF!</definedName>
    <definedName name="BASEINCREASEFY16MGT">#REF!</definedName>
    <definedName name="BASEINCREASEFY17MGT">#REF!</definedName>
    <definedName name="BASEINCREASEFY18MGT">#REF!</definedName>
    <definedName name="BASEINCREASEFY19MGT">#REF!</definedName>
    <definedName name="bb" localSheetId="0">#REF!</definedName>
    <definedName name="bb">#REF!</definedName>
    <definedName name="bbbb" localSheetId="0">#REF!</definedName>
    <definedName name="bbbb">#REF!</definedName>
    <definedName name="bbbbb" localSheetId="0">#REF!</definedName>
    <definedName name="bbbbb">#REF!</definedName>
    <definedName name="bbbbbb" localSheetId="0">#REF!</definedName>
    <definedName name="bbbbbb">#REF!</definedName>
    <definedName name="bbbbbbb" localSheetId="0">#REF!</definedName>
    <definedName name="bbbbbbb">#REF!</definedName>
    <definedName name="bbbbbbbb" localSheetId="0">#REF!</definedName>
    <definedName name="bbbbbbbb">#REF!</definedName>
    <definedName name="bbbbbbbbbb" localSheetId="0">#REF!</definedName>
    <definedName name="bbbbbbbbbb">#REF!</definedName>
    <definedName name="bbbbbbbbbbb" localSheetId="0">#REF!</definedName>
    <definedName name="bbbbbbbbbbb">#REF!</definedName>
    <definedName name="bbbbbbbbbbbb" localSheetId="0">#REF!</definedName>
    <definedName name="bbbbbbbbbbbb">#REF!</definedName>
    <definedName name="bbbbbbbbbbbbbbb" localSheetId="0">#REF!</definedName>
    <definedName name="bbbbbbbbbbbbbbb">#REF!</definedName>
    <definedName name="bbbbbbbbbbbbbbbbb" localSheetId="0">#REF!</definedName>
    <definedName name="bbbbbbbbbbbbbbbbb">#REF!</definedName>
    <definedName name="bbbbbbbbbbbbbbbbbbbb" localSheetId="0">#REF!</definedName>
    <definedName name="bbbbbbbbbbbbbbbbbbbb">#REF!</definedName>
    <definedName name="bbbbbbbbbbbbbbbbbbbbb" localSheetId="0">#REF!</definedName>
    <definedName name="bbbbbbbbbbbbbbbbbbbbb">#REF!</definedName>
    <definedName name="bbbbbbbbbbbbbbbbbbbbbb" localSheetId="0">#REF!</definedName>
    <definedName name="bbbbbbbbbbbbbbbbbbbbbb">#REF!</definedName>
    <definedName name="bbbbbbbbbbbbbbbbbbbbbbbb" localSheetId="0">#REF!</definedName>
    <definedName name="bbbbbbbbbbbbbbbbbbbbbbbb">#REF!</definedName>
    <definedName name="bbbbbbbbbbbbbbbbbbbbbbbbb" localSheetId="0">#REF!</definedName>
    <definedName name="bbbbbbbbbbbbbbbbbbbbbbbbb">#REF!</definedName>
    <definedName name="bbbbbbbbbbbbbbbbbbbbbbbbbbb" localSheetId="0">#REF!</definedName>
    <definedName name="bbbbbbbbbbbbbbbbbbbbbbbbbbb">#REF!</definedName>
    <definedName name="bbbbbbbbbbbbbbbbbbbbbbbbbbbbbbbbb" localSheetId="0">#REF!</definedName>
    <definedName name="bbbbbbbbbbbbbbbbbbbbbbbbbbbbbbbbb">#REF!</definedName>
    <definedName name="Benefits_Rate" localSheetId="0">#REF!</definedName>
    <definedName name="Benefits_Rate">#REF!</definedName>
    <definedName name="BI_LDCLIST">#REF!</definedName>
    <definedName name="BIR10C">#REF!</definedName>
    <definedName name="BIR11C">#REF!</definedName>
    <definedName name="BIR12C">#REF!</definedName>
    <definedName name="BIR13C">#REF!</definedName>
    <definedName name="BIR1C">#REF!</definedName>
    <definedName name="BIR2C">#REF!</definedName>
    <definedName name="BIR3C">#REF!</definedName>
    <definedName name="BIR4C">#REF!</definedName>
    <definedName name="BIR5C">#REF!</definedName>
    <definedName name="BIR6C">#REF!</definedName>
    <definedName name="BIR7C">#REF!</definedName>
    <definedName name="BIR8C">#REF!</definedName>
    <definedName name="BIR9C">#REF!</definedName>
    <definedName name="bo90ib" localSheetId="0">#REF!</definedName>
    <definedName name="bo90ib">#REF!</definedName>
    <definedName name="bo90xi" localSheetId="0">#REF!</definedName>
    <definedName name="bo90xi">#REF!</definedName>
    <definedName name="Bridge_Year">#REF!</definedName>
    <definedName name="BridgeYear" localSheetId="0">#REF!</definedName>
    <definedName name="BridgeYear">#REF!</definedName>
    <definedName name="BS_AQ3">#REF!</definedName>
    <definedName name="BS_AQ4">#REF!</definedName>
    <definedName name="BS_Q3">#REF!</definedName>
    <definedName name="BS_Q4">#REF!</definedName>
    <definedName name="BS_REPORT">IF(Entity_OptButtonStatus=1,IF(FS_OptButtonStatus=1,THC_CONSOL_BS,THC_CONSOL_BS_RESTATED),IF(Entity_OptButtonStatus=2,IF(FS_OptButtonStatus=1,THESL_BS,THESL_BS_RESTATED),IF(Entity_OptButtonStatus=3,IF(FS_OptButtonStatus=1,THC_BS,THC_BS_RESTATED),IF(Entity_OptButtonStatus=4,IF(FS_OptButtonStatus=1,THESI_BS,THESI_BS_RESTATED),IF(Entity_OptButtonStatus=5,IF(FS_OptButtonStatus=1,THSTL_BS,THSTL_BS_RESTATED),IF(Entity_OptButtonStatus=6,IF(FS_OptButtonStatus=1,THTI_BS,THTI_BS_RESTATED),IF(Entity_OptButtonStatus=7,IF(FS_OptButtonStatus=1,_14CO_BS,_14CO_BS_RESTATED))))))))</definedName>
    <definedName name="BS_TABLES__FISCALYEAR_PRIOR_YR" localSheetId="0">#REF!,#REF!</definedName>
    <definedName name="BS_TABLES__FISCALYEAR_PRIOR_YR">#REF!,#REF!</definedName>
    <definedName name="BS_THESI">#REF!</definedName>
    <definedName name="budest" localSheetId="0">#REF!</definedName>
    <definedName name="budest">#REF!</definedName>
    <definedName name="budget" localSheetId="0">#REF!</definedName>
    <definedName name="budget">#REF!</definedName>
    <definedName name="Budget_Range" localSheetId="0">#REF!</definedName>
    <definedName name="Budget_Range">#REF!</definedName>
    <definedName name="budget_table">#REF!</definedName>
    <definedName name="BudgetRange2010" localSheetId="0">INDIRECT('App.2-C'!BudgetRange2010Input)</definedName>
    <definedName name="BudgetRange2010">INDIRECT([0]!BudgetRange2010Input)</definedName>
    <definedName name="BudgetRange2010Input" localSheetId="0">#REF!</definedName>
    <definedName name="BudgetRange2010Input">#REF!</definedName>
    <definedName name="BudgetRange2011" localSheetId="0">INDIRECT('App.2-C'!BudgetRange2011Input)</definedName>
    <definedName name="BudgetRange2011">INDIRECT([0]!BudgetRange2011Input)</definedName>
    <definedName name="BudgetRange2011Input" localSheetId="0">#REF!</definedName>
    <definedName name="BudgetRange2011Input">#REF!</definedName>
    <definedName name="BudRange14" localSheetId="0">#REF!</definedName>
    <definedName name="BudRange14">#REF!</definedName>
    <definedName name="BudRange14A" localSheetId="0">#REF!</definedName>
    <definedName name="BudRange14A">#REF!</definedName>
    <definedName name="BudRange2" localSheetId="0">#REF!</definedName>
    <definedName name="BudRange2">#REF!</definedName>
    <definedName name="BudRange2A" localSheetId="0">#REF!</definedName>
    <definedName name="BudRange2A">#REF!</definedName>
    <definedName name="BudRange2B" localSheetId="0">#REF!</definedName>
    <definedName name="BudRange2B">#REF!</definedName>
    <definedName name="BudRange2C" localSheetId="0">#REF!</definedName>
    <definedName name="BudRange2C">#REF!</definedName>
    <definedName name="BudRange3" localSheetId="0">#REF!</definedName>
    <definedName name="BudRange3">#REF!</definedName>
    <definedName name="BudRange3A" localSheetId="0">#REF!</definedName>
    <definedName name="BudRange3A">#REF!</definedName>
    <definedName name="BudRange3B" localSheetId="0">#REF!</definedName>
    <definedName name="BudRange3B">#REF!</definedName>
    <definedName name="BudRange3C" localSheetId="0">#REF!</definedName>
    <definedName name="BudRange3C">#REF!</definedName>
    <definedName name="BudRange5" localSheetId="0">#REF!</definedName>
    <definedName name="BudRange5">#REF!</definedName>
    <definedName name="BudRange5A" localSheetId="0">#REF!</definedName>
    <definedName name="BudRange5A">#REF!</definedName>
    <definedName name="BudRange5B" localSheetId="0">#REF!</definedName>
    <definedName name="BudRange5B">#REF!</definedName>
    <definedName name="BudRange5C" localSheetId="0">#REF!</definedName>
    <definedName name="BudRange5C">#REF!</definedName>
    <definedName name="BudRange6" localSheetId="0">#REF!</definedName>
    <definedName name="BudRange6">#REF!</definedName>
    <definedName name="BudRange6A" localSheetId="0">#REF!</definedName>
    <definedName name="BudRange6A">#REF!</definedName>
    <definedName name="BudRange6B" localSheetId="0">#REF!</definedName>
    <definedName name="BudRange6B">#REF!</definedName>
    <definedName name="BudRange6C" localSheetId="0">#REF!</definedName>
    <definedName name="BudRange6C">#REF!</definedName>
    <definedName name="BudRangeElim" localSheetId="0">#REF!</definedName>
    <definedName name="BudRangeElim">#REF!</definedName>
    <definedName name="BudRangeElimA" localSheetId="0">#REF!</definedName>
    <definedName name="BudRangeElimA">#REF!</definedName>
    <definedName name="BUTTONSRange">#REF!</definedName>
    <definedName name="cap">#REF!</definedName>
    <definedName name="Cap_Tax_Rate">#REF!</definedName>
    <definedName name="capafudc">#REF!</definedName>
    <definedName name="Capas" localSheetId="0">#REF!</definedName>
    <definedName name="Capas">#REF!</definedName>
    <definedName name="CapEx">#REF!</definedName>
    <definedName name="CAPEX_YTD">OFFSET(#REF!,0,0,COUNTA(#REF!),COUNTA(#REF!))</definedName>
    <definedName name="capitalization" localSheetId="0">#REF!</definedName>
    <definedName name="capitalization">#REF!</definedName>
    <definedName name="Capitalized">#REF!</definedName>
    <definedName name="capized">#REF!</definedName>
    <definedName name="Cash" localSheetId="0">#REF!</definedName>
    <definedName name="Cash">#REF!</definedName>
    <definedName name="Cat_Range" localSheetId="0">#REF!</definedName>
    <definedName name="Cat_Range">#REF!</definedName>
    <definedName name="Categories" localSheetId="0">#REF!</definedName>
    <definedName name="Categories">#REF!</definedName>
    <definedName name="CATEGORY_LISTING" localSheetId="0">#REF!</definedName>
    <definedName name="CATEGORY_LISTING">#REF!</definedName>
    <definedName name="Category2" localSheetId="0">#REF!</definedName>
    <definedName name="Category2">#REF!</definedName>
    <definedName name="Category2new" localSheetId="0">#REF!</definedName>
    <definedName name="Category2new">#REF!</definedName>
    <definedName name="category2new2" localSheetId="0">#REF!</definedName>
    <definedName name="category2new2">#REF!</definedName>
    <definedName name="category2new3" localSheetId="0">#REF!</definedName>
    <definedName name="category2new3">#REF!</definedName>
    <definedName name="Category2v2" localSheetId="0">#REF!</definedName>
    <definedName name="Category2v2">#REF!</definedName>
    <definedName name="category2v2new" localSheetId="0">#REF!</definedName>
    <definedName name="category2v2new">#REF!</definedName>
    <definedName name="CATEGORYINDATA" localSheetId="0">#REF!</definedName>
    <definedName name="CATEGORYINDATA">#REF!</definedName>
    <definedName name="cb" localSheetId="0">#REF!</definedName>
    <definedName name="cb">#REF!</definedName>
    <definedName name="cb_25Yrs" localSheetId="0">#REF!</definedName>
    <definedName name="cb_25Yrs">#REF!</definedName>
    <definedName name="cbc" localSheetId="0">#REF!</definedName>
    <definedName name="cbc">#REF!</definedName>
    <definedName name="cbc_25Yrs" localSheetId="0">#REF!</definedName>
    <definedName name="cbc_25Yrs">#REF!</definedName>
    <definedName name="cbe" localSheetId="0">#REF!</definedName>
    <definedName name="cbe">#REF!</definedName>
    <definedName name="cbe_25Yrs" localSheetId="0">#REF!</definedName>
    <definedName name="cbe_25Yrs">#REF!</definedName>
    <definedName name="CC" localSheetId="0">#REF!</definedName>
    <definedName name="cc">#REF!</definedName>
    <definedName name="cc_25Yrs" localSheetId="0">#REF!</definedName>
    <definedName name="cc_25Yrs">#REF!</definedName>
    <definedName name="CC_Accrual">#REF!</definedName>
    <definedName name="ccc" localSheetId="0">#REF!</definedName>
    <definedName name="ccc">#REF!</definedName>
    <definedName name="ccc_25Yrs" localSheetId="0">#REF!</definedName>
    <definedName name="ccc_25Yrs">#REF!</definedName>
    <definedName name="cccccccccc" localSheetId="0">#REF!</definedName>
    <definedName name="cccccccccc">#REF!</definedName>
    <definedName name="cccccccccccc" localSheetId="0">#REF!</definedName>
    <definedName name="cccccccccccc">#REF!</definedName>
    <definedName name="cccccccccccccc" localSheetId="0">#REF!</definedName>
    <definedName name="cccccccccccccc">#REF!</definedName>
    <definedName name="cccccccccccccccccc" localSheetId="0">#REF!</definedName>
    <definedName name="cccccccccccccccccc">#REF!</definedName>
    <definedName name="ccccccccccccccccccccc" localSheetId="0">#REF!</definedName>
    <definedName name="ccccccccccccccccccccc">#REF!</definedName>
    <definedName name="ccccccccccccccccccccccc" localSheetId="0">#REF!</definedName>
    <definedName name="ccccccccccccccccccccccc">#REF!</definedName>
    <definedName name="cce" localSheetId="0">#REF!</definedName>
    <definedName name="cce">#REF!</definedName>
    <definedName name="cce_25Yrs" localSheetId="0">#REF!</definedName>
    <definedName name="cce_25Yrs">#REF!</definedName>
    <definedName name="CELL_RANGE" localSheetId="0">#REF!</definedName>
    <definedName name="CELL_RANGE">#REF!</definedName>
    <definedName name="CF_QTDQ2">#REF!</definedName>
    <definedName name="CF_REPORT">IF(Entity_OptButtonStatus=1,IF(FS_OptButtonStatus=1,THC_CONSOL_CF,THC_CONSOL_CF_RESTATED),IF(Entity_OptButtonStatus=2,IF(FS_OptButtonStatus=1,THESL_CF,THESL_CF_RESTATED),IF(Entity_OptButtonStatus=3,IF(FS_OptButtonStatus=1,THC_CF,THC_CF_RESTATED),IF(Entity_OptButtonStatus=4,IF(FS_OptButtonStatus=1,THESI_CF,THESI_CF_RESTATED),IF(Entity_OptButtonStatus=5,IF(FS_OptButtonStatus=1,THSTL_CF,THSTL_CF_RESTATED),IF(Entity_OptButtonStatus=6,IF(FS_OptButtonStatus=1,THTI_CF,THTI_CF_RESTATED),IF(Entity_OptButtonStatus=7,IF(FS_OptButtonStatus=1,_14CO_CF,_14CO_CF_RESTATED))))))))</definedName>
    <definedName name="CF_YTDJune">#REF!</definedName>
    <definedName name="CF_YTDQ1">#REF!</definedName>
    <definedName name="CF_YTDQ2">#REF!</definedName>
    <definedName name="CF_YTDQ3">#REF!</definedName>
    <definedName name="Chart_NI_DataSeries">IF(Entity_OptButtonStatus=1,#REF!,#REF!)</definedName>
    <definedName name="Chart_NI_Legend">IF(Entity_OptButtonStatus=1,#REF!,#REF!)</definedName>
    <definedName name="Chart_NI_Xaxis">IF(Entity_OptButtonStatus=1,#REF!,#REF!)</definedName>
    <definedName name="Chart_OpEx_Data_Series">IF(Entity_OptButtonStatus=1,#REF!,#REF!)</definedName>
    <definedName name="Chart_OpEx_Legend">IF(Entity_OptButtonStatus=1,#REF!,#REF!)</definedName>
    <definedName name="Chart_OpEx_Xaxis">IF(Entity_OptButtonStatus=1,#REF!,#REF!)</definedName>
    <definedName name="CO" localSheetId="0">#REF!</definedName>
    <definedName name="CO">#REF!</definedName>
    <definedName name="Collection_Agencies_Graph">#REF!</definedName>
    <definedName name="COLUMNS_RANGE" localSheetId="0">#REF!</definedName>
    <definedName name="COLUMNS_RANGE">#REF!</definedName>
    <definedName name="Company_Code" comment="Company Code Drop Down List" localSheetId="0">#REF!</definedName>
    <definedName name="Company_Code" comment="Company Code Drop Down List">#REF!</definedName>
    <definedName name="contactf" localSheetId="0">#REF!</definedName>
    <definedName name="contactf">#REF!</definedName>
    <definedName name="ContractorCat" localSheetId="0">#REF!</definedName>
    <definedName name="ContractorCat">#REF!</definedName>
    <definedName name="Contractors">#REF!</definedName>
    <definedName name="ContractorType" localSheetId="0">#REF!</definedName>
    <definedName name="ContractorType">#REF!</definedName>
    <definedName name="ContractorValidation" localSheetId="0">#REF!</definedName>
    <definedName name="ContractorValidation">#REF!</definedName>
    <definedName name="Control_CAPEX" localSheetId="0">#REF!</definedName>
    <definedName name="Control_CAPEX">#REF!</definedName>
    <definedName name="Control_DB" localSheetId="0">#REF!</definedName>
    <definedName name="Control_DB">#REF!</definedName>
    <definedName name="Control_OPEX" localSheetId="0">#REF!</definedName>
    <definedName name="Control_OPEX">#REF!</definedName>
    <definedName name="Control_Revenue" localSheetId="0">#REF!</definedName>
    <definedName name="Control_Revenue">#REF!</definedName>
    <definedName name="Control_Summary" localSheetId="0">#REF!</definedName>
    <definedName name="Control_Summary">#REF!</definedName>
    <definedName name="COS_RES_CUSTOMERS">#REF!</definedName>
    <definedName name="COS_RES_KWH">#REF!</definedName>
    <definedName name="cost" localSheetId="0">#REF!</definedName>
    <definedName name="cost">#REF!</definedName>
    <definedName name="Cost_Center" localSheetId="0">#REF!</definedName>
    <definedName name="Cost_Center">#REF!</definedName>
    <definedName name="cp_cost">#REF!</definedName>
    <definedName name="cp_date">#REF!</definedName>
    <definedName name="cp_volume">#REF!</definedName>
    <definedName name="CPPRate" localSheetId="0">#REF!</definedName>
    <definedName name="CPPRate">#REF!</definedName>
    <definedName name="CPPThreshold" localSheetId="0">#REF!</definedName>
    <definedName name="CPPThreshold">#REF!</definedName>
    <definedName name="CRLF">#REF!</definedName>
    <definedName name="Crystal_1_1_WEBI_DataGrid" localSheetId="0" hidden="1">#REF!</definedName>
    <definedName name="Crystal_1_1_WEBI_DataGrid" hidden="1">#REF!</definedName>
    <definedName name="Crystal_1_1_WEBI_HHeading" localSheetId="0" hidden="1">#REF!</definedName>
    <definedName name="Crystal_1_1_WEBI_HHeading" hidden="1">#REF!</definedName>
    <definedName name="Crystal_1_1_WEBI_Table" localSheetId="0" hidden="1">#REF!</definedName>
    <definedName name="Crystal_1_1_WEBI_Table" hidden="1">#REF!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localSheetId="0" hidden="1">#REF!</definedName>
    <definedName name="Crystal_12_1_WEBI_DataGrid" hidden="1">#REF!</definedName>
    <definedName name="Crystal_12_1_WEBI_HHeading" localSheetId="0" hidden="1">#REF!</definedName>
    <definedName name="Crystal_12_1_WEBI_HHeading" hidden="1">#REF!</definedName>
    <definedName name="Crystal_12_1_WEBI_Table" localSheetId="0" hidden="1">#REF!</definedName>
    <definedName name="Crystal_12_1_WEBI_Table" hidden="1">#REF!</definedName>
    <definedName name="Crystal_14_1_WEBI_DataGrid" localSheetId="0" hidden="1">#REF!</definedName>
    <definedName name="Crystal_14_1_WEBI_DataGrid" hidden="1">#REF!</definedName>
    <definedName name="Crystal_14_1_WEBI_HHeading" localSheetId="0" hidden="1">#REF!</definedName>
    <definedName name="Crystal_14_1_WEBI_HHeading" hidden="1">#REF!</definedName>
    <definedName name="Crystal_14_1_WEBI_Table" localSheetId="0" hidden="1">#REF!</definedName>
    <definedName name="Crystal_14_1_WEBI_Table" hidden="1">#REF!</definedName>
    <definedName name="Crystal_16_1_WEBI_DataGrid" localSheetId="0" hidden="1">#REF!</definedName>
    <definedName name="Crystal_16_1_WEBI_DataGrid" hidden="1">#REF!</definedName>
    <definedName name="Crystal_16_1_WEBI_HHeading" localSheetId="0" hidden="1">#REF!</definedName>
    <definedName name="Crystal_16_1_WEBI_HHeading" hidden="1">#REF!</definedName>
    <definedName name="Crystal_16_1_WEBI_Table" localSheetId="0" hidden="1">#REF!</definedName>
    <definedName name="Crystal_16_1_WEBI_Table" hidden="1">#REF!</definedName>
    <definedName name="Crystal_18_1_WEBI_DataGrid" localSheetId="0" hidden="1">#REF!</definedName>
    <definedName name="Crystal_18_1_WEBI_DataGrid" hidden="1">#REF!</definedName>
    <definedName name="Crystal_18_1_WEBI_HHeading" localSheetId="0" hidden="1">#REF!</definedName>
    <definedName name="Crystal_18_1_WEBI_HHeading" hidden="1">#REF!</definedName>
    <definedName name="Crystal_18_1_WEBI_Table" localSheetId="0" hidden="1">#REF!</definedName>
    <definedName name="Crystal_18_1_WEBI_Table" hidden="1">#REF!</definedName>
    <definedName name="Crystal_2_1_WEBI_DataGrid" localSheetId="0" hidden="1">#REF!</definedName>
    <definedName name="Crystal_2_1_WEBI_DataGrid" hidden="1">#REF!</definedName>
    <definedName name="Crystal_2_1_WEBI_HHeading" localSheetId="0" hidden="1">#REF!</definedName>
    <definedName name="Crystal_2_1_WEBI_HHeading" hidden="1">#REF!</definedName>
    <definedName name="Crystal_2_1_WEBI_Table" localSheetId="0" hidden="1">#REF!</definedName>
    <definedName name="Crystal_2_1_WEBI_Table" hidden="1">#REF!</definedName>
    <definedName name="Crystal_4_1_WEBI_DataGrid" localSheetId="0" hidden="1">#REF!</definedName>
    <definedName name="Crystal_4_1_WEBI_DataGrid" hidden="1">#REF!</definedName>
    <definedName name="Crystal_4_1_WEBI_HHeading" localSheetId="0" hidden="1">#REF!</definedName>
    <definedName name="Crystal_4_1_WEBI_HHeading" hidden="1">#REF!</definedName>
    <definedName name="Crystal_4_1_WEBI_Table" localSheetId="0" hidden="1">#REF!</definedName>
    <definedName name="Crystal_4_1_WEBI_Table" hidden="1">#REF!</definedName>
    <definedName name="Crystal_5_1_WEBI_DataGrid" localSheetId="0" hidden="1">#REF!</definedName>
    <definedName name="Crystal_5_1_WEBI_DataGrid" hidden="1">#REF!</definedName>
    <definedName name="Crystal_5_1_WEBI_HHeading" localSheetId="0" hidden="1">#REF!</definedName>
    <definedName name="Crystal_5_1_WEBI_HHeading" hidden="1">#REF!</definedName>
    <definedName name="Crystal_5_1_WEBI_Table" localSheetId="0" hidden="1">#REF!</definedName>
    <definedName name="Crystal_5_1_WEBI_Table" hidden="1">#REF!</definedName>
    <definedName name="Crystal_6_1_WEBI_DataGrid" localSheetId="0" hidden="1">#REF!</definedName>
    <definedName name="Crystal_6_1_WEBI_DataGrid" hidden="1">#REF!</definedName>
    <definedName name="Crystal_6_1_WEBI_HHeading" localSheetId="0" hidden="1">#REF!</definedName>
    <definedName name="Crystal_6_1_WEBI_HHeading" hidden="1">#REF!</definedName>
    <definedName name="Crystal_6_1_WEBI_Table" localSheetId="0" hidden="1">#REF!</definedName>
    <definedName name="Crystal_6_1_WEBI_Table" hidden="1">#REF!</definedName>
    <definedName name="Crystal_8_1_WEBI_DataGrid" localSheetId="0" hidden="1">#REF!</definedName>
    <definedName name="Crystal_8_1_WEBI_DataGrid" hidden="1">#REF!</definedName>
    <definedName name="Crystal_8_1_WEBI_HHeading" localSheetId="0" hidden="1">#REF!</definedName>
    <definedName name="Crystal_8_1_WEBI_HHeading" hidden="1">#REF!</definedName>
    <definedName name="Crystal_8_1_WEBI_Table" localSheetId="0" hidden="1">#REF!</definedName>
    <definedName name="Crystal_8_1_WEBI_Table" hidden="1">#REF!</definedName>
    <definedName name="Crystal_9_1_WEBI_DataGrid" localSheetId="0" hidden="1">#REF!</definedName>
    <definedName name="Crystal_9_1_WEBI_DataGrid" hidden="1">#REF!</definedName>
    <definedName name="Crystal_9_1_WEBI_HHeading" localSheetId="0" hidden="1">#REF!</definedName>
    <definedName name="Crystal_9_1_WEBI_HHeading" hidden="1">#REF!</definedName>
    <definedName name="Crystal_9_1_WEBI_Table" localSheetId="0" hidden="1">#REF!</definedName>
    <definedName name="Crystal_9_1_WEBI_Table" hidden="1">#REF!</definedName>
    <definedName name="Current_Tax_Rate">#REF!</definedName>
    <definedName name="CustomerAdministration">#REF!</definedName>
    <definedName name="cwip" localSheetId="0">#REF!</definedName>
    <definedName name="cwip">#REF!</definedName>
    <definedName name="cwip_mrg_FY08" localSheetId="0">#REF!</definedName>
    <definedName name="cwip_mrg_FY08">#REF!</definedName>
    <definedName name="cwip_mrg_FY09" localSheetId="0">#REF!</definedName>
    <definedName name="cwip_mrg_FY09">#REF!</definedName>
    <definedName name="cwip_mrg_FY10" localSheetId="0">#REF!</definedName>
    <definedName name="cwip_mrg_FY10">#REF!</definedName>
    <definedName name="cwip2fa">#REF!</definedName>
    <definedName name="d" localSheetId="0">#REF!</definedName>
    <definedName name="D">#REF!</definedName>
    <definedName name="D1_2013_Zteco">OFFSET(#REF!,0,0,COUNTA(#REF!),COUNTA(#REF!))</definedName>
    <definedName name="D2_2013_ZTECO">OFFSET(#REF!,0,0,COUNTA(#REF!),COUNTA(#REF!))</definedName>
    <definedName name="d2cgdesc" localSheetId="0">#REF!</definedName>
    <definedName name="d2cgdesc">#REF!</definedName>
    <definedName name="d2cgdescvalu" localSheetId="0">#REF!</definedName>
    <definedName name="d2cgdescvalu">#REF!</definedName>
    <definedName name="d2cgvalu" localSheetId="0">#REF!</definedName>
    <definedName name="d2cgvalu">#REF!</definedName>
    <definedName name="d2lodesc" localSheetId="0">#REF!</definedName>
    <definedName name="d2lodesc">#REF!</definedName>
    <definedName name="d2lodescvalu" localSheetId="0">#REF!</definedName>
    <definedName name="d2lodescvalu">#REF!</definedName>
    <definedName name="d2lovalu" localSheetId="0">#REF!</definedName>
    <definedName name="d2lovalu">#REF!</definedName>
    <definedName name="d2prdesc" localSheetId="0">#REF!</definedName>
    <definedName name="d2prdesc">#REF!</definedName>
    <definedName name="d2prdescvalu" localSheetId="0">#REF!</definedName>
    <definedName name="d2prdescvalu">#REF!</definedName>
    <definedName name="d2prvalu" localSheetId="0">#REF!</definedName>
    <definedName name="d2prvalu">#REF!</definedName>
    <definedName name="d2rcdesc" localSheetId="0">#REF!</definedName>
    <definedName name="d2rcdesc">#REF!</definedName>
    <definedName name="d2rcdescvalu" localSheetId="0">#REF!</definedName>
    <definedName name="d2rcdescvalu">#REF!</definedName>
    <definedName name="d2rcvalu" localSheetId="0">#REF!</definedName>
    <definedName name="d2rcvalu">#REF!</definedName>
    <definedName name="d3cgdesc" localSheetId="0">#REF!</definedName>
    <definedName name="d3cgdesc">#REF!</definedName>
    <definedName name="d3lodesc" localSheetId="0">#REF!</definedName>
    <definedName name="d3lodesc">#REF!</definedName>
    <definedName name="d3prdesc" localSheetId="0">#REF!</definedName>
    <definedName name="d3prdesc">#REF!</definedName>
    <definedName name="d3rcdesc" localSheetId="0">#REF!</definedName>
    <definedName name="d3rcdesc">#REF!</definedName>
    <definedName name="DA" localSheetId="0">#REF!</definedName>
    <definedName name="DA">#REF!</definedName>
    <definedName name="Data" localSheetId="0">#REF!</definedName>
    <definedName name="Data">#REF!</definedName>
    <definedName name="Data_Essbase" localSheetId="0">#REF!</definedName>
    <definedName name="Data_Essbase">#REF!</definedName>
    <definedName name="Data_HR" localSheetId="0">#REF!</definedName>
    <definedName name="Data_HR">#REF!</definedName>
    <definedName name="DATA_HYP">OFFSET(#REF!,0,0,COUNTA(#REF!),COUNTA(#REF!))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007" localSheetId="0">#REF!</definedName>
    <definedName name="Data2007">#REF!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20" localSheetId="0">#REF!</definedName>
    <definedName name="Data3620">#REF!</definedName>
    <definedName name="DATA4" localSheetId="0">#REF!</definedName>
    <definedName name="DATA4">#REF!</definedName>
    <definedName name="DATA5" localSheetId="0">#REF!</definedName>
    <definedName name="DATA5">#REF!</definedName>
    <definedName name="DATA6" localSheetId="0">#REF!</definedName>
    <definedName name="DATA6">#REF!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DataBSP06" localSheetId="0">#REF!</definedName>
    <definedName name="DataBSP06">#REF!</definedName>
    <definedName name="DATABYDISTRICT" localSheetId="0">#REF!</definedName>
    <definedName name="DATABYDISTRICT">#REF!</definedName>
    <definedName name="DataCat" localSheetId="0">#REF!</definedName>
    <definedName name="DataCat">#REF!</definedName>
    <definedName name="DataContinuity" localSheetId="0">#REF!</definedName>
    <definedName name="DataContinuity">#REF!</definedName>
    <definedName name="datapendingverification" localSheetId="0">#REF!</definedName>
    <definedName name="datapendingverification">#REF!</definedName>
    <definedName name="DataRange" localSheetId="0">OFFSET(#REF!,0,0,COUNTA(#REF!),COUNTA(#REF!))</definedName>
    <definedName name="DataRange">OFFSET(#REF!,0,0,COUNTA(#REF!),COUNTA(#REF!))</definedName>
    <definedName name="DataRC" localSheetId="0">#REF!</definedName>
    <definedName name="DataRC">#REF!</definedName>
    <definedName name="DATASET" localSheetId="0">OFFSET(INDIRECT('App.2-C'!CELL_RANGE),0,0,COUNTA(INDIRECT('App.2-C'!ROWS_RANGE))-'App.2-C'!ROW_NUMBER+2,COUNTA(INDIRECT('App.2-C'!COLUMNS_RANGE)))</definedName>
    <definedName name="DataSet">OFFSET(#REF!,0,0,MAX(#REF!)+1,COUNTA(#REF!))</definedName>
    <definedName name="Date">#REF!</definedName>
    <definedName name="Date_Data" localSheetId="0">OFFSET(#REF!,0,0,COUNTA(#REF!),COUNTA(#REF!))</definedName>
    <definedName name="Date_Data">OFFSET(#REF!,0,0,COUNTA(#REF!),COUNTA(#REF!))</definedName>
    <definedName name="DateRange" localSheetId="0">#REF!</definedName>
    <definedName name="DateRange">#REF!</definedName>
    <definedName name="DateRange2" localSheetId="0">#REF!</definedName>
    <definedName name="DateRange2">#REF!</definedName>
    <definedName name="Dates" localSheetId="0">#REF!</definedName>
    <definedName name="Dates">#REF!</definedName>
    <definedName name="Days" localSheetId="0">{0,1,2,3,4,5,6}</definedName>
    <definedName name="Days">{0,1,2,3,4,5,6}</definedName>
    <definedName name="DaysInPreviousYear">#REF!</definedName>
    <definedName name="DaysInYear">#REF!</definedName>
    <definedName name="dc" localSheetId="0">#REF!</definedName>
    <definedName name="dc">#REF!</definedName>
    <definedName name="dc_25Yrs" localSheetId="0">#REF!</definedName>
    <definedName name="dc_25Yrs">#REF!</definedName>
    <definedName name="dcc" localSheetId="0">#REF!</definedName>
    <definedName name="dcc">#REF!</definedName>
    <definedName name="dcc_25Yrs" localSheetId="0">#REF!</definedName>
    <definedName name="dcc_25Yrs">#REF!</definedName>
    <definedName name="dce" localSheetId="0">#REF!</definedName>
    <definedName name="dce">#REF!</definedName>
    <definedName name="dce_25Yrs" localSheetId="0">#REF!</definedName>
    <definedName name="dce_25Yrs">#REF!</definedName>
    <definedName name="dd" localSheetId="0" hidden="1">{#N/A,#N/A,FALSE,"Aging Summary";#N/A,#N/A,FALSE,"Ratio Analysis";#N/A,#N/A,FALSE,"Test 120 Day Accts";#N/A,#N/A,FALSE,"Tickmarks"}</definedName>
    <definedName name="dd" hidden="1">{#N/A,#N/A,FALSE,"Aging Summary";#N/A,#N/A,FALSE,"Ratio Analysis";#N/A,#N/A,FALSE,"Test 120 Day Accts";#N/A,#N/A,FALSE,"Tickmarks"}</definedName>
    <definedName name="ddd" hidden="1">{#N/A,#N/A,FALSE,"Aging Summary";#N/A,#N/A,FALSE,"Ratio Analysis";#N/A,#N/A,FALSE,"Test 120 Day Accts";#N/A,#N/A,FALSE,"Tickmarks"}</definedName>
    <definedName name="dddddddddddddd" localSheetId="0">#REF!</definedName>
    <definedName name="dddddddddddddd">#REF!</definedName>
    <definedName name="DecFTE" localSheetId="0">#REF!</definedName>
    <definedName name="DecFTE">#REF!</definedName>
    <definedName name="decisions" localSheetId="0">#REF!</definedName>
    <definedName name="decisions">#REF!</definedName>
    <definedName name="DefinitionsPA">#REF!</definedName>
    <definedName name="depn" localSheetId="0">#REF!</definedName>
    <definedName name="depn">#REF!</definedName>
    <definedName name="Depreciation">#REF!</definedName>
    <definedName name="Depreciation_Key" localSheetId="0">#REF!</definedName>
    <definedName name="Depreciation_Key">#REF!</definedName>
    <definedName name="DepreciationKey" localSheetId="0">#REF!</definedName>
    <definedName name="DepreciationKey">#REF!</definedName>
    <definedName name="Disconnect_Graph">#REF!</definedName>
    <definedName name="DIST" localSheetId="0">#REF!</definedName>
    <definedName name="DIST">#REF!</definedName>
    <definedName name="Dist_Range" localSheetId="0">#REF!</definedName>
    <definedName name="Dist_Range">#REF!</definedName>
    <definedName name="DIST4" localSheetId="0">#REF!</definedName>
    <definedName name="DIST4">#REF!</definedName>
    <definedName name="dist4_0105" localSheetId="0">#REF!</definedName>
    <definedName name="dist4_0105">#REF!</definedName>
    <definedName name="dist4_0109" localSheetId="0">#REF!</definedName>
    <definedName name="dist4_0109">#REF!</definedName>
    <definedName name="dist4_0113" localSheetId="0">#REF!</definedName>
    <definedName name="dist4_0113">#REF!</definedName>
    <definedName name="dist4_0131" localSheetId="0">#REF!</definedName>
    <definedName name="dist4_0131">#REF!</definedName>
    <definedName name="dist4_0203" localSheetId="0">#REF!</definedName>
    <definedName name="dist4_0203">#REF!</definedName>
    <definedName name="dist4_0228" localSheetId="0">#REF!</definedName>
    <definedName name="dist4_0228">#REF!</definedName>
    <definedName name="dist4_0303" localSheetId="0">#REF!</definedName>
    <definedName name="dist4_0303">#REF!</definedName>
    <definedName name="dist4_1005" localSheetId="0">#REF!</definedName>
    <definedName name="dist4_1005">#REF!</definedName>
    <definedName name="dist4_1103" localSheetId="0">#REF!</definedName>
    <definedName name="dist4_1103">#REF!</definedName>
    <definedName name="DISTRICT0004" localSheetId="0">#REF!</definedName>
    <definedName name="DISTRICT0004">#REF!</definedName>
    <definedName name="DISTRICT4" localSheetId="0">#REF!</definedName>
    <definedName name="DISTRICT4">#REF!</definedName>
    <definedName name="DISTRICTS" localSheetId="0">#REF!</definedName>
    <definedName name="DISTRICTS">#REF!</definedName>
    <definedName name="Div_List">#REF!</definedName>
    <definedName name="Div_Range" localSheetId="0">#REF!</definedName>
    <definedName name="Div_Range">#REF!</definedName>
    <definedName name="Dividends">#REF!</definedName>
    <definedName name="Division">#REF!</definedName>
    <definedName name="DivisionNum">#REF!</definedName>
    <definedName name="Divisions">#REF!</definedName>
    <definedName name="DivList">#REF!</definedName>
    <definedName name="DListArea" localSheetId="0">#REF!</definedName>
    <definedName name="DListArea">#REF!</definedName>
    <definedName name="DListSupport" localSheetId="0">#REF!</definedName>
    <definedName name="DListSupport">#REF!</definedName>
    <definedName name="dm" localSheetId="0">#REF!</definedName>
    <definedName name="dm">#REF!</definedName>
    <definedName name="DPW" localSheetId="0">#REF!</definedName>
    <definedName name="DPW">#REF!</definedName>
    <definedName name="dpwnew" localSheetId="0">#REF!</definedName>
    <definedName name="dpwnew">#REF!</definedName>
    <definedName name="DropDown8" localSheetId="0">#REF!,#REF!,#REF!,#REF!,#REF!,#REF!,#REF!,#REF!,#REF!</definedName>
    <definedName name="DropDown8">#REF!,#REF!,#REF!,#REF!,#REF!,#REF!,#REF!,#REF!</definedName>
    <definedName name="DROPOFFDB" localSheetId="0">#REF!</definedName>
    <definedName name="DROPOFFDB">#REF!</definedName>
    <definedName name="DropoffEAR" localSheetId="0">#REF!</definedName>
    <definedName name="DropoffEAR">#REF!</definedName>
    <definedName name="DropoffINV" localSheetId="0">#REF!</definedName>
    <definedName name="DropoffINV">#REF!</definedName>
    <definedName name="DropoffLCJ" localSheetId="0">#REF!</definedName>
    <definedName name="DropoffLCJ">#REF!</definedName>
    <definedName name="DropoffLCR" localSheetId="0">#REF!</definedName>
    <definedName name="DropoffLCR">#REF!</definedName>
    <definedName name="DROPOFFOCOST" localSheetId="0">#REF!</definedName>
    <definedName name="DROPOFFOCOST">#REF!</definedName>
    <definedName name="DropoffVCJ" localSheetId="0">#REF!</definedName>
    <definedName name="DropoffVCJ">#REF!</definedName>
    <definedName name="DropoffVCR" localSheetId="0">#REF!</definedName>
    <definedName name="DropoffVCR">#REF!</definedName>
    <definedName name="DRP" localSheetId="0">#REF!</definedName>
    <definedName name="DRP">#REF!</definedName>
    <definedName name="DX_rates" localSheetId="0">#REF!</definedName>
    <definedName name="DX_rates">#REF!</definedName>
    <definedName name="e" localSheetId="0" hidden="1">{#N/A,#N/A,FALSE,"Aging Summary";#N/A,#N/A,FALSE,"Ratio Analysis";#N/A,#N/A,FALSE,"Test 120 Day Accts";#N/A,#N/A,FALSE,"Tickmarks"}</definedName>
    <definedName name="e" hidden="1">{#N/A,#N/A,FALSE,"Aging Summary";#N/A,#N/A,FALSE,"Ratio Analysis";#N/A,#N/A,FALSE,"Test 120 Day Accts";#N/A,#N/A,FALSE,"Tickmarks"}</definedName>
    <definedName name="E08CX" localSheetId="0">#REF!</definedName>
    <definedName name="E08CX">#REF!</definedName>
    <definedName name="e08cxi" localSheetId="0">#REF!</definedName>
    <definedName name="e08cxi">#REF!</definedName>
    <definedName name="E08FTE" localSheetId="0">#REF!</definedName>
    <definedName name="E08FTE">#REF!</definedName>
    <definedName name="E08OI" localSheetId="0">#REF!</definedName>
    <definedName name="E08OI">#REF!</definedName>
    <definedName name="E08OX" localSheetId="0">#REF!</definedName>
    <definedName name="E08OX">#REF!</definedName>
    <definedName name="E08PR" localSheetId="0">#REF!</definedName>
    <definedName name="E08PR">#REF!</definedName>
    <definedName name="E09CX" localSheetId="0">#REF!</definedName>
    <definedName name="E09CX">#REF!</definedName>
    <definedName name="E09FTE" localSheetId="0">#REF!</definedName>
    <definedName name="E09FTE">#REF!</definedName>
    <definedName name="E09OI" localSheetId="0">#REF!</definedName>
    <definedName name="E09OI">#REF!</definedName>
    <definedName name="E09OX" localSheetId="0">#REF!</definedName>
    <definedName name="E09OX">#REF!</definedName>
    <definedName name="E09PR" localSheetId="0">#REF!</definedName>
    <definedName name="E09PR">#REF!</definedName>
    <definedName name="EAR_Amt" localSheetId="0">#REF!</definedName>
    <definedName name="EAR_Amt">#REF!</definedName>
    <definedName name="EAR_Percentage" localSheetId="0">#REF!</definedName>
    <definedName name="EAR_Percentage">#REF!</definedName>
    <definedName name="EBNUMBER" localSheetId="0">#REF!</definedName>
    <definedName name="EBNUMBER">#REF!</definedName>
    <definedName name="EE">#REF!</definedName>
    <definedName name="EE_3001" localSheetId="0">#REF!</definedName>
    <definedName name="EE_3001">#REF!</definedName>
    <definedName name="EE_3003" localSheetId="0">#REF!</definedName>
    <definedName name="EE_3003">#REF!</definedName>
    <definedName name="EE_3004" localSheetId="0">#REF!</definedName>
    <definedName name="EE_3004">#REF!</definedName>
    <definedName name="EE_3005" localSheetId="0">#REF!</definedName>
    <definedName name="EE_3005">#REF!</definedName>
    <definedName name="EE_3006" localSheetId="0">#REF!</definedName>
    <definedName name="EE_3006">#REF!</definedName>
    <definedName name="EE_3007" localSheetId="0">#REF!</definedName>
    <definedName name="EE_3007">#REF!</definedName>
    <definedName name="EE_3014" localSheetId="0">#REF!</definedName>
    <definedName name="EE_3014">#REF!</definedName>
    <definedName name="EE_3016" localSheetId="0">#REF!</definedName>
    <definedName name="EE_3016">#REF!</definedName>
    <definedName name="EE_3017" localSheetId="0">#REF!</definedName>
    <definedName name="EE_3017">#REF!</definedName>
    <definedName name="EENames">#REF!</definedName>
    <definedName name="eetemp" localSheetId="0">#REF!</definedName>
    <definedName name="eetemp">#REF!</definedName>
    <definedName name="EHTRate" localSheetId="0">#REF!</definedName>
    <definedName name="EHTRate">#REF!</definedName>
    <definedName name="EHTThreshold" localSheetId="0">#REF!</definedName>
    <definedName name="EHTThreshold">#REF!</definedName>
    <definedName name="EIRate" localSheetId="0">#REF!</definedName>
    <definedName name="EIRate">#REF!</definedName>
    <definedName name="EIThreshold" localSheetId="0">#REF!</definedName>
    <definedName name="EIThreshold">#REF!</definedName>
    <definedName name="Eligible" localSheetId="0">#REF!</definedName>
    <definedName name="Eligible">#REF!</definedName>
    <definedName name="Elim" localSheetId="0">#REF!</definedName>
    <definedName name="Elim">#REF!</definedName>
    <definedName name="Emp_Status" localSheetId="0">#REF!</definedName>
    <definedName name="Emp_Status">#REF!</definedName>
    <definedName name="Emp_Status_Range" localSheetId="0">#REF!</definedName>
    <definedName name="Emp_Status_Range">#REF!</definedName>
    <definedName name="Energization.Rate" localSheetId="0">#REF!,#REF!,#REF!,#REF!,#REF!,#REF!,#REF!,#REF!,#REF!,#REF!</definedName>
    <definedName name="Energization.Rate">#REF!,#REF!,#REF!,#REF!,#REF!,#REF!,#REF!,#REF!,#REF!,#REF!</definedName>
    <definedName name="Entity_OptButtonStatus">#REF!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RTH_SA">#REF!</definedName>
    <definedName name="ertt" localSheetId="0" hidden="1">#REF!</definedName>
    <definedName name="ertt" hidden="1">#REF!</definedName>
    <definedName name="Estimate_List" localSheetId="0">#REF!</definedName>
    <definedName name="Estimate_List">#REF!</definedName>
    <definedName name="Estimate_List_Start" localSheetId="0">#REF!</definedName>
    <definedName name="Estimate_List_Start">#REF!</definedName>
    <definedName name="ESTIMATES" localSheetId="0">#REF!</definedName>
    <definedName name="ESTIMATES">#REF!</definedName>
    <definedName name="etet" localSheetId="0" hidden="1">#REF!</definedName>
    <definedName name="etet" hidden="1">#REF!</definedName>
    <definedName name="etette" localSheetId="0" hidden="1">#REF!</definedName>
    <definedName name="etette" hidden="1">#REF!</definedName>
    <definedName name="expele2" localSheetId="0">#REF!</definedName>
    <definedName name="expele2">#REF!</definedName>
    <definedName name="f" localSheetId="0">#REF!</definedName>
    <definedName name="f">#REF!</definedName>
    <definedName name="F08CX" localSheetId="0">#REF!</definedName>
    <definedName name="F08CX">#REF!</definedName>
    <definedName name="F08FTE" localSheetId="0">#REF!</definedName>
    <definedName name="F08FTE">#REF!</definedName>
    <definedName name="F08OI" localSheetId="0">#REF!</definedName>
    <definedName name="F08OI">#REF!</definedName>
    <definedName name="F08OX" localSheetId="0">#REF!</definedName>
    <definedName name="F08OX">#REF!</definedName>
    <definedName name="F08PR" localSheetId="0">#REF!</definedName>
    <definedName name="F08PR">#REF!</definedName>
    <definedName name="fa_continuity" localSheetId="0">#REF!</definedName>
    <definedName name="fa_continuity">#REF!</definedName>
    <definedName name="fa_mrg_fy10" localSheetId="0">#REF!</definedName>
    <definedName name="fa_mrg_fy10">#REF!</definedName>
    <definedName name="faacct">#REF!</definedName>
    <definedName name="Fazal" localSheetId="0">#REF!</definedName>
    <definedName name="Fazal">#REF!</definedName>
    <definedName name="fd" localSheetId="0">#REF!</definedName>
    <definedName name="fd">#REF!</definedName>
    <definedName name="fdfe" localSheetId="0">#REF!</definedName>
    <definedName name="fdfe">#REF!</definedName>
    <definedName name="fdsfdsf" localSheetId="0" hidden="1">#REF!</definedName>
    <definedName name="fdsfdsf" hidden="1">#REF!</definedName>
    <definedName name="fefkrsf" localSheetId="0">#REF!</definedName>
    <definedName name="fefkrsf">#REF!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ff" localSheetId="0">#REF!</definedName>
    <definedName name="ffff">#REF!</definedName>
    <definedName name="fg">#REF!</definedName>
    <definedName name="FH" localSheetId="0">#REF!</definedName>
    <definedName name="FH">#REF!</definedName>
    <definedName name="Finance_DRP" localSheetId="0">#REF!</definedName>
    <definedName name="Finance_DRP">#REF!</definedName>
    <definedName name="FISCAL_YEAR_LIST">#REF!</definedName>
    <definedName name="FISCALYEAR_ACTUAL" localSheetId="0">#REF!</definedName>
    <definedName name="FISCALYEAR_ACTUAL">#REF!</definedName>
    <definedName name="FISCALYEAR_ACTUAL_20XX" localSheetId="0">#REF!</definedName>
    <definedName name="FISCALYEAR_ACTUAL_20XX">#REF!</definedName>
    <definedName name="FISCALYEAR_BUDGET">#REF!</definedName>
    <definedName name="Fixed_Charges">#REF!</definedName>
    <definedName name="FixedData_CAPEX1" localSheetId="0">#REF!,#REF!,#REF!,#REF!,#REF!,#REF!,#REF!,#REF!</definedName>
    <definedName name="FixedData_CAPEX1">#REF!,#REF!,#REF!,#REF!,#REF!,#REF!,#REF!,#REF!</definedName>
    <definedName name="FixedData_CAPEX2" localSheetId="0">#REF!,#REF!,#REF!,#REF!,#REF!</definedName>
    <definedName name="FixedData_CAPEX2">#REF!,#REF!,#REF!,#REF!,#REF!</definedName>
    <definedName name="FixedData_DB1" localSheetId="0">#REF!,#REF!,#REF!,#REF!,#REF!,#REF!,#REF!,#REF!</definedName>
    <definedName name="FixedData_DB1">#REF!,#REF!,#REF!,#REF!,#REF!,#REF!,#REF!,#REF!</definedName>
    <definedName name="FixedData_DB2" localSheetId="0">#REF!,#REF!,#REF!,#REF!,#REF!</definedName>
    <definedName name="FixedData_DB2">#REF!,#REF!,#REF!,#REF!,#REF!</definedName>
    <definedName name="FixedData_OPEX1" localSheetId="0">#REF!,#REF!,#REF!,#REF!,#REF!,#REF!,#REF!,#REF!</definedName>
    <definedName name="FixedData_OPEX1">#REF!,#REF!,#REF!,#REF!,#REF!,#REF!,#REF!,#REF!</definedName>
    <definedName name="FixedData_OPEX2" localSheetId="0">#REF!,#REF!,#REF!,#REF!,#REF!</definedName>
    <definedName name="FixedData_OPEX2">#REF!,#REF!,#REF!,#REF!,#REF!</definedName>
    <definedName name="FixedData_Revenue1" localSheetId="0">#REF!,#REF!,#REF!,#REF!,#REF!,#REF!,#REF!</definedName>
    <definedName name="FixedData_Revenue1">#REF!,#REF!,#REF!,#REF!,#REF!,#REF!,#REF!</definedName>
    <definedName name="FixedData_Revenue2" localSheetId="0">#REF!,#REF!,#REF!,#REF!,#REF!</definedName>
    <definedName name="FixedData_Revenue2">#REF!,#REF!,#REF!,#REF!,#REF!</definedName>
    <definedName name="FixedData_Summary1" localSheetId="0">#REF!,#REF!,#REF!</definedName>
    <definedName name="FixedData_Summary1">#REF!,#REF!,#REF!</definedName>
    <definedName name="FixedData_Summary2" localSheetId="0">#REF!,#REF!,#REF!</definedName>
    <definedName name="FixedData_Summary2">#REF!,#REF!,#REF!</definedName>
    <definedName name="FixedData_Summary3" localSheetId="0">#REF!,#REF!,#REF!,#REF!,#REF!</definedName>
    <definedName name="FixedData_Summary3">#REF!,#REF!,#REF!,#REF!,#REF!</definedName>
    <definedName name="fjshnkl" localSheetId="0">#REF!</definedName>
    <definedName name="fjshnkl">#REF!</definedName>
    <definedName name="float_2" localSheetId="0">#REF!</definedName>
    <definedName name="float_2">#REF!</definedName>
    <definedName name="Forecast">#REF!</definedName>
    <definedName name="forecast_wholesale_lineplus">#REF!</definedName>
    <definedName name="forecast_wholesale_network">#REF!</definedName>
    <definedName name="Format" localSheetId="0">#REF!</definedName>
    <definedName name="Format">#REF!</definedName>
    <definedName name="fresf">#REF!</definedName>
    <definedName name="FS" localSheetId="0">#REF!</definedName>
    <definedName name="FS">#REF!</definedName>
    <definedName name="FS_LIST" localSheetId="0">#REF!</definedName>
    <definedName name="FS_LIST">#REF!</definedName>
    <definedName name="FS_OptButtonStatus">#REF!</definedName>
    <definedName name="fsfs" localSheetId="0" hidden="1">#REF!</definedName>
    <definedName name="fsfs" hidden="1">#REF!</definedName>
    <definedName name="fshoho" localSheetId="0">#REF!</definedName>
    <definedName name="fshoho">#REF!</definedName>
    <definedName name="FSImpact_OEB" localSheetId="0">#REF!</definedName>
    <definedName name="FSImpact_OEB">#REF!</definedName>
    <definedName name="FTE_Range" localSheetId="0">#REF!</definedName>
    <definedName name="FTE_Range">#REF!</definedName>
    <definedName name="FundData2012" localSheetId="0">#REF!</definedName>
    <definedName name="FundData2012">#REF!</definedName>
    <definedName name="FundData2013" localSheetId="0">#REF!</definedName>
    <definedName name="FundData2013">#REF!</definedName>
    <definedName name="Future_Tax_Rate">#REF!</definedName>
    <definedName name="FYE">#REF!</definedName>
    <definedName name="g" localSheetId="0">#REF!</definedName>
    <definedName name="g">#REF!</definedName>
    <definedName name="G1LD">#REF!</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 localSheetId="0">#REF!</definedName>
    <definedName name="gg">#REF!</definedName>
    <definedName name="GGG" localSheetId="0">#REF!</definedName>
    <definedName name="GGG">#REF!</definedName>
    <definedName name="gggggg" localSheetId="0">#REF!</definedName>
    <definedName name="gggggg">#REF!</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hidden="1">{#N/A,#N/A,FALSE,"Aging Summary";#N/A,#N/A,FALSE,"Ratio Analysis";#N/A,#N/A,FALSE,"Test 120 Day Accts";#N/A,#N/A,FALSE,"Tickmarks"}</definedName>
    <definedName name="ghftg">#REF!</definedName>
    <definedName name="ghljl" localSheetId="0">#REF!</definedName>
    <definedName name="ghljl">#REF!</definedName>
    <definedName name="GL_PERIOD" localSheetId="0">#REF!</definedName>
    <definedName name="GL_PERIOD">#REF!</definedName>
    <definedName name="GLdesc" localSheetId="0">#REF!</definedName>
    <definedName name="GLdesc">#REF!</definedName>
    <definedName name="Good_count" localSheetId="0">#REF!</definedName>
    <definedName name="Good_count">#REF!</definedName>
    <definedName name="GraphMgmt" localSheetId="0">#REF!</definedName>
    <definedName name="GraphMgmt">#REF!</definedName>
    <definedName name="h2cwip" localSheetId="0">#REF!</definedName>
    <definedName name="h2cwip">#REF!</definedName>
    <definedName name="HC_Range" localSheetId="0">#REF!</definedName>
    <definedName name="HC_Range">#REF!</definedName>
    <definedName name="HCValidation" localSheetId="0">#REF!</definedName>
    <definedName name="HCValidation">#REF!</definedName>
    <definedName name="HCValidationContractor" localSheetId="0">#REF!</definedName>
    <definedName name="HCValidationContractor">#REF!</definedName>
    <definedName name="hello">#REF!</definedName>
    <definedName name="Here" localSheetId="0">#REF!</definedName>
    <definedName name="Here">#REF!</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hidden="1">{#N/A,#N/A,FALSE,"Aging Summary";#N/A,#N/A,FALSE,"Ratio Analysis";#N/A,#N/A,FALSE,"Test 120 Day Accts";#N/A,#N/A,FALSE,"Tickmarks"}</definedName>
    <definedName name="hhhhhhhhh">#REF!</definedName>
    <definedName name="histdate">#REF!</definedName>
    <definedName name="hjgkgkh" localSheetId="0">#REF!</definedName>
    <definedName name="hjgkgkh">#REF!</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j" localSheetId="0">#REF!</definedName>
    <definedName name="hjj">#REF!</definedName>
    <definedName name="hkhlkj" localSheetId="0">#REF!</definedName>
    <definedName name="hkhlkj">#REF!</definedName>
    <definedName name="holhlf" localSheetId="0">#REF!</definedName>
    <definedName name="holhlf">#REF!</definedName>
    <definedName name="Holiday_Pay" localSheetId="0">#REF!</definedName>
    <definedName name="Holiday_Pay">#REF!</definedName>
    <definedName name="holidays" localSheetId="0">#REF!</definedName>
    <definedName name="holidays">#REF!</definedName>
    <definedName name="HUB" localSheetId="0">#REF!</definedName>
    <definedName name="HUB">#REF!</definedName>
    <definedName name="HUBS" localSheetId="0">#REF!</definedName>
    <definedName name="HUBS">#REF!</definedName>
    <definedName name="hubs10">#REF!</definedName>
    <definedName name="Husband" localSheetId="0">#REF!</definedName>
    <definedName name="Husband">#REF!</definedName>
    <definedName name="hyp">#REF!</definedName>
    <definedName name="Impact" localSheetId="0">#REF!</definedName>
    <definedName name="Impact">#REF!</definedName>
    <definedName name="impact1">#REF!</definedName>
    <definedName name="impact2">#REF!</definedName>
    <definedName name="impact3">#REF!</definedName>
    <definedName name="impact4">#REF!</definedName>
    <definedName name="impactcheck">#REF!</definedName>
    <definedName name="Incl.Monthly" localSheetId="0">#REF!</definedName>
    <definedName name="Incl.Monthly">#REF!</definedName>
    <definedName name="Incr2000">#REF!</definedName>
    <definedName name="Input_CAPEX" localSheetId="0">#REF!,#REF!,#REF!,#REF!,#REF!,#REF!,#REF!</definedName>
    <definedName name="Input_CAPEX">#REF!,#REF!,#REF!,#REF!,#REF!,#REF!,#REF!</definedName>
    <definedName name="Input_DB" localSheetId="0">#REF!,#REF!,#REF!,#REF!,#REF!,#REF!,#REF!</definedName>
    <definedName name="Input_DB">#REF!,#REF!,#REF!,#REF!,#REF!,#REF!,#REF!</definedName>
    <definedName name="Input_OPEX" localSheetId="0">#REF!,#REF!,#REF!,#REF!,#REF!,#REF!,#REF!</definedName>
    <definedName name="Input_OPEX">#REF!,#REF!,#REF!,#REF!,#REF!,#REF!,#REF!</definedName>
    <definedName name="Input_Revenue" localSheetId="0">#REF!,#REF!,#REF!,#REF!,#REF!,#REF!,#REF!</definedName>
    <definedName name="Input_Revenue">#REF!,#REF!,#REF!,#REF!,#REF!,#REF!,#REF!</definedName>
    <definedName name="Input_Summary" localSheetId="0">#REF!,#REF!,#REF!,#REF!,#REF!</definedName>
    <definedName name="Input_Summary">#REF!,#REF!,#REF!,#REF!,#REF!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RM_CYCLE_YEAR" localSheetId="0">#REF!</definedName>
    <definedName name="IRM_CYCLE_YEAR">#REF!</definedName>
    <definedName name="IS_QTDQ2">#REF!</definedName>
    <definedName name="IS_REPORT">IF(Entity_OptButtonStatus=1,IF(FS_OptButtonStatus=1,THC_CONSOL_IS,THC_CONSOL_IS_RESTATED),IF(Entity_OptButtonStatus=2,IF(FS_OptButtonStatus=1,THESL_IS,THESL_IS_RESTATED),IF(Entity_OptButtonStatus=3,IF(FS_OptButtonStatus=1,THC_IS,THC_IS_RESTATED),IF(Entity_OptButtonStatus=4,IF(FS_OptButtonStatus=1,THESI_IS,THESI_IS_RESTATED),IF(Entity_OptButtonStatus=5,IF(FS_OptButtonStatus=1,THSTL_IS,THSTL_IS_RESTATED),IF(Entity_OptButtonStatus=6,IF(FS_OptButtonStatus=1,THTI_IS,THTI_IS_RESTATED),IF(Entity_OptButtonStatus=7,IF(FS_OptButtonStatus=1,_14CO_IS,_14CO_IS_RESTATED))))))))</definedName>
    <definedName name="IS_YTDQ2">#REF!</definedName>
    <definedName name="ISA_Included_in_Plan_Line" localSheetId="0">#REF!</definedName>
    <definedName name="ISA_Included_in_Plan_Line">#REF!</definedName>
    <definedName name="ITR_06" localSheetId="0">#REF!</definedName>
    <definedName name="ITR_06">#REF!</definedName>
    <definedName name="ITR_07">#REF!</definedName>
    <definedName name="ITR_08">#REF!</definedName>
    <definedName name="ITR_09">#REF!</definedName>
    <definedName name="ITR_10">#REF!</definedName>
    <definedName name="ITR_11">#REF!</definedName>
    <definedName name="ITR_18">#REF!</definedName>
    <definedName name="iuyiyi" localSheetId="0" hidden="1">#REF!</definedName>
    <definedName name="iuyiyi" hidden="1">#REF!</definedName>
    <definedName name="j" localSheetId="0" hidden="1">{#N/A,#N/A,FALSE,"Aging Summary";#N/A,#N/A,FALSE,"Ratio Analysis";#N/A,#N/A,FALSE,"Test 120 Day Accts";#N/A,#N/A,FALSE,"Tickmarks"}</definedName>
    <definedName name="j" hidden="1">{#N/A,#N/A,FALSE,"Aging Summary";#N/A,#N/A,FALSE,"Ratio Analysis";#N/A,#N/A,FALSE,"Test 120 Day Accts";#N/A,#N/A,FALSE,"Tickmarks"}</definedName>
    <definedName name="J_GS1">#REF!</definedName>
    <definedName name="J_GS2">#REF!</definedName>
    <definedName name="J_GS3">#REF!</definedName>
    <definedName name="J_LU">#REF!</definedName>
    <definedName name="J_RES">#REF!</definedName>
    <definedName name="J_SL">#REF!</definedName>
    <definedName name="J_WH">#REF!</definedName>
    <definedName name="January_2011" localSheetId="0">#REF!</definedName>
    <definedName name="January_2011">#REF!</definedName>
    <definedName name="jgg" localSheetId="0"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hidden="1">{#N/A,#N/A,FALSE,"Aging Summary";#N/A,#N/A,FALSE,"Ratio Analysis";#N/A,#N/A,FALSE,"Test 120 Day Accts";#N/A,#N/A,FALSE,"Tickmarks"}</definedName>
    <definedName name="jhiholjol" localSheetId="0">#REF!</definedName>
    <definedName name="jhiholjol">#REF!</definedName>
    <definedName name="JHJ">#REF!</definedName>
    <definedName name="jj" localSheetId="0" hidden="1">{#N/A,#N/A,FALSE,"Aging Summary";#N/A,#N/A,FALSE,"Ratio Analysis";#N/A,#N/A,FALSE,"Test 120 Day Accts";#N/A,#N/A,FALSE,"Tickmarks"}</definedName>
    <definedName name="jj" hidden="1">{#N/A,#N/A,FALSE,"Aging Summary";#N/A,#N/A,FALSE,"Ratio Analysis";#N/A,#N/A,FALSE,"Test 120 Day Accts";#N/A,#N/A,FALSE,"Tickmarks"}</definedName>
    <definedName name="jjfklfhe" localSheetId="0">#REF!</definedName>
    <definedName name="jjfklfhe">#REF!</definedName>
    <definedName name="jjj" localSheetId="0" hidden="1">{#N/A,#N/A,FALSE,"Aging Summary";#N/A,#N/A,FALSE,"Ratio Analysis";#N/A,#N/A,FALSE,"Test 120 Day Accts";#N/A,#N/A,FALSE,"Tickmarks"}</definedName>
    <definedName name="jjj" hidden="1">{#N/A,#N/A,FALSE,"Aging Summary";#N/A,#N/A,FALSE,"Ratio Analysis";#N/A,#N/A,FALSE,"Test 120 Day Accts";#N/A,#N/A,FALSE,"Tickmarks"}</definedName>
    <definedName name="jjll" localSheetId="0">#REF!</definedName>
    <definedName name="jjll">#REF!</definedName>
    <definedName name="Job_Type" localSheetId="0">#REF!</definedName>
    <definedName name="Job_Type">#REF!</definedName>
    <definedName name="Job_Type__definition" localSheetId="0">#REF!</definedName>
    <definedName name="Job_Type__definition">#REF!</definedName>
    <definedName name="journallook" localSheetId="0">#REF!</definedName>
    <definedName name="journallook">#REF!</definedName>
    <definedName name="June" localSheetId="0">#REF!</definedName>
    <definedName name="June">#REF!</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kgkigk" localSheetId="0">#REF!</definedName>
    <definedName name="kgkigk">#REF!</definedName>
    <definedName name="kkgk" localSheetId="0" hidden="1">#REF!</definedName>
    <definedName name="kkgk" hidden="1">#REF!</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bourClass" localSheetId="0">#REF!</definedName>
    <definedName name="LabourClass">#REF!</definedName>
    <definedName name="LabourCosting" localSheetId="0">#REF!</definedName>
    <definedName name="LabourCosting">#REF!</definedName>
    <definedName name="LabourValidation" localSheetId="0">#REF!</definedName>
    <definedName name="LabourValidation">#REF!</definedName>
    <definedName name="laceholder">#REF!</definedName>
    <definedName name="Last_Rebasing_Year">#REF!</definedName>
    <definedName name="LastSheet" hidden="1">"Fixed Asset Amort and  UCC 2"</definedName>
    <definedName name="LCT_Rat" localSheetId="0">#REF!</definedName>
    <definedName name="LCT_Rat">#REF!</definedName>
    <definedName name="LCT_Rate" localSheetId="0">#REF!</definedName>
    <definedName name="LCT_Rate">#REF!</definedName>
    <definedName name="LCT_Rate2" localSheetId="0">#REF!</definedName>
    <definedName name="LCT_Rate2">#REF!</definedName>
    <definedName name="LDC_LIST" localSheetId="0">#REF!</definedName>
    <definedName name="LDC_LIST">#REF!</definedName>
    <definedName name="LDCList">OFFSET(#REF!,0,0,COUNTA(#REF!),1)</definedName>
    <definedName name="LDCNAME1">#REF!</definedName>
    <definedName name="LDCNAMES">#REF!</definedName>
    <definedName name="Lease_Type" localSheetId="0">#REF!</definedName>
    <definedName name="Lease_Type">#REF!</definedName>
    <definedName name="lease_types" localSheetId="0">#REF!</definedName>
    <definedName name="lease_types">#REF!</definedName>
    <definedName name="LIMIT" localSheetId="0">#REF!</definedName>
    <definedName name="LIMIT">#REF!</definedName>
    <definedName name="list" localSheetId="0">#REF!</definedName>
    <definedName name="list">#REF!</definedName>
    <definedName name="List.CPill.2012">#REF!</definedName>
    <definedName name="List.FAct1">#REF!</definedName>
    <definedName name="List.FinAct.2012">#REF!</definedName>
    <definedName name="List.FPill.2012">#REF!</definedName>
    <definedName name="List.KPILong">#REF!</definedName>
    <definedName name="List.KPINumber">#REF!</definedName>
    <definedName name="List.SCOwner">#REF!</definedName>
    <definedName name="List.Status1">#REF!</definedName>
    <definedName name="List.YTDType" localSheetId="0">#REF!</definedName>
    <definedName name="List.YTDType">#REF!</definedName>
    <definedName name="List1">#REF!</definedName>
    <definedName name="List10">#REF!</definedName>
    <definedName name="List11">#REF!</definedName>
    <definedName name="List12">#REF!</definedName>
    <definedName name="List13">#REF!</definedName>
    <definedName name="List14">#REF!</definedName>
    <definedName name="List2">#REF!</definedName>
    <definedName name="List3">#REF!</definedName>
    <definedName name="List4">#REF!</definedName>
    <definedName name="List5">#REF!</definedName>
    <definedName name="List6">#REF!</definedName>
    <definedName name="List7">#REF!</definedName>
    <definedName name="List8">#REF!</definedName>
    <definedName name="List9">#REF!</definedName>
    <definedName name="listAmountAugust" localSheetId="0">#REF!</definedName>
    <definedName name="listAmountAugust">#REF!</definedName>
    <definedName name="ListamountNovember">#REF!</definedName>
    <definedName name="listAmountOct." localSheetId="0">#REF!</definedName>
    <definedName name="listAmountOct.">#REF!</definedName>
    <definedName name="ListAmounts" localSheetId="0">#REF!</definedName>
    <definedName name="ListAmounts">#REF!</definedName>
    <definedName name="ListAmountsJuly" localSheetId="0">#REF!</definedName>
    <definedName name="ListAmountsJuly">#REF!</definedName>
    <definedName name="ListCat" localSheetId="0">#REF!</definedName>
    <definedName name="ListCat">#REF!</definedName>
    <definedName name="ListClient" localSheetId="0">#REF!</definedName>
    <definedName name="ListClient">#REF!</definedName>
    <definedName name="listdata">#REF!</definedName>
    <definedName name="ListL9">#REF!</definedName>
    <definedName name="ListLine" localSheetId="0">#REF!</definedName>
    <definedName name="ListLine">#REF!</definedName>
    <definedName name="ListNameDRP">#REF!</definedName>
    <definedName name="ListPercent">#REF!</definedName>
    <definedName name="ListPosition">#REF!</definedName>
    <definedName name="ListProject" localSheetId="0">#REF!</definedName>
    <definedName name="ListProject">#REF!</definedName>
    <definedName name="ListTeam" localSheetId="0">#REF!</definedName>
    <definedName name="ListTeam">#REF!</definedName>
    <definedName name="ljljlj" localSheetId="0" hidden="1">#REF!</definedName>
    <definedName name="ljljlj" hidden="1">#REF!</definedName>
    <definedName name="lkjlj" localSheetId="0" hidden="1">#REF!</definedName>
    <definedName name="lkjlj" hidden="1">#REF!</definedName>
    <definedName name="LoanPaybackStart">#REF!</definedName>
    <definedName name="LoanStartLToday">IF(LoanPaybackStart&lt;TODAY(),TRUE,FALSE)</definedName>
    <definedName name="Location" localSheetId="0">#REF!</definedName>
    <definedName name="Location">#REF!</definedName>
    <definedName name="long_term" localSheetId="0">#REF!</definedName>
    <definedName name="long_term">#REF!</definedName>
    <definedName name="Look.FAct1">#REF!</definedName>
    <definedName name="Look.FPill1">#REF!</definedName>
    <definedName name="Look.Groups">#REF!</definedName>
    <definedName name="Look.ICMRecog.Year1" localSheetId="0">#REF!</definedName>
    <definedName name="Look.ICMRecog.Year1">#REF!</definedName>
    <definedName name="Look.ICMRecog.Year2" localSheetId="0">#REF!</definedName>
    <definedName name="Look.ICMRecog.Year2">#REF!</definedName>
    <definedName name="Look.ICMRecog.Year3" localSheetId="0">#REF!</definedName>
    <definedName name="Look.ICMRecog.Year3">#REF!</definedName>
    <definedName name="Look.KPIMap">#REF!</definedName>
    <definedName name="Look.Rates.GroupA">#REF!</definedName>
    <definedName name="LookActivity" localSheetId="0">#REF!</definedName>
    <definedName name="LookActivity">#REF!</definedName>
    <definedName name="lookcat" localSheetId="0">#REF!</definedName>
    <definedName name="lookcat">#REF!</definedName>
    <definedName name="LookClient" localSheetId="0">#REF!</definedName>
    <definedName name="LookClient">#REF!</definedName>
    <definedName name="LookData2" localSheetId="0">#REF!</definedName>
    <definedName name="LookData2">#REF!</definedName>
    <definedName name="LookEE" localSheetId="0">#REF!</definedName>
    <definedName name="LookEE">#REF!</definedName>
    <definedName name="LookMap" localSheetId="0">#REF!</definedName>
    <definedName name="LookMap">#REF!</definedName>
    <definedName name="LookPosPay">#REF!</definedName>
    <definedName name="LookProject" localSheetId="0">#REF!</definedName>
    <definedName name="LookProject">#REF!</definedName>
    <definedName name="LookTeam" localSheetId="0">#REF!</definedName>
    <definedName name="LookTeam">#REF!</definedName>
    <definedName name="LossFactors">#REF!</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ager" localSheetId="0">#REF!</definedName>
    <definedName name="manager">#REF!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P_DIV" localSheetId="0">#REF!</definedName>
    <definedName name="MAP_DIV">#REF!</definedName>
    <definedName name="MapEE1">#REF!</definedName>
    <definedName name="MappingCode">#REF!</definedName>
    <definedName name="March_YTD" localSheetId="0">#REF!</definedName>
    <definedName name="March_YTD">#REF!</definedName>
    <definedName name="master">#REF!</definedName>
    <definedName name="master1" localSheetId="0">#REF!</definedName>
    <definedName name="master1">#REF!</definedName>
    <definedName name="masterlist">#REF!</definedName>
    <definedName name="masterthesi" localSheetId="0">#REF!</definedName>
    <definedName name="masterthesi">#REF!</definedName>
    <definedName name="mat_beg_bud" localSheetId="0">#REF!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_YTD" localSheetId="0">#REF!</definedName>
    <definedName name="May_YTD">#REF!</definedName>
    <definedName name="memos" localSheetId="0">#REF!</definedName>
    <definedName name="memos">#REF!</definedName>
    <definedName name="MMM" localSheetId="0" hidden="1">{#N/A,#N/A,FALSE,"Aging Summary";#N/A,#N/A,FALSE,"Ratio Analysis";#N/A,#N/A,FALSE,"Test 120 Day Accts";#N/A,#N/A,FALSE,"Tickmarks"}</definedName>
    <definedName name="MMM" hidden="1">{#N/A,#N/A,FALSE,"Aging Summary";#N/A,#N/A,FALSE,"Ratio Analysis";#N/A,#N/A,FALSE,"Test 120 Day Accts";#N/A,#N/A,FALSE,"Tickmarks"}</definedName>
    <definedName name="MofF" localSheetId="0">#REF!</definedName>
    <definedName name="MofF">#REF!</definedName>
    <definedName name="Month" comment="Change to current month to get proper YTD" localSheetId="0">#REF!</definedName>
    <definedName name="Month" comment="Change to current month to get proper YTD">#REF!</definedName>
    <definedName name="monthl" localSheetId="0">#REF!</definedName>
    <definedName name="monthl">#REF!</definedName>
    <definedName name="Monthly" localSheetId="0">#REF!</definedName>
    <definedName name="Monthly">#REF!</definedName>
    <definedName name="Months" localSheetId="0">#REF!</definedName>
    <definedName name="Months">#REF!</definedName>
    <definedName name="Months2" localSheetId="0">#REF!</definedName>
    <definedName name="Months2">#REF!</definedName>
    <definedName name="monthsnew">#REF!</definedName>
    <definedName name="MP" localSheetId="0">#REF!</definedName>
    <definedName name="MP">#REF!</definedName>
    <definedName name="MTD_RCs">OFFSET(#REF!,0,0,(COUNTA(#REF!,0)-1),COUNTA(#REF!))</definedName>
    <definedName name="n" localSheetId="0" hidden="1">{#N/A,#N/A,FALSE,"Aging Summary";#N/A,#N/A,FALSE,"Ratio Analysis";#N/A,#N/A,FALSE,"Test 120 Day Accts";#N/A,#N/A,FALSE,"Tickmarks"}</definedName>
    <definedName name="n" hidden="1">{#N/A,#N/A,FALSE,"Aging Summary";#N/A,#N/A,FALSE,"Ratio Analysis";#N/A,#N/A,FALSE,"Test 120 Day Accts";#N/A,#N/A,FALSE,"Tickmarks"}</definedName>
    <definedName name="new" localSheetId="0">#REF!</definedName>
    <definedName name="new">#REF!</definedName>
    <definedName name="Newmarket_SA">#REF!</definedName>
    <definedName name="NewPortfolios" localSheetId="0">#REF!</definedName>
    <definedName name="NewPortfolios">#REF!</definedName>
    <definedName name="ni" localSheetId="0">#REF!</definedName>
    <definedName name="ni">#REF!</definedName>
    <definedName name="NonPayment">#REF!</definedName>
    <definedName name="nov">#REF!</definedName>
    <definedName name="ntwke" localSheetId="0">#REF!</definedName>
    <definedName name="ntwke">#REF!</definedName>
    <definedName name="ntwke_25Yrs" localSheetId="0">#REF!</definedName>
    <definedName name="ntwke_25Yrs">#REF!</definedName>
    <definedName name="number_1207" localSheetId="0">#REF!</definedName>
    <definedName name="number_1207">#REF!</definedName>
    <definedName name="numbertb" localSheetId="0">#REF!</definedName>
    <definedName name="numbertb">#REF!</definedName>
    <definedName name="numbertbtb" localSheetId="0">#REF!</definedName>
    <definedName name="numbertbtb">#REF!</definedName>
    <definedName name="o">#REF!</definedName>
    <definedName name="o_13" localSheetId="0">#REF!</definedName>
    <definedName name="o_13">#REF!</definedName>
    <definedName name="Occupancy_type" localSheetId="0">#REF!</definedName>
    <definedName name="Occupancy_type">#REF!</definedName>
    <definedName name="OEB_Account">#REF!</definedName>
    <definedName name="OFINTB" localSheetId="0">#REF!</definedName>
    <definedName name="OFINTB">#REF!</definedName>
    <definedName name="ohpri" localSheetId="0">#REF!</definedName>
    <definedName name="ohpri">#REF!</definedName>
    <definedName name="ohpri_25Yrs" localSheetId="0">#REF!</definedName>
    <definedName name="ohpri_25Yrs">#REF!</definedName>
    <definedName name="ohpric" localSheetId="0">#REF!</definedName>
    <definedName name="ohpric">#REF!</definedName>
    <definedName name="ohpric_25Yrs" localSheetId="0">#REF!</definedName>
    <definedName name="ohpric_25Yrs">#REF!</definedName>
    <definedName name="ohprie" localSheetId="0">#REF!</definedName>
    <definedName name="ohprie">#REF!</definedName>
    <definedName name="ohprie_25Yrs" localSheetId="0">#REF!</definedName>
    <definedName name="ohprie_25Yrs">#REF!</definedName>
    <definedName name="ohsec" localSheetId="0">#REF!</definedName>
    <definedName name="ohsec">#REF!</definedName>
    <definedName name="ohsec_25Yrs" localSheetId="0">#REF!</definedName>
    <definedName name="ohsec_25Yrs">#REF!</definedName>
    <definedName name="ohsecc" localSheetId="0">#REF!</definedName>
    <definedName name="ohsecc">#REF!</definedName>
    <definedName name="ohsecc_25Yrs" localSheetId="0">#REF!</definedName>
    <definedName name="ohsecc_25Yrs">#REF!</definedName>
    <definedName name="ohsece" localSheetId="0">#REF!</definedName>
    <definedName name="ohsece">#REF!</definedName>
    <definedName name="ohsece_25Yrs" localSheetId="0">#REF!</definedName>
    <definedName name="ohsece_25Yrs">#REF!</definedName>
    <definedName name="ohsw" localSheetId="0">#REF!</definedName>
    <definedName name="ohsw">#REF!</definedName>
    <definedName name="ohsw_25Yrs" localSheetId="0">#REF!</definedName>
    <definedName name="ohsw_25Yrs">#REF!</definedName>
    <definedName name="ohswc" localSheetId="0">#REF!</definedName>
    <definedName name="ohswc">#REF!</definedName>
    <definedName name="ohswc_25Yrs" localSheetId="0">#REF!</definedName>
    <definedName name="ohswc_25Yrs">#REF!</definedName>
    <definedName name="ohswe" localSheetId="0">#REF!</definedName>
    <definedName name="ohswe">#REF!</definedName>
    <definedName name="ohswe_25Yrs" localSheetId="0">#REF!</definedName>
    <definedName name="ohswe_25Yrs">#REF!</definedName>
    <definedName name="ohtx" localSheetId="0">#REF!</definedName>
    <definedName name="ohtx">#REF!</definedName>
    <definedName name="ohtx_25Yrs" localSheetId="0">#REF!</definedName>
    <definedName name="ohtx_25Yrs">#REF!</definedName>
    <definedName name="ohtxc" localSheetId="0">#REF!</definedName>
    <definedName name="ohtxc">#REF!</definedName>
    <definedName name="ohtxc_25Yrs" localSheetId="0">#REF!</definedName>
    <definedName name="ohtxc_25Yrs">#REF!</definedName>
    <definedName name="ohtxe" localSheetId="0">#REF!</definedName>
    <definedName name="ohtxe">#REF!</definedName>
    <definedName name="ohtxe_25Yrs" localSheetId="0">#REF!</definedName>
    <definedName name="ohtxe_25Yrs">#REF!</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ne">#REF!</definedName>
    <definedName name="ONTCAPTAX06" localSheetId="0">#REF!</definedName>
    <definedName name="ONTCAPTAX06">#REF!</definedName>
    <definedName name="ONTCAPTAX07" localSheetId="0">#REF!</definedName>
    <definedName name="ONTCAPTAX07">#REF!</definedName>
    <definedName name="ONTCAPTAX08" localSheetId="0">#REF!</definedName>
    <definedName name="ONTCAPTAX08">#REF!</definedName>
    <definedName name="ONTCAPTAX09" localSheetId="0">#REF!</definedName>
    <definedName name="ONTCAPTAX09">#REF!</definedName>
    <definedName name="ONTCAPTAX10">#REF!</definedName>
    <definedName name="ONTCAPTAX11" localSheetId="0">#REF!</definedName>
    <definedName name="ONTCAPTAX11">#REF!</definedName>
    <definedName name="ONTCAPTAX15">#REF!</definedName>
    <definedName name="ONTCAPTAX99">#REF!</definedName>
    <definedName name="oo" localSheetId="0" hidden="1">{#N/A,#N/A,FALSE,"Aging Summary";#N/A,#N/A,FALSE,"Ratio Analysis";#N/A,#N/A,FALSE,"Test 120 Day Accts";#N/A,#N/A,FALSE,"Tickmarks"}</definedName>
    <definedName name="oo" hidden="1">{#N/A,#N/A,FALSE,"Aging Summary";#N/A,#N/A,FALSE,"Ratio Analysis";#N/A,#N/A,FALSE,"Test 120 Day Accts";#N/A,#N/A,FALSE,"Tickmarks"}</definedName>
    <definedName name="OpeningUCC" localSheetId="0">#REF!</definedName>
    <definedName name="OpeningUCC">#REF!</definedName>
    <definedName name="OpeningUCCandCEC" localSheetId="0">#REF!</definedName>
    <definedName name="OpeningUCCandCEC">#REF!</definedName>
    <definedName name="OPERATING_EXPENSES" localSheetId="0">#REF!</definedName>
    <definedName name="OPERATING_EXPENSES">#REF!</definedName>
    <definedName name="OPERATING_EXPENSES_LIST">#REF!</definedName>
    <definedName name="OpEx">#REF!</definedName>
    <definedName name="OTBaj" localSheetId="0">#REF!</definedName>
    <definedName name="OTBaj">#REF!</definedName>
    <definedName name="oth_beg_bud" localSheetId="0">#REF!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Outstanding_Days_Since_Attainment" localSheetId="0">#REF!</definedName>
    <definedName name="Outstanding_Days_Since_Attainment">#REF!</definedName>
    <definedName name="p" localSheetId="0" hidden="1">{#N/A,#N/A,FALSE,"Aging Summary";#N/A,#N/A,FALSE,"Ratio Analysis";#N/A,#N/A,FALSE,"Test 120 Day Accts";#N/A,#N/A,FALSE,"Tickmarks"}</definedName>
    <definedName name="p" hidden="1">{#N/A,#N/A,FALSE,"Aging Summary";#N/A,#N/A,FALSE,"Ratio Analysis";#N/A,#N/A,FALSE,"Test 120 Day Accts";#N/A,#N/A,FALSE,"Tickmarks"}</definedName>
    <definedName name="Pay_Freq" localSheetId="0">#REF!</definedName>
    <definedName name="Pay_Freq">#REF!</definedName>
    <definedName name="Payroll_Cost_Range" localSheetId="0">#REF!</definedName>
    <definedName name="Payroll_Cost_Range">#REF!</definedName>
    <definedName name="Period">#REF!</definedName>
    <definedName name="PFD_COL" localSheetId="0">#REF!</definedName>
    <definedName name="PFD_COL">#REF!</definedName>
    <definedName name="pickdate" localSheetId="0">#REF!</definedName>
    <definedName name="pickdate">#REF!</definedName>
    <definedName name="pickdate2" localSheetId="0">#REF!</definedName>
    <definedName name="pickdate2">#REF!</definedName>
    <definedName name="pickdate3" localSheetId="0">#REF!</definedName>
    <definedName name="pickdate3">#REF!</definedName>
    <definedName name="Planlinecorp" localSheetId="0">#REF!</definedName>
    <definedName name="Planlinecorp">#REF!</definedName>
    <definedName name="Planned_Attainment_Month__2014_Q1v2" localSheetId="0">#REF!</definedName>
    <definedName name="Planned_Attainment_Month__2014_Q1v2">#REF!</definedName>
    <definedName name="pole" localSheetId="0">#REF!</definedName>
    <definedName name="pole">#REF!</definedName>
    <definedName name="pole_25Yrs" localSheetId="0">#REF!</definedName>
    <definedName name="pole_25Yrs">#REF!</definedName>
    <definedName name="polec" localSheetId="0">#REF!</definedName>
    <definedName name="polec">#REF!</definedName>
    <definedName name="polec_25Yrs" localSheetId="0">#REF!</definedName>
    <definedName name="polec_25Yrs">#REF!</definedName>
    <definedName name="polee" localSheetId="0">#REF!</definedName>
    <definedName name="polee">#REF!</definedName>
    <definedName name="polee_25Yrs" localSheetId="0">#REF!</definedName>
    <definedName name="polee_25Yrs">#REF!</definedName>
    <definedName name="Portfolios" localSheetId="0">#REF!</definedName>
    <definedName name="Portfolios">#REF!</definedName>
    <definedName name="PositionCategory" localSheetId="0">#REF!</definedName>
    <definedName name="PositionCategory">#REF!</definedName>
    <definedName name="pp" localSheetId="0" hidden="1">{#N/A,#N/A,FALSE,"Aging Summary";#N/A,#N/A,FALSE,"Ratio Analysis";#N/A,#N/A,FALSE,"Test 120 Day Accts";#N/A,#N/A,FALSE,"Tickmarks"}</definedName>
    <definedName name="pp" hidden="1">{#N/A,#N/A,FALSE,"Aging Summary";#N/A,#N/A,FALSE,"Ratio Analysis";#N/A,#N/A,FALSE,"Test 120 Day Accts";#N/A,#N/A,FALSE,"Tickmarks"}</definedName>
    <definedName name="PQTR" localSheetId="0">#REF!</definedName>
    <definedName name="PQTR">#REF!</definedName>
    <definedName name="PR" localSheetId="0">#REF!</definedName>
    <definedName name="PR">#REF!</definedName>
    <definedName name="pricab" localSheetId="0">#REF!</definedName>
    <definedName name="pricab">#REF!</definedName>
    <definedName name="pricab_25Yrs" localSheetId="0">#REF!</definedName>
    <definedName name="pricab_25Yrs">#REF!</definedName>
    <definedName name="pricabc" localSheetId="0">#REF!</definedName>
    <definedName name="pricabc">#REF!</definedName>
    <definedName name="pricabc_25Yrs" localSheetId="0">#REF!</definedName>
    <definedName name="pricabc_25Yrs">#REF!</definedName>
    <definedName name="_xlnm.Print_Area" localSheetId="0">'App.2-C'!$A$1:$L$258</definedName>
    <definedName name="_xlnm.Print_Area">#REF!</definedName>
    <definedName name="Print_Area2" localSheetId="0">#REF!</definedName>
    <definedName name="Print_Area2">#REF!</definedName>
    <definedName name="print_end">#REF!</definedName>
    <definedName name="_xlnm.Print_Titles" localSheetId="0">'App.2-C'!$1:$21</definedName>
    <definedName name="PRINTB" localSheetId="0">#REF!</definedName>
    <definedName name="PRINTB">#REF!</definedName>
    <definedName name="PRIOR_PROFIT_CENTER_LIST">#REF!</definedName>
    <definedName name="PRIOR_PROFITCENTER">#REF!</definedName>
    <definedName name="Project_Notes_Per_Finance" localSheetId="0">#REF!</definedName>
    <definedName name="Project_Notes_Per_Finance">#REF!</definedName>
    <definedName name="PROJECT_SELECTION" localSheetId="0">#REF!</definedName>
    <definedName name="PROJECT_SELECTION">#REF!</definedName>
    <definedName name="Project_Status" localSheetId="0">#REF!</definedName>
    <definedName name="Project_Status">#REF!</definedName>
    <definedName name="PROJECTS_LIST_SELECTED_YEAR" localSheetId="0">IF('App.2-C'!YEAR_SELECTED=2012,#REF!,IF('App.2-C'!YEAR_SELECTED=2013,#REF!,#REF!))</definedName>
    <definedName name="PROJECTS_LIST_SELECTED_YEAR">IF(YEAR_SELECTED=2012,#REF!,IF(YEAR_SELECTED=2013,#REF!,#REF!))</definedName>
    <definedName name="PROJECTS_LIST_SELECTED_YEAR_25Yrs" localSheetId="0">IF('App.2-C'!YEAR_SELECTED=2012,#REF!,IF('App.2-C'!YEAR_SELECTED=2013,#REF!,#REF!))</definedName>
    <definedName name="PROJECTS_LIST_SELECTED_YEAR_25Yrs">#N/A</definedName>
    <definedName name="PROJECTS_LISTING" localSheetId="0">#REF!</definedName>
    <definedName name="PROJECTS_LISTING">#REF!</definedName>
    <definedName name="PSD_COL" localSheetId="0">#REF!</definedName>
    <definedName name="PSD_COL">#REF!</definedName>
    <definedName name="ptx" localSheetId="0">#REF!</definedName>
    <definedName name="ptx">#REF!</definedName>
    <definedName name="ptx_25Yrs" localSheetId="0">#REF!</definedName>
    <definedName name="ptx_25Yrs">#REF!</definedName>
    <definedName name="ptxc" localSheetId="0">#REF!</definedName>
    <definedName name="ptxc">#REF!</definedName>
    <definedName name="ptxc_25Yrs" localSheetId="0">#REF!</definedName>
    <definedName name="ptxc_25Yrs">#REF!</definedName>
    <definedName name="ptxe" localSheetId="0">#REF!</definedName>
    <definedName name="ptxe">#REF!</definedName>
    <definedName name="ptxe_25Yrs" localSheetId="0">#REF!</definedName>
    <definedName name="ptxe_25Yrs">#REF!</definedName>
    <definedName name="PYR" localSheetId="0">#REF!</definedName>
    <definedName name="PYR">#REF!</definedName>
    <definedName name="q" localSheetId="0" hidden="1">#REF!</definedName>
    <definedName name="q" hidden="1">#REF!</definedName>
    <definedName name="qqqqqqqq" localSheetId="0">#REF!</definedName>
    <definedName name="qqqqqqqq">#REF!</definedName>
    <definedName name="QTD_CF">#REF!</definedName>
    <definedName name="QTD_IS">#REF!</definedName>
    <definedName name="QTR_COL" localSheetId="0">#REF!</definedName>
    <definedName name="QTR_COL">#REF!</definedName>
    <definedName name="Qualified_for_ISA_Approved_actual?" localSheetId="0">#REF!</definedName>
    <definedName name="Qualified_for_ISA_Approved_actual?">#REF!</definedName>
    <definedName name="Qualified_for_ISA_Approved_plan?" localSheetId="0">#REF!</definedName>
    <definedName name="Qualified_for_ISA_Approved_plan?">#REF!</definedName>
    <definedName name="Quarter_Percentage">#REF!</definedName>
    <definedName name="Query">#REF!</definedName>
    <definedName name="qwerty" localSheetId="0">#REF!</definedName>
    <definedName name="qwerty">#REF!</definedName>
    <definedName name="R.Energization">#REF!</definedName>
    <definedName name="R.Scenario">#REF!</definedName>
    <definedName name="Range_FTE" localSheetId="0">#REF!</definedName>
    <definedName name="Range_FTE">#REF!</definedName>
    <definedName name="Range1" localSheetId="0">#REF!</definedName>
    <definedName name="Range1">#REF!</definedName>
    <definedName name="Range14" localSheetId="0">#REF!</definedName>
    <definedName name="Range14">#REF!</definedName>
    <definedName name="Range2" localSheetId="0">#REF!</definedName>
    <definedName name="Range2">#REF!</definedName>
    <definedName name="Range3" localSheetId="0">#REF!</definedName>
    <definedName name="Range3">#REF!</definedName>
    <definedName name="Range5" localSheetId="0">#REF!</definedName>
    <definedName name="Range5">#REF!</definedName>
    <definedName name="Range6" localSheetId="0">#REF!</definedName>
    <definedName name="Range6">#REF!</definedName>
    <definedName name="Range7" localSheetId="0">#REF!</definedName>
    <definedName name="Range7">#REF!</definedName>
    <definedName name="RangeBonusRate" localSheetId="0">#REF!</definedName>
    <definedName name="RangeBonusRate">#REF!</definedName>
    <definedName name="RangeConsol" localSheetId="0">#REF!</definedName>
    <definedName name="RangeConsol">#REF!</definedName>
    <definedName name="Rate" localSheetId="0">#REF!</definedName>
    <definedName name="Rate">#REF!</definedName>
    <definedName name="Rate_Class">#REF!</definedName>
    <definedName name="RATE_CLASSES">#REF!</definedName>
    <definedName name="Ratebase" localSheetId="0">#REF!</definedName>
    <definedName name="Ratebase">#REF!</definedName>
    <definedName name="ratedescription" localSheetId="0">#REF!</definedName>
    <definedName name="ratedescription">#REF!</definedName>
    <definedName name="RateRiderName">OFFSET(#REF!,1,0,COUNTA(#REF!)-1,1)</definedName>
    <definedName name="Raw" localSheetId="0">#REF!</definedName>
    <definedName name="Raw">#REF!</definedName>
    <definedName name="RC_COL" localSheetId="0">#REF!</definedName>
    <definedName name="RC_COL">#REF!</definedName>
    <definedName name="RC_Desc_Range" localSheetId="0">#REF!</definedName>
    <definedName name="RC_Desc_Range">#REF!</definedName>
    <definedName name="RC_Names">#REF!</definedName>
    <definedName name="RC_Range" localSheetId="0">#REF!</definedName>
    <definedName name="RC_Range">#REF!</definedName>
    <definedName name="RCList" localSheetId="0">#REF!</definedName>
    <definedName name="RCList">#REF!</definedName>
    <definedName name="RCNameBudget" localSheetId="0">#REF!</definedName>
    <definedName name="RCNameBudget">#REF!</definedName>
    <definedName name="RCNameRange20112010" localSheetId="0">#REF!</definedName>
    <definedName name="RCNameRange20112010">#REF!</definedName>
    <definedName name="RCRange2010" localSheetId="0">INDIRECT('App.2-C'!RCRange2010Input)</definedName>
    <definedName name="RCRange2010">INDIRECT([0]!RCRange2010Input)</definedName>
    <definedName name="RCRange2010Input" localSheetId="0">#REF!</definedName>
    <definedName name="RCRange2010Input">#REF!</definedName>
    <definedName name="RCRange2011" localSheetId="0">INDIRECT('App.2-C'!RCRange2011Input)</definedName>
    <definedName name="RCRange2011">INDIRECT([0]!RCRange2011Input)</definedName>
    <definedName name="RCRange2011Input" localSheetId="0">#REF!</definedName>
    <definedName name="RCRange2011Input">#REF!</definedName>
    <definedName name="RebaseYear" localSheetId="0">#REF!</definedName>
    <definedName name="RebaseYear">#REF!</definedName>
    <definedName name="RebaseYear_1">#REF!</definedName>
    <definedName name="reg" localSheetId="0">#REF!</definedName>
    <definedName name="reg">#REF!</definedName>
    <definedName name="Reject_count" localSheetId="0">#REF!</definedName>
    <definedName name="Reject_count">#REF!</definedName>
    <definedName name="RenameBridge">#REF!</definedName>
    <definedName name="RenameRebase">#REF!</definedName>
    <definedName name="RenameTest">#REF!</definedName>
    <definedName name="Report__CAPA_01001_AD001">#REF!</definedName>
    <definedName name="Report__CAPA_01001_AV002">#REF!</definedName>
    <definedName name="Report__COSH_01001_AD001">#REF!</definedName>
    <definedName name="Report__COSH_01001_AV002">#REF!</definedName>
    <definedName name="Report__COSU_01001_AD001">#REF!</definedName>
    <definedName name="Report__COSU_01001_AV002">#REF!</definedName>
    <definedName name="Report__CUAS_01001_AD001">#REF!</definedName>
    <definedName name="Report__CUAS_01001_AV002">#REF!</definedName>
    <definedName name="Report__CULI_01001_AD001">#REF!</definedName>
    <definedName name="Report__CULI_01001_AV002">#REF!</definedName>
    <definedName name="Report__CWIP_01001_AD001">#REF!</definedName>
    <definedName name="Report__CWIP_01001_AV002">#REF!</definedName>
    <definedName name="Report__IS_01001_AD001">#REF!</definedName>
    <definedName name="Report__IS_01001_AV002">#REF!</definedName>
    <definedName name="Report__LTIR_01001_AD001">#REF!</definedName>
    <definedName name="Report__LTIR_01001_AV002">#REF!</definedName>
    <definedName name="Report__LTNT_01001_AD001">#REF!</definedName>
    <definedName name="Report__LTNT_01001_AV002">#REF!</definedName>
    <definedName name="Report__OTAS_01001_AD001">#REF!</definedName>
    <definedName name="Report__OTAS_01001_AV002">#REF!</definedName>
    <definedName name="Report__OTHL_01001_AD001">#REF!</definedName>
    <definedName name="Report__OTHL_01001_AV002">#REF!</definedName>
    <definedName name="Report__RE_01001_AD001">#REF!</definedName>
    <definedName name="Report__RE_01001_AV002">#REF!</definedName>
    <definedName name="REPORT_DATE_20XX" localSheetId="0">#REF!</definedName>
    <definedName name="REPORT_DATE_20XX">#REF!</definedName>
    <definedName name="report_month" localSheetId="0">#REF!</definedName>
    <definedName name="Report_Month">#REF!</definedName>
    <definedName name="report_month_3">#REF!</definedName>
    <definedName name="report_month_list">#REF!</definedName>
    <definedName name="Reportdate" localSheetId="0">#REF!</definedName>
    <definedName name="Reportdate">#REF!</definedName>
    <definedName name="RespCenters">#REF!</definedName>
    <definedName name="Ret_BS_THC" localSheetId="0">#REF!</definedName>
    <definedName name="Ret_BS_THC">#REF!</definedName>
    <definedName name="Ret_BS_THESI" localSheetId="0">#REF!</definedName>
    <definedName name="Ret_BS_THESI">#REF!</definedName>
    <definedName name="Ret_BS_THSLI" localSheetId="0">#REF!</definedName>
    <definedName name="Ret_BS_THSLI">#REF!</definedName>
    <definedName name="Ret_BS_THTI" localSheetId="0">#REF!</definedName>
    <definedName name="Ret_BS_THTI">#REF!</definedName>
    <definedName name="retet" localSheetId="0" hidden="1">#REF!</definedName>
    <definedName name="retet" hidden="1">#REF!</definedName>
    <definedName name="retett" localSheetId="0" hidden="1">#REF!</definedName>
    <definedName name="retett" hidden="1">#REF!</definedName>
    <definedName name="rewrewr" localSheetId="0" hidden="1">#REF!</definedName>
    <definedName name="rewrewr" hidden="1">#REF!</definedName>
    <definedName name="rgdyhtdjuh">#REF!</definedName>
    <definedName name="RMpilsVer">#REF!</definedName>
    <definedName name="RMversion">#REF!</definedName>
    <definedName name="ROW_NUMBER" localSheetId="0">#REF!</definedName>
    <definedName name="ROW_NUMBER">#REF!</definedName>
    <definedName name="ROWS_RANGE" localSheetId="0">#REF!</definedName>
    <definedName name="ROWS_RANGE">#REF!</definedName>
    <definedName name="RPMaster" localSheetId="0">#REF!</definedName>
    <definedName name="RPMaster">#REF!</definedName>
    <definedName name="RPRC" localSheetId="0">#REF!</definedName>
    <definedName name="RPRC">#REF!</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SVA_PPVA" localSheetId="0">#REF!</definedName>
    <definedName name="RSVA_PPVA">#REF!</definedName>
    <definedName name="rte" localSheetId="0">#REF!</definedName>
    <definedName name="rte">#REF!</definedName>
    <definedName name="rtet" localSheetId="0">#REF!</definedName>
    <definedName name="rtet">#REF!</definedName>
    <definedName name="rtyr" localSheetId="0" hidden="1">{#N/A,#N/A,FALSE,"Aging Summary";#N/A,#N/A,FALSE,"Ratio Analysis";#N/A,#N/A,FALSE,"Test 120 Day Accts";#N/A,#N/A,FALSE,"Tickmarks"}</definedName>
    <definedName name="rtyr" hidden="1">{#N/A,#N/A,FALSE,"Aging Summary";#N/A,#N/A,FALSE,"Ratio Analysis";#N/A,#N/A,FALSE,"Test 120 Day Accts";#N/A,#N/A,FALSE,"Tickmarks"}</definedName>
    <definedName name="s" localSheetId="0">#REF!</definedName>
    <definedName name="s">#REF!</definedName>
    <definedName name="saknr" localSheetId="0">#REF!</definedName>
    <definedName name="saknr">#REF!</definedName>
    <definedName name="Salary_Grade" localSheetId="0">#REF!</definedName>
    <definedName name="Salary_Grade">#REF!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APCrosstab1" localSheetId="0">#REF!</definedName>
    <definedName name="SAPCrosstab1">#REF!</definedName>
    <definedName name="SAPCrosstab2" localSheetId="0">#REF!</definedName>
    <definedName name="SAPCrosstab2">#REF!</definedName>
    <definedName name="SAPCrosstab3" localSheetId="0">#REF!</definedName>
    <definedName name="SAPCrosstab3">#REF!</definedName>
    <definedName name="sb" localSheetId="0">#REF!</definedName>
    <definedName name="sb">#REF!</definedName>
    <definedName name="sb_25Yrs" localSheetId="0">#REF!</definedName>
    <definedName name="sb_25Yrs">#REF!</definedName>
    <definedName name="sbc" localSheetId="0">#REF!</definedName>
    <definedName name="sbc">#REF!</definedName>
    <definedName name="sbc_25Yrs" localSheetId="0">#REF!</definedName>
    <definedName name="sbc_25Yrs">#REF!</definedName>
    <definedName name="sbd" localSheetId="0">#REF!</definedName>
    <definedName name="sbd">#REF!</definedName>
    <definedName name="sbe" localSheetId="0">#REF!</definedName>
    <definedName name="sbe">#REF!</definedName>
    <definedName name="sbe_25Yrs" localSheetId="0">#REF!</definedName>
    <definedName name="sbe_25Yrs">#REF!</definedName>
    <definedName name="SCENARIO_ACTUAL">#REF!</definedName>
    <definedName name="SCENARIO_BUDGET">#REF!</definedName>
    <definedName name="Schedule" localSheetId="0">#REF!</definedName>
    <definedName name="Schedule">#REF!</definedName>
    <definedName name="Scorecard" localSheetId="0">#REF!</definedName>
    <definedName name="Scorecard">#REF!</definedName>
    <definedName name="sd" localSheetId="0">#REF!</definedName>
    <definedName name="sd">#REF!</definedName>
    <definedName name="sdfdf" localSheetId="0">#REF!</definedName>
    <definedName name="sdfdf">#REF!</definedName>
    <definedName name="se" localSheetId="0">#REF!</definedName>
    <definedName name="se">#REF!</definedName>
    <definedName name="se_25Yrs" localSheetId="0">#REF!</definedName>
    <definedName name="se_25Yrs">#REF!</definedName>
    <definedName name="sec" localSheetId="0">#REF!</definedName>
    <definedName name="sec">#REF!</definedName>
    <definedName name="sec_25Yrs" localSheetId="0">#REF!</definedName>
    <definedName name="sec_25Yrs">#REF!</definedName>
    <definedName name="seccab" localSheetId="0">#REF!</definedName>
    <definedName name="seccab">#REF!</definedName>
    <definedName name="seccab_25Yrs" localSheetId="0">#REF!</definedName>
    <definedName name="seccab_25Yrs">#REF!</definedName>
    <definedName name="seccabc" localSheetId="0">#REF!</definedName>
    <definedName name="seccabc">#REF!</definedName>
    <definedName name="seccabc_25Yrs" localSheetId="0">#REF!</definedName>
    <definedName name="seccabc_25Yrs">#REF!</definedName>
    <definedName name="seccabe" localSheetId="0">#REF!</definedName>
    <definedName name="seccabe">#REF!</definedName>
    <definedName name="seccabe_25Yrs" localSheetId="0">#REF!</definedName>
    <definedName name="seccabe_25Yrs">#REF!</definedName>
    <definedName name="SECTION_LIST" localSheetId="0">#REF!</definedName>
    <definedName name="SECTION_LIST">#REF!</definedName>
    <definedName name="SECTION_TO_NAME" localSheetId="0">#REF!</definedName>
    <definedName name="SECTION_TO_NAME">#REF!</definedName>
    <definedName name="see" localSheetId="0">#REF!</definedName>
    <definedName name="see">#REF!</definedName>
    <definedName name="see_25Yrs" localSheetId="0">#REF!</definedName>
    <definedName name="see_25Yrs">#REF!</definedName>
    <definedName name="Segment" localSheetId="0">#REF!</definedName>
    <definedName name="Segment">#REF!</definedName>
    <definedName name="Selection">#REF!</definedName>
    <definedName name="SelectMonth" localSheetId="0">#REF!</definedName>
    <definedName name="SelectMonth">#REF!</definedName>
    <definedName name="SepFTE" localSheetId="0">#REF!</definedName>
    <definedName name="SepFTE">#REF!</definedName>
    <definedName name="sffdsf" localSheetId="0" hidden="1">#REF!</definedName>
    <definedName name="sffdsf" hidden="1">#REF!</definedName>
    <definedName name="sfsdf" localSheetId="0">#REF!</definedName>
    <definedName name="sfsdf">#REF!</definedName>
    <definedName name="sfsfs" localSheetId="0" hidden="1">#REF!</definedName>
    <definedName name="sfsfs" hidden="1">#REF!</definedName>
    <definedName name="SFW_Range">OFFSET(#REF!,0,0,COUNTA(#REF!),COUNTA(#REF!))</definedName>
    <definedName name="shtdesc">#REF!</definedName>
    <definedName name="sib" localSheetId="0">#REF!</definedName>
    <definedName name="sib">#REF!</definedName>
    <definedName name="SickDays" localSheetId="0">#REF!</definedName>
    <definedName name="SickDays">#REF!</definedName>
    <definedName name="SL" localSheetId="0">#REF!</definedName>
    <definedName name="SL">#REF!</definedName>
    <definedName name="splist" localSheetId="0">#REF!</definedName>
    <definedName name="splist">#REF!</definedName>
    <definedName name="SSM">#REF!</definedName>
    <definedName name="Staff" localSheetId="0">#REF!</definedName>
    <definedName name="Staff">#REF!</definedName>
    <definedName name="Start_23" localSheetId="0">#REF!</definedName>
    <definedName name="Start_23">#REF!</definedName>
    <definedName name="StartDate" localSheetId="0">#REF!</definedName>
    <definedName name="StartDate">#REF!</definedName>
    <definedName name="StatHolidays" localSheetId="0">#REF!</definedName>
    <definedName name="StatHolidays">#REF!</definedName>
    <definedName name="strandedid">#REF!</definedName>
    <definedName name="SUD_List" localSheetId="0">#REF!</definedName>
    <definedName name="SUD_List">#REF!</definedName>
    <definedName name="SUDS" localSheetId="0">#REF!</definedName>
    <definedName name="SUDS">#REF!</definedName>
    <definedName name="Summary">OFFSET(#REF!,0,0,COUNTA(#REF!),42)</definedName>
    <definedName name="Summary2">OFFSET(#REF!,0,0,COUNTA(#REF!),42)</definedName>
    <definedName name="Summary3">OFFSET(#REF!,0,0,COUNTA(#REF!),42)</definedName>
    <definedName name="Surtax" localSheetId="0">#REF!</definedName>
    <definedName name="Surtax">#REF!</definedName>
    <definedName name="TableName">"Dummy"</definedName>
    <definedName name="Tactical_Teams_Listing" localSheetId="0">OFFSET(#REF!,0,0,COUNTA(#REF!)-1,1)</definedName>
    <definedName name="Tactical_Teams_Listing">OFFSET(#REF!,0,0,COUNTA(#REF!)-1,1)</definedName>
    <definedName name="TargetRange2010" localSheetId="0">INDIRECT('App.2-C'!TargetRange2010Input)</definedName>
    <definedName name="TargetRange2010">INDIRECT([0]!TargetRange2010Input)</definedName>
    <definedName name="TargetRange2010Input" localSheetId="0">#REF!</definedName>
    <definedName name="TargetRange2010Input">#REF!</definedName>
    <definedName name="TargetRange2011" localSheetId="0">INDIRECT('App.2-C'!TargetRange2011Input)</definedName>
    <definedName name="TargetRange2011">INDIRECT([0]!TargetRange2011Input)</definedName>
    <definedName name="TargetRange2011Input" localSheetId="0">#REF!</definedName>
    <definedName name="TargetRange2011Input">#REF!</definedName>
    <definedName name="TASKS">#REF!</definedName>
    <definedName name="Tax">#REF!</definedName>
    <definedName name="TB" localSheetId="0">#REF!</definedName>
    <definedName name="TB">#REF!</definedName>
    <definedName name="TB15Co">#REF!</definedName>
    <definedName name="Tb2006Act" localSheetId="0">#REF!</definedName>
    <definedName name="Tb2006Act">#REF!</definedName>
    <definedName name="tbbal" localSheetId="0">#REF!</definedName>
    <definedName name="tbbal">#REF!</definedName>
    <definedName name="tbnumbertb" localSheetId="0">#REF!</definedName>
    <definedName name="tbnumbertb">#REF!</definedName>
    <definedName name="tbtbthc" localSheetId="0">#REF!</definedName>
    <definedName name="tbtbthc">#REF!</definedName>
    <definedName name="tbtbthesi" localSheetId="0">#REF!</definedName>
    <definedName name="tbtbthesi">#REF!</definedName>
    <definedName name="tbtbthesl" localSheetId="0">#REF!</definedName>
    <definedName name="tbtbthesl">#REF!</definedName>
    <definedName name="tbtbthsli" localSheetId="0">#REF!</definedName>
    <definedName name="tbtbthsli">#REF!</definedName>
    <definedName name="tbtbthti" localSheetId="0">#REF!</definedName>
    <definedName name="tbtbthti">#REF!</definedName>
    <definedName name="tbthc" localSheetId="0">#REF!</definedName>
    <definedName name="tbthc">#REF!</definedName>
    <definedName name="tbthctb" localSheetId="0">#REF!</definedName>
    <definedName name="tbthctb">#REF!</definedName>
    <definedName name="tbthesi" localSheetId="0">#REF!</definedName>
    <definedName name="tbthesi">#REF!</definedName>
    <definedName name="tbthesitb" localSheetId="0">#REF!</definedName>
    <definedName name="tbthesitb">#REF!</definedName>
    <definedName name="tbthesl" localSheetId="0">#REF!</definedName>
    <definedName name="tbthesl">#REF!</definedName>
    <definedName name="tbthesltb" localSheetId="0">#REF!</definedName>
    <definedName name="tbthesltb">#REF!</definedName>
    <definedName name="tbthsli" localSheetId="0">#REF!</definedName>
    <definedName name="tbthsli">#REF!</definedName>
    <definedName name="tbthslitb" localSheetId="0">#REF!</definedName>
    <definedName name="tbthslitb">#REF!</definedName>
    <definedName name="tbthti" localSheetId="0">#REF!</definedName>
    <definedName name="tbthti">#REF!</definedName>
    <definedName name="tbthtitb" localSheetId="0">#REF!</definedName>
    <definedName name="tbthtitb">#REF!</definedName>
    <definedName name="TECOnotISA">#REF!</definedName>
    <definedName name="temp" localSheetId="0">#REF!</definedName>
    <definedName name="temp">#REF!</definedName>
    <definedName name="temp1" localSheetId="0">#REF!</definedName>
    <definedName name="temp1">#REF!</definedName>
    <definedName name="temp3" localSheetId="0">#REF!</definedName>
    <definedName name="temp3">#REF!</definedName>
    <definedName name="temp4" localSheetId="0">#REF!</definedName>
    <definedName name="temp4">#REF!</definedName>
    <definedName name="TEMPA">#REF!</definedName>
    <definedName name="test" localSheetId="0">#REF!</definedName>
    <definedName name="test">#REF!,#REF!,#REF!</definedName>
    <definedName name="Test_Year">#REF!</definedName>
    <definedName name="TEST0" localSheetId="0">#REF!</definedName>
    <definedName name="TEST0">#REF!</definedName>
    <definedName name="test1" localSheetId="0">#REF!</definedName>
    <definedName name="test1">#REF!</definedName>
    <definedName name="TEST2" localSheetId="0">#REF!</definedName>
    <definedName name="TEST2">#REF!</definedName>
    <definedName name="tester" localSheetId="0">#REF!</definedName>
    <definedName name="tester">#REF!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estYear" localSheetId="0">#REF!</definedName>
    <definedName name="TestYear">#REF!</definedName>
    <definedName name="TestYr">#REF!</definedName>
    <definedName name="thc" localSheetId="0">#REF!</definedName>
    <definedName name="thc">#REF!</definedName>
    <definedName name="THC_0105" localSheetId="0">#REF!</definedName>
    <definedName name="THC_0105">#REF!</definedName>
    <definedName name="THC_0109" localSheetId="0">#REF!</definedName>
    <definedName name="THC_0109">#REF!</definedName>
    <definedName name="THC_0131" localSheetId="0">#REF!</definedName>
    <definedName name="THC_0131">#REF!</definedName>
    <definedName name="THC_0203" localSheetId="0">#REF!</definedName>
    <definedName name="THC_0203">#REF!</definedName>
    <definedName name="THC_0207" localSheetId="0">#REF!</definedName>
    <definedName name="THC_0207">#REF!</definedName>
    <definedName name="THC_0228" localSheetId="0">#REF!</definedName>
    <definedName name="THC_0228">#REF!</definedName>
    <definedName name="THC_0303" localSheetId="0">#REF!</definedName>
    <definedName name="THC_0303">#REF!</definedName>
    <definedName name="THC_0306" localSheetId="0">#REF!</definedName>
    <definedName name="THC_0306">#REF!</definedName>
    <definedName name="THC_1005" localSheetId="0">#REF!</definedName>
    <definedName name="THC_1005">#REF!</definedName>
    <definedName name="THC_1103" localSheetId="0">#REF!</definedName>
    <definedName name="THC_1103">#REF!</definedName>
    <definedName name="THC_1207" localSheetId="0">#REF!</definedName>
    <definedName name="THC_1207">#REF!</definedName>
    <definedName name="THC_1230" localSheetId="0">#REF!</definedName>
    <definedName name="THC_1230">#REF!</definedName>
    <definedName name="THC_BS">#REF!</definedName>
    <definedName name="THC_BS_RESTATED">#REF!</definedName>
    <definedName name="THC_CF">#REF!</definedName>
    <definedName name="THC_CF_RESTATED">#REF!</definedName>
    <definedName name="THC_CONSOL_BS">#REF!</definedName>
    <definedName name="THC_CONSOL_BS_RESTATED">#REF!</definedName>
    <definedName name="THC_CONSOL_CF">#REF!</definedName>
    <definedName name="THC_CONSOL_CF_RESTATED">#REF!</definedName>
    <definedName name="THC_CONSOL_IS">#REF!</definedName>
    <definedName name="THC_CONSOL_IS_RESTATED">#REF!</definedName>
    <definedName name="THC_date" localSheetId="0">#REF!</definedName>
    <definedName name="THC_date">#REF!</definedName>
    <definedName name="THC_IS">#REF!</definedName>
    <definedName name="THC_IS_RESTATED">#REF!</definedName>
    <definedName name="thctb" localSheetId="0">#REF!</definedName>
    <definedName name="thctb">#REF!</definedName>
    <definedName name="thctbtb" localSheetId="0">#REF!</definedName>
    <definedName name="thctbtb">#REF!</definedName>
    <definedName name="THESI_0105" localSheetId="0">#REF!</definedName>
    <definedName name="THESI_0105">#REF!</definedName>
    <definedName name="THESI_0109" localSheetId="0">#REF!</definedName>
    <definedName name="THESI_0109">#REF!</definedName>
    <definedName name="THESI_0131" localSheetId="0">#REF!</definedName>
    <definedName name="THESI_0131">#REF!</definedName>
    <definedName name="THESI_0203" localSheetId="0">#REF!</definedName>
    <definedName name="THESI_0203">#REF!</definedName>
    <definedName name="THESI_0207" localSheetId="0">#REF!</definedName>
    <definedName name="THESI_0207">#REF!</definedName>
    <definedName name="THESI_0228" localSheetId="0">#REF!</definedName>
    <definedName name="THESI_0228">#REF!</definedName>
    <definedName name="THESI_0303" localSheetId="0">#REF!</definedName>
    <definedName name="THESI_0303">#REF!</definedName>
    <definedName name="THESI_0306" localSheetId="0">#REF!</definedName>
    <definedName name="THESI_0306">#REF!</definedName>
    <definedName name="THESI_1005" localSheetId="0">#REF!</definedName>
    <definedName name="THESI_1005">#REF!</definedName>
    <definedName name="THESI_1103" localSheetId="0">#REF!</definedName>
    <definedName name="THESI_1103">#REF!</definedName>
    <definedName name="THESI_1205" localSheetId="0">#REF!</definedName>
    <definedName name="THESI_1205">#REF!</definedName>
    <definedName name="THESI_1207" localSheetId="0">#REF!</definedName>
    <definedName name="THESI_1207">#REF!</definedName>
    <definedName name="THESI_1230" localSheetId="0">#REF!</definedName>
    <definedName name="THESI_1230">#REF!</definedName>
    <definedName name="THESI_ACCOUNTS" localSheetId="0">#REF!</definedName>
    <definedName name="THESI_ACCOUNTS">#REF!</definedName>
    <definedName name="THESI_BS">#REF!</definedName>
    <definedName name="THESI_BS_RESTATED">#REF!</definedName>
    <definedName name="THESI_CF">#REF!</definedName>
    <definedName name="THESI_CF_RESTATED">#REF!</definedName>
    <definedName name="THESI_IS">#REF!</definedName>
    <definedName name="THESI_IS_RESTATED">#REF!</definedName>
    <definedName name="thesiapr02tb" localSheetId="0">#REF!</definedName>
    <definedName name="thesiapr02tb">#REF!</definedName>
    <definedName name="thesitb" localSheetId="0">#REF!</definedName>
    <definedName name="thesitb">#REF!</definedName>
    <definedName name="thesitbtb" localSheetId="0">#REF!</definedName>
    <definedName name="thesitbtb">#REF!</definedName>
    <definedName name="THESL" localSheetId="0">#REF!</definedName>
    <definedName name="THESL">#REF!</definedName>
    <definedName name="THESL_0105" localSheetId="0">#REF!</definedName>
    <definedName name="THESL_0105">#REF!</definedName>
    <definedName name="THESL_0109" localSheetId="0">#REF!</definedName>
    <definedName name="THESL_0109">#REF!</definedName>
    <definedName name="THESL_0131" localSheetId="0">#REF!</definedName>
    <definedName name="THESL_0131">#REF!</definedName>
    <definedName name="THESL_0203" localSheetId="0">#REF!</definedName>
    <definedName name="THESL_0203">#REF!</definedName>
    <definedName name="THESL_0207" localSheetId="0">#REF!</definedName>
    <definedName name="THESL_0207">#REF!</definedName>
    <definedName name="THESL_0228" localSheetId="0">#REF!</definedName>
    <definedName name="THESL_0228">#REF!</definedName>
    <definedName name="THESL_0303" localSheetId="0">#REF!</definedName>
    <definedName name="THESL_0303">#REF!</definedName>
    <definedName name="THESL_0306" localSheetId="0">#REF!</definedName>
    <definedName name="THESL_0306">#REF!</definedName>
    <definedName name="THESL_1005" localSheetId="0">#REF!</definedName>
    <definedName name="THESL_1005">#REF!</definedName>
    <definedName name="THESL_1103" localSheetId="0">#REF!</definedName>
    <definedName name="THESL_1103">#REF!</definedName>
    <definedName name="THESL_1205" localSheetId="0">#REF!</definedName>
    <definedName name="THESL_1205">#REF!</definedName>
    <definedName name="THESL_1207" localSheetId="0">#REF!</definedName>
    <definedName name="THESL_1207">#REF!</definedName>
    <definedName name="THESL_1230" localSheetId="0">#REF!</definedName>
    <definedName name="THESL_1230">#REF!</definedName>
    <definedName name="THESL_BS">#REF!</definedName>
    <definedName name="THESL_BS_RESTATED">#REF!</definedName>
    <definedName name="THESL_CF">#REF!</definedName>
    <definedName name="THESL_CF_RESTATED">#REF!</definedName>
    <definedName name="THESL_IS">#REF!</definedName>
    <definedName name="THESL_IS_RESTATED">#REF!</definedName>
    <definedName name="THESL_OPEX" localSheetId="0">#REF!</definedName>
    <definedName name="THESL_OPEX">#REF!</definedName>
    <definedName name="THESL_REV" localSheetId="0">#REF!</definedName>
    <definedName name="THESL_REV">#REF!</definedName>
    <definedName name="THESLBS" localSheetId="0">#REF!</definedName>
    <definedName name="THESLBS">#REF!</definedName>
    <definedName name="thesltb" localSheetId="0">#REF!</definedName>
    <definedName name="thesltb">#REF!</definedName>
    <definedName name="thesltbtb" localSheetId="0">#REF!</definedName>
    <definedName name="thesltbtb">#REF!</definedName>
    <definedName name="thou" localSheetId="0">#REF!</definedName>
    <definedName name="thou">#REF!</definedName>
    <definedName name="THSI" localSheetId="0">#REF!</definedName>
    <definedName name="THSI">#REF!</definedName>
    <definedName name="THSLI" localSheetId="0">#REF!</definedName>
    <definedName name="THSLI">#REF!</definedName>
    <definedName name="THSLI_0105" localSheetId="0">#REF!</definedName>
    <definedName name="THSLI_0105">#REF!</definedName>
    <definedName name="THSLI_0109" localSheetId="0">#REF!</definedName>
    <definedName name="THSLI_0109">#REF!</definedName>
    <definedName name="THSLI_0131" localSheetId="0">#REF!</definedName>
    <definedName name="THSLI_0131">#REF!</definedName>
    <definedName name="THSLI_0203" localSheetId="0">#REF!</definedName>
    <definedName name="THSLI_0203">#REF!</definedName>
    <definedName name="THSLI_0207" localSheetId="0">#REF!</definedName>
    <definedName name="THSLI_0207">#REF!</definedName>
    <definedName name="THSLI_0228" localSheetId="0">#REF!</definedName>
    <definedName name="THSLI_0228">#REF!</definedName>
    <definedName name="THSLI_0303" localSheetId="0">#REF!</definedName>
    <definedName name="THSLI_0303">#REF!</definedName>
    <definedName name="THSLI_0306" localSheetId="0">#REF!</definedName>
    <definedName name="THSLI_0306">#REF!</definedName>
    <definedName name="THSLI_1005" localSheetId="0">#REF!</definedName>
    <definedName name="THSLI_1005">#REF!</definedName>
    <definedName name="THSLI_1103" localSheetId="0">#REF!</definedName>
    <definedName name="THSLI_1103">#REF!</definedName>
    <definedName name="THSLI_1207" localSheetId="0">#REF!</definedName>
    <definedName name="THSLI_1207">#REF!</definedName>
    <definedName name="THSLI_1230" localSheetId="0">#REF!</definedName>
    <definedName name="THSLI_1230">#REF!</definedName>
    <definedName name="THSLI_approval" localSheetId="0">#REF!</definedName>
    <definedName name="THSLI_approval">#REF!</definedName>
    <definedName name="THSLI_comment" localSheetId="0">#REF!</definedName>
    <definedName name="THSLI_comment">#REF!</definedName>
    <definedName name="THSLI_Extract" localSheetId="0">#REF!</definedName>
    <definedName name="THSLI_Extract">#REF!</definedName>
    <definedName name="THSLI_org" localSheetId="0">#REF!</definedName>
    <definedName name="THSLI_org">#REF!</definedName>
    <definedName name="THSLI_original" localSheetId="0">#REF!</definedName>
    <definedName name="THSLI_original">#REF!</definedName>
    <definedName name="THSLI_TAX_1006" localSheetId="0">#REF!</definedName>
    <definedName name="THSLI_TAX_1006">#REF!</definedName>
    <definedName name="THSLI_UPLOAD" localSheetId="0">#REF!</definedName>
    <definedName name="THSLI_UPLOAD">#REF!</definedName>
    <definedName name="thslitb" localSheetId="0">#REF!</definedName>
    <definedName name="thslitb">#REF!</definedName>
    <definedName name="thslitbtb" localSheetId="0">#REF!</definedName>
    <definedName name="thslitbtb">#REF!</definedName>
    <definedName name="THSTL_BS">#REF!</definedName>
    <definedName name="THSTL_BS_RESTATED">#REF!</definedName>
    <definedName name="THSTL_CF">#REF!</definedName>
    <definedName name="THSTL_CF_RESTATED">#REF!</definedName>
    <definedName name="THSTL_IS">#REF!</definedName>
    <definedName name="THSTL_IS_RESTATED">#REF!</definedName>
    <definedName name="THTI_0105" localSheetId="0">#REF!</definedName>
    <definedName name="THTI_0105">#REF!</definedName>
    <definedName name="THTI_0109" localSheetId="0">#REF!</definedName>
    <definedName name="THTI_0109">#REF!</definedName>
    <definedName name="THTI_0131" localSheetId="0">#REF!</definedName>
    <definedName name="THTI_0131">#REF!</definedName>
    <definedName name="THTI_0203" localSheetId="0">#REF!</definedName>
    <definedName name="THTI_0203">#REF!</definedName>
    <definedName name="THTI_0207" localSheetId="0">#REF!</definedName>
    <definedName name="THTI_0207">#REF!</definedName>
    <definedName name="THTI_0228" localSheetId="0">#REF!</definedName>
    <definedName name="THTI_0228">#REF!</definedName>
    <definedName name="THTI_0303" localSheetId="0">#REF!</definedName>
    <definedName name="THTI_0303">#REF!</definedName>
    <definedName name="THTI_0306" localSheetId="0">#REF!</definedName>
    <definedName name="THTI_0306">#REF!</definedName>
    <definedName name="THTI_1005" localSheetId="0">#REF!</definedName>
    <definedName name="THTI_1005">#REF!</definedName>
    <definedName name="THTI_1103" localSheetId="0">#REF!</definedName>
    <definedName name="THTI_1103">#REF!</definedName>
    <definedName name="THTI_1207" localSheetId="0">#REF!</definedName>
    <definedName name="THTI_1207">#REF!</definedName>
    <definedName name="THTI_1230" localSheetId="0">#REF!</definedName>
    <definedName name="THTI_1230">#REF!</definedName>
    <definedName name="THTI_BS">#REF!</definedName>
    <definedName name="THTI_BS_RESTATED">#REF!</definedName>
    <definedName name="THTI_CF">#REF!</definedName>
    <definedName name="THTI_CF_RESTATED">#REF!</definedName>
    <definedName name="THTI_IS">#REF!</definedName>
    <definedName name="THTI_IS_RESTATED">#REF!</definedName>
    <definedName name="thtitb" localSheetId="0">#REF!</definedName>
    <definedName name="thtitb">#REF!</definedName>
    <definedName name="thtitbtb" localSheetId="0">#REF!</definedName>
    <definedName name="thtitbtb">#REF!</definedName>
    <definedName name="TIME_PERIOD_LIST">#REF!</definedName>
    <definedName name="TIMEPERIOD_20XX" localSheetId="0">#REF!</definedName>
    <definedName name="TIMEPERIOD_20XX">#REF!</definedName>
    <definedName name="TIMEPERIOD_ACTUAL_BUDGET" localSheetId="0">#REF!</definedName>
    <definedName name="TIMEPERIOD_ACTUAL_BUDGET">#REF!</definedName>
    <definedName name="TM1REBUILDOPTION">1</definedName>
    <definedName name="Total">#REF!,#REF!</definedName>
    <definedName name="Total_BS">#REF!</definedName>
    <definedName name="Total_Current_Wholesale_Lineplus">#REF!</definedName>
    <definedName name="total_current_wholesale_network">#REF!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#REF!</definedName>
    <definedName name="total_transportation">#REF!</definedName>
    <definedName name="TRANBUD">#REF!</definedName>
    <definedName name="TRANEND">#REF!</definedName>
    <definedName name="transport">#REF!,#REF!,#REF!,#REF!,#REF!</definedName>
    <definedName name="transportation_costs" localSheetId="0">#REF!</definedName>
    <definedName name="transportation_costs">#REF!</definedName>
    <definedName name="TRANSTART" localSheetId="0">#REF!</definedName>
    <definedName name="TRANSTART">#REF!</definedName>
    <definedName name="tretert" localSheetId="0" hidden="1">#REF!</definedName>
    <definedName name="tretert" hidden="1">#REF!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hidden="1">{#N/A,#N/A,FALSE,"Aging Summary";#N/A,#N/A,FALSE,"Ratio Analysis";#N/A,#N/A,FALSE,"Test 120 Day Accts";#N/A,#N/A,FALSE,"Tickmarks"}</definedName>
    <definedName name="tttt">#REF!</definedName>
    <definedName name="tutu" localSheetId="0" hidden="1">#REF!</definedName>
    <definedName name="tutu" hidden="1">#REF!</definedName>
    <definedName name="two">#REF!</definedName>
    <definedName name="ty" localSheetId="0">#REF!</definedName>
    <definedName name="ty">#REF!</definedName>
    <definedName name="TYPE_COL" localSheetId="0">#REF!</definedName>
    <definedName name="TYPE_COL">#REF!</definedName>
    <definedName name="TypeOfChange" localSheetId="0">#REF!</definedName>
    <definedName name="TypeOfChange">#REF!</definedName>
    <definedName name="TypeOfChange2">#REF!</definedName>
    <definedName name="TypeOfProject">#REF!</definedName>
    <definedName name="TypeofSupport" localSheetId="0">#REF!</definedName>
    <definedName name="TypeofSupport">#REF!</definedName>
    <definedName name="ugcabe" localSheetId="0">#REF!</definedName>
    <definedName name="ugcabe">#REF!</definedName>
    <definedName name="ugcabe_25Yrs" localSheetId="0">#REF!</definedName>
    <definedName name="ugcabe_25Yrs">#REF!</definedName>
    <definedName name="ugnet" localSheetId="0">#REF!</definedName>
    <definedName name="ugnet">#REF!</definedName>
    <definedName name="ugnet_25Yrs" localSheetId="0">#REF!</definedName>
    <definedName name="ugnet_25Yrs">#REF!</definedName>
    <definedName name="ugnetc" localSheetId="0">#REF!</definedName>
    <definedName name="ugnetc">#REF!</definedName>
    <definedName name="ugnetc_25Yrs" localSheetId="0">#REF!</definedName>
    <definedName name="ugnetc_25Yrs">#REF!</definedName>
    <definedName name="ugsw" localSheetId="0">#REF!</definedName>
    <definedName name="ugsw">#REF!</definedName>
    <definedName name="ugsw_25Yrs" localSheetId="0">#REF!</definedName>
    <definedName name="ugsw_25Yrs">#REF!</definedName>
    <definedName name="ugswc" localSheetId="0">#REF!</definedName>
    <definedName name="ugswc">#REF!</definedName>
    <definedName name="ugswc_25Yrs" localSheetId="0">#REF!</definedName>
    <definedName name="ugswc_25Yrs">#REF!</definedName>
    <definedName name="ugswe" localSheetId="0">#REF!</definedName>
    <definedName name="ugswe">#REF!</definedName>
    <definedName name="ugswe_25Yrs" localSheetId="0">#REF!</definedName>
    <definedName name="ugswe_25Yrs">#REF!</definedName>
    <definedName name="ugtx" localSheetId="0">#REF!</definedName>
    <definedName name="ugtx">#REF!</definedName>
    <definedName name="ugtx_25Yrs" localSheetId="0">#REF!</definedName>
    <definedName name="ugtx_25Yrs">#REF!</definedName>
    <definedName name="UGTXC" localSheetId="0">#REF!</definedName>
    <definedName name="UGTXC">#REF!</definedName>
    <definedName name="UGTXC_25Yrs" localSheetId="0">#REF!</definedName>
    <definedName name="UGTXC_25Yrs">#REF!</definedName>
    <definedName name="ugtxe" localSheetId="0">#REF!</definedName>
    <definedName name="ugtxe">#REF!</definedName>
    <definedName name="ugtxe_25Yrs" localSheetId="0">#REF!</definedName>
    <definedName name="ugtxe_25Yrs">#REF!</definedName>
    <definedName name="UnbilledClass">#REF!</definedName>
    <definedName name="Union_Code" localSheetId="0">#REF!</definedName>
    <definedName name="Union_Code">#REF!</definedName>
    <definedName name="Unit_Measure" localSheetId="0">#REF!</definedName>
    <definedName name="Unit_Measure">#REF!</definedName>
    <definedName name="units" localSheetId="0">#REF!</definedName>
    <definedName name="Units">#REF!</definedName>
    <definedName name="Units1">#REF!</definedName>
    <definedName name="Units2">#REF!</definedName>
    <definedName name="UnprodHoursDirect" localSheetId="0">#REF!</definedName>
    <definedName name="UnprodHoursDirect">#REF!</definedName>
    <definedName name="UnprodHoursOverheads" localSheetId="0">#REF!</definedName>
    <definedName name="UnprodHoursOverheads">#REF!</definedName>
    <definedName name="update" localSheetId="0">#REF!</definedName>
    <definedName name="update">#REF!</definedName>
    <definedName name="update1" localSheetId="0">#REF!</definedName>
    <definedName name="update1">#REF!</definedName>
    <definedName name="update2" localSheetId="0">#REF!</definedName>
    <definedName name="update2">#REF!</definedName>
    <definedName name="update3" localSheetId="0">#REF!</definedName>
    <definedName name="update3">#REF!</definedName>
    <definedName name="update4" localSheetId="0">#REF!</definedName>
    <definedName name="update4">#REF!</definedName>
    <definedName name="Usage_Unit">#REF!</definedName>
    <definedName name="Usefull_Life">#REF!</definedName>
    <definedName name="Utility">#REF!</definedName>
    <definedName name="utitliy1">#REF!</definedName>
    <definedName name="uu" localSheetId="0" hidden="1">{#N/A,#N/A,FALSE,"Aging Summary";#N/A,#N/A,FALSE,"Ratio Analysis";#N/A,#N/A,FALSE,"Test 120 Day Accts";#N/A,#N/A,FALSE,"Tickmarks"}</definedName>
    <definedName name="uu" hidden="1">{#N/A,#N/A,FALSE,"Aging Summary";#N/A,#N/A,FALSE,"Ratio Analysis";#N/A,#N/A,FALSE,"Test 120 Day Accts";#N/A,#N/A,FALSE,"Tickmarks"}</definedName>
    <definedName name="uuu" localSheetId="0" hidden="1">#REF!</definedName>
    <definedName name="uuu" hidden="1">#REF!</definedName>
    <definedName name="uuuu" localSheetId="0" hidden="1">{#N/A,#N/A,FALSE,"Aging Summary";#N/A,#N/A,FALSE,"Ratio Analysis";#N/A,#N/A,FALSE,"Test 120 Day Accts";#N/A,#N/A,FALSE,"Tickmarks"}</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_GS1" localSheetId="0">#REF!</definedName>
    <definedName name="V_GS1">#REF!</definedName>
    <definedName name="V_GS2" localSheetId="0">#REF!</definedName>
    <definedName name="V_GS2">#REF!</definedName>
    <definedName name="V_GS3" localSheetId="0">#REF!</definedName>
    <definedName name="V_GS3">#REF!</definedName>
    <definedName name="V_LU" localSheetId="0">#REF!</definedName>
    <definedName name="V_LU">#REF!</definedName>
    <definedName name="V_RES" localSheetId="0">#REF!</definedName>
    <definedName name="V_RES">#REF!</definedName>
    <definedName name="V_SL" localSheetId="0">#REF!</definedName>
    <definedName name="V_SL">#REF!</definedName>
    <definedName name="V_WH" localSheetId="0">#REF!</definedName>
    <definedName name="V_WH">#REF!</definedName>
    <definedName name="Vac_Greater25Yr" localSheetId="0">#REF!</definedName>
    <definedName name="Vac_Greater25Yr">#REF!</definedName>
    <definedName name="Vac_Stu_Cont" localSheetId="0">#REF!</definedName>
    <definedName name="Vac_Stu_Cont">#REF!</definedName>
    <definedName name="Vac_Upto15Yr" localSheetId="0">#REF!</definedName>
    <definedName name="Vac_Upto15Yr">#REF!</definedName>
    <definedName name="Vac_Upto25Yr" localSheetId="0">#REF!</definedName>
    <definedName name="Vac_Upto25Yr">#REF!</definedName>
    <definedName name="Vac_Upto5Yr" localSheetId="0">#REF!</definedName>
    <definedName name="Vac_Upto5Yr">#REF!</definedName>
    <definedName name="valDivision">#REF!</definedName>
    <definedName name="valuevx">42.314159</definedName>
    <definedName name="Variance">#REF!</definedName>
    <definedName name="Variance_Analysis___Month" localSheetId="0">#REF!</definedName>
    <definedName name="Variance_Analysis___Month">#REF!</definedName>
    <definedName name="VarianceTypes">#REF!</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vlt" localSheetId="0">#REF!</definedName>
    <definedName name="vlt">#REF!</definedName>
    <definedName name="vlt_25Yrs" localSheetId="0">#REF!</definedName>
    <definedName name="vlt_25Yrs">#REF!</definedName>
    <definedName name="vltc" localSheetId="0">#REF!</definedName>
    <definedName name="vltc">#REF!</definedName>
    <definedName name="vltc_25Yrs" localSheetId="0">#REF!</definedName>
    <definedName name="vltc_25Yrs">#REF!</definedName>
    <definedName name="vlte" localSheetId="0">#REF!</definedName>
    <definedName name="vlte">#REF!</definedName>
    <definedName name="vlte_25Yrs" localSheetId="0">#REF!</definedName>
    <definedName name="vlte_25Yrs">#REF!</definedName>
    <definedName name="vxvx" localSheetId="0" hidden="1">#REF!</definedName>
    <definedName name="vxvx" hidden="1">#REF!</definedName>
    <definedName name="w" localSheetId="0" hidden="1">{#N/A,#N/A,FALSE,"Aging Summary";#N/A,#N/A,FALSE,"Ratio Analysis";#N/A,#N/A,FALSE,"Test 120 Day Accts";#N/A,#N/A,FALSE,"Tickmarks"}</definedName>
    <definedName name="w" hidden="1">{#N/A,#N/A,FALSE,"Aging Summary";#N/A,#N/A,FALSE,"Ratio Analysis";#N/A,#N/A,FALSE,"Test 120 Day Accts";#N/A,#N/A,FALSE,"Tickmarks"}</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#REF!</definedName>
    <definedName name="wagregf">#REF!</definedName>
    <definedName name="wbse" localSheetId="0">#REF!</definedName>
    <definedName name="wbse">#REF!</definedName>
    <definedName name="Weekdays" localSheetId="0">{"Monday","Tuesday","Wednesday","Thursday","Friday","Saturday","Sunday"}</definedName>
    <definedName name="Weekdays">{"Monday","Tuesday","Wednesday","Thursday","Friday","Saturday","Sunday"}</definedName>
    <definedName name="Weekly" localSheetId="0">#REF!</definedName>
    <definedName name="Weekly">#REF!</definedName>
    <definedName name="WeekStartValue" localSheetId="0">IF(WeekStart="Monday",2,1)</definedName>
    <definedName name="WeekStartValue">IF(WeekStart="Monday",2,1)</definedName>
    <definedName name="wife">#REF!</definedName>
    <definedName name="WO" localSheetId="0">#REF!</definedName>
    <definedName name="WO">#REF!</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x" localSheetId="0">#REF!</definedName>
    <definedName name="x">#REF!</definedName>
    <definedName name="xx" localSheetId="0">#REF!</definedName>
    <definedName name="xx">#REF!</definedName>
    <definedName name="XXX">#REF!</definedName>
    <definedName name="xxxx" localSheetId="0">#REF!</definedName>
    <definedName name="xxxx">#REF!</definedName>
    <definedName name="YEAR_SELECTED" localSheetId="0">#REF!</definedName>
    <definedName name="YEAR_SELECTED">#REF!</definedName>
    <definedName name="YEAR2010" localSheetId="0">#REF!</definedName>
    <definedName name="YEAR2010">#REF!</definedName>
    <definedName name="YRS_LEFT">#REF!</definedName>
    <definedName name="YTD_CF">#REF!</definedName>
    <definedName name="YTD_IS">#REF!</definedName>
    <definedName name="YTDACT">#REF!</definedName>
    <definedName name="YTDBUD">#REF!</definedName>
    <definedName name="YTDVAR">#REF!</definedName>
    <definedName name="ytrytry" localSheetId="0" hidden="1">{#N/A,#N/A,FALSE,"Aging Summary";#N/A,#N/A,FALSE,"Ratio Analysis";#N/A,#N/A,FALSE,"Test 120 Day Accts";#N/A,#N/A,FALSE,"Tickmarks"}</definedName>
    <definedName name="ytrytry" hidden="1">{#N/A,#N/A,FALSE,"Aging Summary";#N/A,#N/A,FALSE,"Ratio Analysis";#N/A,#N/A,FALSE,"Test 120 Day Accts";#N/A,#N/A,FALSE,"Tickmarks"}</definedName>
    <definedName name="yuiyi" localSheetId="0" hidden="1">#REF!</definedName>
    <definedName name="yuiyi" hidden="1">#REF!</definedName>
    <definedName name="yuiyuiy" localSheetId="0" hidden="1">#REF!</definedName>
    <definedName name="yuiyuiy" hidden="1">#REF!</definedName>
    <definedName name="yuyuiyiy" localSheetId="0" hidden="1">#REF!</definedName>
    <definedName name="yuyuiyiy" hidden="1">#REF!</definedName>
    <definedName name="yy" localSheetId="0"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TECOdata">#REF!:#REF!</definedName>
    <definedName name="ZTECOdata3" localSheetId="0">#REF!</definedName>
    <definedName name="ZTECOdata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7" i="6" l="1"/>
  <c r="J107" i="6"/>
  <c r="L107" i="6" l="1"/>
  <c r="E173" i="6" l="1"/>
  <c r="C60" i="6"/>
  <c r="G124" i="6"/>
  <c r="F107" i="6" l="1"/>
  <c r="G107" i="6" s="1"/>
  <c r="D548" i="6" l="1"/>
  <c r="D514" i="6"/>
  <c r="D480" i="6"/>
  <c r="D446" i="6"/>
  <c r="D412" i="6"/>
  <c r="D378" i="6"/>
  <c r="I355" i="6"/>
  <c r="J354" i="6"/>
  <c r="D344" i="6"/>
  <c r="I342" i="6"/>
  <c r="I341" i="6"/>
  <c r="I340" i="6"/>
  <c r="I335" i="6"/>
  <c r="I330" i="6"/>
  <c r="I328" i="6"/>
  <c r="I327" i="6"/>
  <c r="I322" i="6"/>
  <c r="J321" i="6"/>
  <c r="J320" i="6"/>
  <c r="I318" i="6"/>
  <c r="D311" i="6"/>
  <c r="I309" i="6"/>
  <c r="I308" i="6"/>
  <c r="I306" i="6"/>
  <c r="I303" i="6"/>
  <c r="I300" i="6"/>
  <c r="I299" i="6"/>
  <c r="I292" i="6"/>
  <c r="I291" i="6"/>
  <c r="I288" i="6"/>
  <c r="J287" i="6"/>
  <c r="I285" i="6"/>
  <c r="D278" i="6"/>
  <c r="I276" i="6"/>
  <c r="I274" i="6"/>
  <c r="G270" i="6"/>
  <c r="J270" i="6" s="1"/>
  <c r="I269" i="6"/>
  <c r="I268" i="6"/>
  <c r="I267" i="6"/>
  <c r="I265" i="6"/>
  <c r="I263" i="6"/>
  <c r="I259" i="6"/>
  <c r="I258" i="6"/>
  <c r="I257" i="6"/>
  <c r="I256" i="6"/>
  <c r="J255" i="6"/>
  <c r="J254" i="6"/>
  <c r="I253" i="6"/>
  <c r="D244" i="6"/>
  <c r="I243" i="6"/>
  <c r="I242" i="6"/>
  <c r="I241" i="6"/>
  <c r="I240" i="6"/>
  <c r="J240" i="6"/>
  <c r="I239" i="6"/>
  <c r="I238" i="6"/>
  <c r="I236" i="6"/>
  <c r="I235" i="6"/>
  <c r="I231" i="6"/>
  <c r="I229" i="6"/>
  <c r="I227" i="6"/>
  <c r="I226" i="6"/>
  <c r="I225" i="6"/>
  <c r="I224" i="6"/>
  <c r="I223" i="6"/>
  <c r="I222" i="6"/>
  <c r="I221" i="6"/>
  <c r="I220" i="6"/>
  <c r="J220" i="6"/>
  <c r="I219" i="6"/>
  <c r="I218" i="6"/>
  <c r="D209" i="6"/>
  <c r="I208" i="6"/>
  <c r="I207" i="6"/>
  <c r="I205" i="6"/>
  <c r="J204" i="6"/>
  <c r="I204" i="6"/>
  <c r="I203" i="6"/>
  <c r="I201" i="6"/>
  <c r="I200" i="6"/>
  <c r="I197" i="6"/>
  <c r="I196" i="6"/>
  <c r="I195" i="6"/>
  <c r="I194" i="6"/>
  <c r="I193" i="6"/>
  <c r="I189" i="6"/>
  <c r="I188" i="6"/>
  <c r="I187" i="6"/>
  <c r="I186" i="6"/>
  <c r="I184" i="6"/>
  <c r="J183" i="6"/>
  <c r="D173" i="6"/>
  <c r="J168" i="6"/>
  <c r="I168" i="6"/>
  <c r="I167" i="6"/>
  <c r="I165" i="6"/>
  <c r="I164" i="6"/>
  <c r="I162" i="6"/>
  <c r="I160" i="6"/>
  <c r="I158" i="6"/>
  <c r="I154" i="6"/>
  <c r="I153" i="6"/>
  <c r="I151" i="6"/>
  <c r="I150" i="6"/>
  <c r="I149" i="6"/>
  <c r="J148" i="6"/>
  <c r="I148" i="6"/>
  <c r="I147" i="6"/>
  <c r="J147" i="6"/>
  <c r="I145" i="6"/>
  <c r="D137" i="6"/>
  <c r="D98" i="6"/>
  <c r="J95" i="6"/>
  <c r="J94" i="6"/>
  <c r="J73" i="6"/>
  <c r="D60" i="6"/>
  <c r="J55" i="6"/>
  <c r="I48" i="6"/>
  <c r="J48" i="6"/>
  <c r="J45" i="6"/>
  <c r="I45" i="6"/>
  <c r="J36" i="6"/>
  <c r="I33" i="6"/>
  <c r="F60" i="6"/>
  <c r="I30" i="6"/>
  <c r="F63" i="6"/>
  <c r="F101" i="6" s="1"/>
  <c r="F140" i="6" s="1"/>
  <c r="F176" i="6" s="1"/>
  <c r="F212" i="6" s="1"/>
  <c r="F247" i="6" s="1"/>
  <c r="F280" i="6" s="1"/>
  <c r="F313" i="6" s="1"/>
  <c r="F347" i="6" s="1"/>
  <c r="F381" i="6" s="1"/>
  <c r="F415" i="6" s="1"/>
  <c r="F449" i="6" s="1"/>
  <c r="F483" i="6" s="1"/>
  <c r="F517" i="6" s="1"/>
  <c r="G336" i="6" l="1"/>
  <c r="J336" i="6" s="1"/>
  <c r="L336" i="6" s="1"/>
  <c r="G304" i="6"/>
  <c r="J304" i="6" s="1"/>
  <c r="L304" i="6" s="1"/>
  <c r="G424" i="6"/>
  <c r="G291" i="6"/>
  <c r="J291" i="6" s="1"/>
  <c r="L291" i="6" s="1"/>
  <c r="G288" i="6"/>
  <c r="G269" i="6"/>
  <c r="J269" i="6" s="1"/>
  <c r="L269" i="6" s="1"/>
  <c r="G275" i="6"/>
  <c r="J275" i="6" s="1"/>
  <c r="L275" i="6" s="1"/>
  <c r="G208" i="6"/>
  <c r="J208" i="6" s="1"/>
  <c r="L208" i="6" s="1"/>
  <c r="G202" i="6"/>
  <c r="J202" i="6" s="1"/>
  <c r="L202" i="6" s="1"/>
  <c r="G217" i="6"/>
  <c r="J217" i="6" s="1"/>
  <c r="L217" i="6" s="1"/>
  <c r="G330" i="6"/>
  <c r="J330" i="6" s="1"/>
  <c r="L330" i="6" s="1"/>
  <c r="G298" i="6"/>
  <c r="J298" i="6" s="1"/>
  <c r="L298" i="6" s="1"/>
  <c r="G203" i="6"/>
  <c r="J203" i="6" s="1"/>
  <c r="L203" i="6" s="1"/>
  <c r="G159" i="6"/>
  <c r="J159" i="6" s="1"/>
  <c r="L159" i="6" s="1"/>
  <c r="G235" i="6"/>
  <c r="J235" i="6" s="1"/>
  <c r="L235" i="6" s="1"/>
  <c r="G162" i="6"/>
  <c r="J162" i="6" s="1"/>
  <c r="L162" i="6" s="1"/>
  <c r="L204" i="6"/>
  <c r="G39" i="6"/>
  <c r="G42" i="6"/>
  <c r="G152" i="6"/>
  <c r="J152" i="6" s="1"/>
  <c r="L152" i="6" s="1"/>
  <c r="G182" i="6"/>
  <c r="J182" i="6" s="1"/>
  <c r="L182" i="6" s="1"/>
  <c r="G148" i="6"/>
  <c r="G164" i="6"/>
  <c r="J164" i="6" s="1"/>
  <c r="L164" i="6" s="1"/>
  <c r="G265" i="6"/>
  <c r="J265" i="6" s="1"/>
  <c r="L265" i="6" s="1"/>
  <c r="G157" i="6"/>
  <c r="J157" i="6" s="1"/>
  <c r="L157" i="6" s="1"/>
  <c r="G35" i="6"/>
  <c r="G150" i="6"/>
  <c r="J150" i="6" s="1"/>
  <c r="L150" i="6" s="1"/>
  <c r="G28" i="6"/>
  <c r="G30" i="6"/>
  <c r="G75" i="6"/>
  <c r="G207" i="6"/>
  <c r="J207" i="6" s="1"/>
  <c r="L207" i="6" s="1"/>
  <c r="G85" i="6"/>
  <c r="G31" i="6"/>
  <c r="G108" i="6"/>
  <c r="G114" i="6"/>
  <c r="L354" i="6"/>
  <c r="G546" i="6"/>
  <c r="G289" i="6"/>
  <c r="J289" i="6" s="1"/>
  <c r="L289" i="6" s="1"/>
  <c r="G113" i="6"/>
  <c r="G116" i="6"/>
  <c r="G510" i="6"/>
  <c r="G118" i="6"/>
  <c r="G121" i="6"/>
  <c r="G241" i="6"/>
  <c r="J241" i="6" s="1"/>
  <c r="L241" i="6" s="1"/>
  <c r="G125" i="6"/>
  <c r="G131" i="6"/>
  <c r="G126" i="6"/>
  <c r="G134" i="6"/>
  <c r="G266" i="6"/>
  <c r="J266" i="6" s="1"/>
  <c r="L266" i="6" s="1"/>
  <c r="G272" i="6"/>
  <c r="J272" i="6" s="1"/>
  <c r="L272" i="6" s="1"/>
  <c r="G545" i="6"/>
  <c r="G86" i="6"/>
  <c r="L95" i="6"/>
  <c r="G236" i="6"/>
  <c r="J236" i="6" s="1"/>
  <c r="L236" i="6" s="1"/>
  <c r="G242" i="6"/>
  <c r="J242" i="6" s="1"/>
  <c r="L242" i="6" s="1"/>
  <c r="G40" i="6"/>
  <c r="G43" i="6"/>
  <c r="G47" i="6"/>
  <c r="G111" i="6"/>
  <c r="G146" i="6"/>
  <c r="J146" i="6" s="1"/>
  <c r="L146" i="6" s="1"/>
  <c r="G206" i="6"/>
  <c r="J206" i="6" s="1"/>
  <c r="L206" i="6" s="1"/>
  <c r="G547" i="6"/>
  <c r="G73" i="6"/>
  <c r="G153" i="6"/>
  <c r="J153" i="6" s="1"/>
  <c r="L153" i="6" s="1"/>
  <c r="G167" i="6"/>
  <c r="J167" i="6" s="1"/>
  <c r="L167" i="6" s="1"/>
  <c r="L183" i="6"/>
  <c r="G479" i="6"/>
  <c r="G46" i="6"/>
  <c r="G133" i="6"/>
  <c r="G136" i="6"/>
  <c r="G256" i="6"/>
  <c r="J256" i="6" s="1"/>
  <c r="L256" i="6" s="1"/>
  <c r="G544" i="6"/>
  <c r="G68" i="6"/>
  <c r="G32" i="6"/>
  <c r="G55" i="6"/>
  <c r="G71" i="6"/>
  <c r="G192" i="6"/>
  <c r="J192" i="6" s="1"/>
  <c r="L192" i="6" s="1"/>
  <c r="G170" i="6"/>
  <c r="G59" i="6"/>
  <c r="G87" i="6"/>
  <c r="K137" i="6"/>
  <c r="G184" i="6"/>
  <c r="J184" i="6" s="1"/>
  <c r="L184" i="6" s="1"/>
  <c r="G188" i="6"/>
  <c r="J188" i="6" s="1"/>
  <c r="L188" i="6" s="1"/>
  <c r="G231" i="6"/>
  <c r="J231" i="6" s="1"/>
  <c r="L231" i="6" s="1"/>
  <c r="G33" i="6"/>
  <c r="G44" i="6"/>
  <c r="G51" i="6"/>
  <c r="G90" i="6"/>
  <c r="E209" i="6"/>
  <c r="G543" i="6"/>
  <c r="G29" i="6"/>
  <c r="G80" i="6"/>
  <c r="G112" i="6"/>
  <c r="G123" i="6"/>
  <c r="G128" i="6"/>
  <c r="G151" i="6"/>
  <c r="J151" i="6" s="1"/>
  <c r="L151" i="6" s="1"/>
  <c r="G187" i="6"/>
  <c r="J187" i="6" s="1"/>
  <c r="L187" i="6" s="1"/>
  <c r="G271" i="6"/>
  <c r="J271" i="6" s="1"/>
  <c r="L271" i="6" s="1"/>
  <c r="G58" i="6"/>
  <c r="G69" i="6"/>
  <c r="G156" i="6"/>
  <c r="J156" i="6" s="1"/>
  <c r="L156" i="6" s="1"/>
  <c r="L168" i="6"/>
  <c r="G234" i="6"/>
  <c r="J234" i="6" s="1"/>
  <c r="L234" i="6" s="1"/>
  <c r="G356" i="6"/>
  <c r="E244" i="6"/>
  <c r="G37" i="6"/>
  <c r="G49" i="6"/>
  <c r="G190" i="6"/>
  <c r="J190" i="6" s="1"/>
  <c r="L190" i="6" s="1"/>
  <c r="G38" i="6"/>
  <c r="G57" i="6"/>
  <c r="G70" i="6"/>
  <c r="G154" i="6"/>
  <c r="J154" i="6" s="1"/>
  <c r="L154" i="6" s="1"/>
  <c r="G194" i="6"/>
  <c r="J194" i="6" s="1"/>
  <c r="L194" i="6" s="1"/>
  <c r="G228" i="6"/>
  <c r="J228" i="6" s="1"/>
  <c r="L228" i="6" s="1"/>
  <c r="G83" i="6"/>
  <c r="G78" i="6"/>
  <c r="K344" i="6"/>
  <c r="G56" i="6"/>
  <c r="G36" i="6"/>
  <c r="G34" i="6"/>
  <c r="G92" i="6"/>
  <c r="L255" i="6"/>
  <c r="F173" i="6"/>
  <c r="G76" i="6"/>
  <c r="G237" i="6"/>
  <c r="J237" i="6" s="1"/>
  <c r="L237" i="6" s="1"/>
  <c r="G240" i="6"/>
  <c r="F412" i="6"/>
  <c r="E378" i="6"/>
  <c r="G45" i="6"/>
  <c r="G48" i="6"/>
  <c r="K278" i="6"/>
  <c r="G79" i="6"/>
  <c r="G93" i="6"/>
  <c r="G264" i="6"/>
  <c r="J264" i="6" s="1"/>
  <c r="L264" i="6" s="1"/>
  <c r="L48" i="6"/>
  <c r="G53" i="6"/>
  <c r="G110" i="6"/>
  <c r="G161" i="6"/>
  <c r="J161" i="6" s="1"/>
  <c r="L161" i="6" s="1"/>
  <c r="G262" i="6"/>
  <c r="J262" i="6" s="1"/>
  <c r="L262" i="6" s="1"/>
  <c r="G41" i="6"/>
  <c r="L45" i="6"/>
  <c r="G52" i="6"/>
  <c r="E137" i="6"/>
  <c r="G117" i="6"/>
  <c r="G233" i="6"/>
  <c r="J233" i="6" s="1"/>
  <c r="L233" i="6" s="1"/>
  <c r="L321" i="6"/>
  <c r="E548" i="6"/>
  <c r="G50" i="6"/>
  <c r="G72" i="6"/>
  <c r="G95" i="6"/>
  <c r="F137" i="6"/>
  <c r="G160" i="6"/>
  <c r="J160" i="6" s="1"/>
  <c r="L160" i="6" s="1"/>
  <c r="E480" i="6"/>
  <c r="G120" i="6"/>
  <c r="G158" i="6"/>
  <c r="J158" i="6" s="1"/>
  <c r="L158" i="6" s="1"/>
  <c r="G200" i="6"/>
  <c r="J200" i="6" s="1"/>
  <c r="L200" i="6" s="1"/>
  <c r="G223" i="6"/>
  <c r="J223" i="6" s="1"/>
  <c r="L223" i="6" s="1"/>
  <c r="G226" i="6"/>
  <c r="J226" i="6" s="1"/>
  <c r="L226" i="6" s="1"/>
  <c r="G230" i="6"/>
  <c r="J230" i="6" s="1"/>
  <c r="L230" i="6" s="1"/>
  <c r="G276" i="6"/>
  <c r="J276" i="6" s="1"/>
  <c r="L276" i="6" s="1"/>
  <c r="G476" i="6"/>
  <c r="G509" i="6"/>
  <c r="G511" i="6"/>
  <c r="G512" i="6"/>
  <c r="K548" i="6"/>
  <c r="K173" i="6"/>
  <c r="K209" i="6"/>
  <c r="G218" i="6"/>
  <c r="J218" i="6" s="1"/>
  <c r="L218" i="6" s="1"/>
  <c r="G220" i="6"/>
  <c r="G54" i="6"/>
  <c r="G115" i="6"/>
  <c r="G127" i="6"/>
  <c r="G171" i="6"/>
  <c r="J171" i="6" s="1"/>
  <c r="L171" i="6" s="1"/>
  <c r="G172" i="6"/>
  <c r="J172" i="6" s="1"/>
  <c r="L172" i="6" s="1"/>
  <c r="G198" i="6"/>
  <c r="J198" i="6" s="1"/>
  <c r="L198" i="6" s="1"/>
  <c r="G205" i="6"/>
  <c r="J205" i="6" s="1"/>
  <c r="L205" i="6" s="1"/>
  <c r="E344" i="6"/>
  <c r="E514" i="6"/>
  <c r="G129" i="6"/>
  <c r="G227" i="6"/>
  <c r="J227" i="6" s="1"/>
  <c r="L227" i="6" s="1"/>
  <c r="G229" i="6"/>
  <c r="J229" i="6" s="1"/>
  <c r="L229" i="6" s="1"/>
  <c r="E278" i="6"/>
  <c r="G390" i="6"/>
  <c r="G89" i="6"/>
  <c r="G122" i="6"/>
  <c r="G132" i="6"/>
  <c r="G201" i="6"/>
  <c r="J201" i="6" s="1"/>
  <c r="L201" i="6" s="1"/>
  <c r="G222" i="6"/>
  <c r="J222" i="6" s="1"/>
  <c r="L222" i="6" s="1"/>
  <c r="G135" i="6"/>
  <c r="L148" i="6"/>
  <c r="G169" i="6"/>
  <c r="J169" i="6" s="1"/>
  <c r="L169" i="6" s="1"/>
  <c r="G191" i="6"/>
  <c r="J191" i="6" s="1"/>
  <c r="L191" i="6" s="1"/>
  <c r="G193" i="6"/>
  <c r="J193" i="6" s="1"/>
  <c r="L193" i="6" s="1"/>
  <c r="G221" i="6"/>
  <c r="J221" i="6" s="1"/>
  <c r="L221" i="6" s="1"/>
  <c r="G258" i="6"/>
  <c r="J258" i="6" s="1"/>
  <c r="L258" i="6" s="1"/>
  <c r="G297" i="6"/>
  <c r="J297" i="6" s="1"/>
  <c r="L297" i="6" s="1"/>
  <c r="G305" i="6"/>
  <c r="J305" i="6" s="1"/>
  <c r="L305" i="6" s="1"/>
  <c r="F378" i="6"/>
  <c r="G477" i="6"/>
  <c r="G478" i="6"/>
  <c r="K514" i="6"/>
  <c r="G542" i="6"/>
  <c r="G163" i="6"/>
  <c r="J163" i="6" s="1"/>
  <c r="L163" i="6" s="1"/>
  <c r="G165" i="6"/>
  <c r="J165" i="6" s="1"/>
  <c r="L165" i="6" s="1"/>
  <c r="G166" i="6"/>
  <c r="J166" i="6" s="1"/>
  <c r="L166" i="6" s="1"/>
  <c r="G168" i="6"/>
  <c r="G185" i="6"/>
  <c r="J185" i="6" s="1"/>
  <c r="L185" i="6" s="1"/>
  <c r="G186" i="6"/>
  <c r="J186" i="6" s="1"/>
  <c r="L186" i="6" s="1"/>
  <c r="G189" i="6"/>
  <c r="J189" i="6" s="1"/>
  <c r="L189" i="6" s="1"/>
  <c r="G255" i="6"/>
  <c r="L94" i="6"/>
  <c r="G119" i="6"/>
  <c r="G130" i="6"/>
  <c r="G145" i="6"/>
  <c r="J145" i="6" s="1"/>
  <c r="L145" i="6" s="1"/>
  <c r="G149" i="6"/>
  <c r="J149" i="6" s="1"/>
  <c r="L149" i="6" s="1"/>
  <c r="G155" i="6"/>
  <c r="J155" i="6" s="1"/>
  <c r="L155" i="6" s="1"/>
  <c r="G197" i="6"/>
  <c r="J197" i="6" s="1"/>
  <c r="L197" i="6" s="1"/>
  <c r="F311" i="6"/>
  <c r="L287" i="6"/>
  <c r="E412" i="6"/>
  <c r="L220" i="6"/>
  <c r="J130" i="6"/>
  <c r="L130" i="6" s="1"/>
  <c r="J133" i="6"/>
  <c r="L133" i="6" s="1"/>
  <c r="I155" i="6"/>
  <c r="I157" i="6"/>
  <c r="I172" i="6"/>
  <c r="I228" i="6"/>
  <c r="I237" i="6"/>
  <c r="I301" i="6"/>
  <c r="I320" i="6"/>
  <c r="I326" i="6"/>
  <c r="I230" i="6"/>
  <c r="I287" i="6"/>
  <c r="I289" i="6"/>
  <c r="I323" i="6"/>
  <c r="J355" i="6"/>
  <c r="L355" i="6" s="1"/>
  <c r="J33" i="6"/>
  <c r="L33" i="6" s="1"/>
  <c r="I73" i="6"/>
  <c r="I94" i="6"/>
  <c r="I182" i="6"/>
  <c r="I198" i="6"/>
  <c r="I234" i="6"/>
  <c r="I255" i="6"/>
  <c r="I260" i="6"/>
  <c r="I270" i="6"/>
  <c r="I277" i="6"/>
  <c r="I286" i="6"/>
  <c r="I290" i="6"/>
  <c r="I190" i="6"/>
  <c r="I192" i="6"/>
  <c r="I232" i="6"/>
  <c r="L240" i="6"/>
  <c r="I262" i="6"/>
  <c r="I264" i="6"/>
  <c r="I272" i="6"/>
  <c r="I273" i="6"/>
  <c r="I337" i="6"/>
  <c r="J288" i="6"/>
  <c r="L288" i="6" s="1"/>
  <c r="I302" i="6"/>
  <c r="I310" i="6"/>
  <c r="I321" i="6"/>
  <c r="I324" i="6"/>
  <c r="I36" i="6"/>
  <c r="I55" i="6"/>
  <c r="I183" i="6"/>
  <c r="I199" i="6"/>
  <c r="I202" i="6"/>
  <c r="I217" i="6"/>
  <c r="I233" i="6"/>
  <c r="I252" i="6"/>
  <c r="I254" i="6"/>
  <c r="I261" i="6"/>
  <c r="I266" i="6"/>
  <c r="I271" i="6"/>
  <c r="I275" i="6"/>
  <c r="I296" i="6"/>
  <c r="I298" i="6"/>
  <c r="L36" i="6"/>
  <c r="L55" i="6"/>
  <c r="F98" i="6"/>
  <c r="G81" i="6"/>
  <c r="G84" i="6"/>
  <c r="G88" i="6"/>
  <c r="G94" i="6"/>
  <c r="I95" i="6"/>
  <c r="J30" i="6"/>
  <c r="L30" i="6" s="1"/>
  <c r="E60" i="6"/>
  <c r="G96" i="6"/>
  <c r="C137" i="6"/>
  <c r="D138" i="6" s="1"/>
  <c r="G106" i="6"/>
  <c r="K98" i="6"/>
  <c r="G91" i="6"/>
  <c r="G97" i="6"/>
  <c r="G109" i="6"/>
  <c r="G77" i="6"/>
  <c r="K60" i="6"/>
  <c r="G82" i="6"/>
  <c r="L147" i="6"/>
  <c r="L73" i="6"/>
  <c r="C98" i="6"/>
  <c r="G74" i="6"/>
  <c r="E98" i="6"/>
  <c r="G181" i="6"/>
  <c r="J181" i="6" s="1"/>
  <c r="L181" i="6" s="1"/>
  <c r="I206" i="6"/>
  <c r="J219" i="6"/>
  <c r="L219" i="6" s="1"/>
  <c r="F278" i="6"/>
  <c r="L270" i="6"/>
  <c r="I146" i="6"/>
  <c r="I152" i="6"/>
  <c r="I156" i="6"/>
  <c r="I159" i="6"/>
  <c r="I161" i="6"/>
  <c r="I163" i="6"/>
  <c r="I166" i="6"/>
  <c r="I169" i="6"/>
  <c r="I171" i="6"/>
  <c r="I181" i="6"/>
  <c r="I185" i="6"/>
  <c r="I191" i="6"/>
  <c r="G195" i="6"/>
  <c r="J195" i="6" s="1"/>
  <c r="L195" i="6" s="1"/>
  <c r="F244" i="6"/>
  <c r="L254" i="6"/>
  <c r="G196" i="6"/>
  <c r="J196" i="6" s="1"/>
  <c r="L196" i="6" s="1"/>
  <c r="G199" i="6"/>
  <c r="J199" i="6" s="1"/>
  <c r="L199" i="6" s="1"/>
  <c r="G204" i="6"/>
  <c r="K244" i="6"/>
  <c r="F209" i="6"/>
  <c r="I293" i="6"/>
  <c r="F344" i="6"/>
  <c r="G322" i="6"/>
  <c r="J322" i="6" s="1"/>
  <c r="L322" i="6" s="1"/>
  <c r="I325" i="6"/>
  <c r="I304" i="6"/>
  <c r="I329" i="6"/>
  <c r="I331" i="6"/>
  <c r="I332" i="6"/>
  <c r="I333" i="6"/>
  <c r="I334" i="6"/>
  <c r="I336" i="6"/>
  <c r="I338" i="6"/>
  <c r="E311" i="6"/>
  <c r="G303" i="6"/>
  <c r="J303" i="6" s="1"/>
  <c r="L303" i="6" s="1"/>
  <c r="L320" i="6"/>
  <c r="I295" i="6"/>
  <c r="I307" i="6"/>
  <c r="I294" i="6"/>
  <c r="I305" i="6"/>
  <c r="I319" i="6"/>
  <c r="K311" i="6"/>
  <c r="I297" i="6"/>
  <c r="K412" i="6"/>
  <c r="I339" i="6"/>
  <c r="E446" i="6"/>
  <c r="F548" i="6"/>
  <c r="K378" i="6"/>
  <c r="F446" i="6"/>
  <c r="G513" i="6"/>
  <c r="F514" i="6"/>
  <c r="G541" i="6"/>
  <c r="I343" i="6"/>
  <c r="I354" i="6"/>
  <c r="K446" i="6"/>
  <c r="F480" i="6"/>
  <c r="K480" i="6"/>
  <c r="G370" i="6" l="1"/>
  <c r="G261" i="6"/>
  <c r="J261" i="6" s="1"/>
  <c r="L261" i="6" s="1"/>
  <c r="G308" i="6"/>
  <c r="J308" i="6" s="1"/>
  <c r="L308" i="6" s="1"/>
  <c r="G147" i="6"/>
  <c r="G173" i="6" s="1"/>
  <c r="C173" i="6"/>
  <c r="G321" i="6"/>
  <c r="G263" i="6"/>
  <c r="J263" i="6" s="1"/>
  <c r="L263" i="6" s="1"/>
  <c r="G257" i="6"/>
  <c r="J257" i="6" s="1"/>
  <c r="L257" i="6" s="1"/>
  <c r="G309" i="6"/>
  <c r="J309" i="6" s="1"/>
  <c r="L309" i="6" s="1"/>
  <c r="G324" i="6"/>
  <c r="J324" i="6" s="1"/>
  <c r="L324" i="6" s="1"/>
  <c r="G458" i="6"/>
  <c r="G225" i="6"/>
  <c r="J225" i="6" s="1"/>
  <c r="L225" i="6" s="1"/>
  <c r="G299" i="6"/>
  <c r="J299" i="6" s="1"/>
  <c r="L299" i="6" s="1"/>
  <c r="G338" i="6"/>
  <c r="J338" i="6" s="1"/>
  <c r="L338" i="6" s="1"/>
  <c r="G295" i="6"/>
  <c r="J295" i="6" s="1"/>
  <c r="L295" i="6" s="1"/>
  <c r="G268" i="6"/>
  <c r="J268" i="6" s="1"/>
  <c r="L268" i="6" s="1"/>
  <c r="G224" i="6"/>
  <c r="J224" i="6" s="1"/>
  <c r="L224" i="6" s="1"/>
  <c r="G232" i="6"/>
  <c r="J232" i="6" s="1"/>
  <c r="L232" i="6" s="1"/>
  <c r="G253" i="6"/>
  <c r="J253" i="6" s="1"/>
  <c r="L253" i="6" s="1"/>
  <c r="G60" i="6"/>
  <c r="G98" i="6"/>
  <c r="G137" i="6"/>
  <c r="I133" i="6"/>
  <c r="I130" i="6"/>
  <c r="I134" i="6"/>
  <c r="J134" i="6"/>
  <c r="L134" i="6" s="1"/>
  <c r="L209" i="6"/>
  <c r="J209" i="6"/>
  <c r="G341" i="6" l="1"/>
  <c r="J341" i="6" s="1"/>
  <c r="L341" i="6" s="1"/>
  <c r="G355" i="6"/>
  <c r="G331" i="6"/>
  <c r="J331" i="6" s="1"/>
  <c r="L331" i="6" s="1"/>
  <c r="G243" i="6"/>
  <c r="J243" i="6" s="1"/>
  <c r="L243" i="6" s="1"/>
  <c r="G492" i="6"/>
  <c r="G239" i="6"/>
  <c r="J239" i="6" s="1"/>
  <c r="L239" i="6" s="1"/>
  <c r="G364" i="6"/>
  <c r="G337" i="6"/>
  <c r="J337" i="6" s="1"/>
  <c r="L337" i="6" s="1"/>
  <c r="G358" i="6"/>
  <c r="G238" i="6"/>
  <c r="J238" i="6" s="1"/>
  <c r="L238" i="6" s="1"/>
  <c r="G404" i="6"/>
  <c r="G302" i="6"/>
  <c r="J302" i="6" s="1"/>
  <c r="L302" i="6" s="1"/>
  <c r="G294" i="6"/>
  <c r="J294" i="6" s="1"/>
  <c r="L294" i="6" s="1"/>
  <c r="G392" i="6" l="1"/>
  <c r="G342" i="6"/>
  <c r="J342" i="6" s="1"/>
  <c r="L342" i="6" s="1"/>
  <c r="L244" i="6"/>
  <c r="G438" i="6"/>
  <c r="G296" i="6"/>
  <c r="J296" i="6" s="1"/>
  <c r="L296" i="6" s="1"/>
  <c r="G372" i="6"/>
  <c r="G286" i="6"/>
  <c r="J286" i="6" s="1"/>
  <c r="L286" i="6" s="1"/>
  <c r="G290" i="6"/>
  <c r="J290" i="6" s="1"/>
  <c r="L290" i="6" s="1"/>
  <c r="G252" i="6"/>
  <c r="G260" i="6"/>
  <c r="J260" i="6" s="1"/>
  <c r="L260" i="6" s="1"/>
  <c r="G267" i="6"/>
  <c r="J267" i="6" s="1"/>
  <c r="L267" i="6" s="1"/>
  <c r="G332" i="6"/>
  <c r="J332" i="6" s="1"/>
  <c r="L332" i="6" s="1"/>
  <c r="G259" i="6"/>
  <c r="J259" i="6" s="1"/>
  <c r="L259" i="6" s="1"/>
  <c r="G375" i="6"/>
  <c r="G301" i="6"/>
  <c r="J301" i="6" s="1"/>
  <c r="L301" i="6" s="1"/>
  <c r="G328" i="6"/>
  <c r="J328" i="6" s="1"/>
  <c r="L328" i="6" s="1"/>
  <c r="J244" i="6"/>
  <c r="G526" i="6" l="1"/>
  <c r="G426" i="6"/>
  <c r="G409" i="6"/>
  <c r="G472" i="6"/>
  <c r="G335" i="6"/>
  <c r="J335" i="6" s="1"/>
  <c r="L335" i="6" s="1"/>
  <c r="G274" i="6"/>
  <c r="J274" i="6" s="1"/>
  <c r="L274" i="6" s="1"/>
  <c r="G365" i="6"/>
  <c r="G371" i="6"/>
  <c r="G389" i="6"/>
  <c r="C209" i="6"/>
  <c r="G183" i="6"/>
  <c r="G209" i="6" s="1"/>
  <c r="J252" i="6"/>
  <c r="G273" i="6"/>
  <c r="J273" i="6" s="1"/>
  <c r="L273" i="6" s="1"/>
  <c r="G327" i="6"/>
  <c r="J327" i="6" s="1"/>
  <c r="L327" i="6" s="1"/>
  <c r="G277" i="6"/>
  <c r="J277" i="6" s="1"/>
  <c r="L277" i="6" s="1"/>
  <c r="G398" i="6"/>
  <c r="G376" i="6" l="1"/>
  <c r="G410" i="6"/>
  <c r="G443" i="6"/>
  <c r="G460" i="6"/>
  <c r="G319" i="6"/>
  <c r="J319" i="6" s="1"/>
  <c r="L319" i="6" s="1"/>
  <c r="G366" i="6"/>
  <c r="G293" i="6"/>
  <c r="J293" i="6" s="1"/>
  <c r="L293" i="6" s="1"/>
  <c r="G334" i="6"/>
  <c r="J334" i="6" s="1"/>
  <c r="L334" i="6" s="1"/>
  <c r="G300" i="6"/>
  <c r="J300" i="6" s="1"/>
  <c r="L300" i="6" s="1"/>
  <c r="G329" i="6"/>
  <c r="J329" i="6" s="1"/>
  <c r="L329" i="6" s="1"/>
  <c r="G292" i="6"/>
  <c r="J292" i="6" s="1"/>
  <c r="L292" i="6" s="1"/>
  <c r="G285" i="6"/>
  <c r="G323" i="6"/>
  <c r="J323" i="6" s="1"/>
  <c r="L323" i="6" s="1"/>
  <c r="L252" i="6"/>
  <c r="L278" i="6" s="1"/>
  <c r="J278" i="6"/>
  <c r="G362" i="6"/>
  <c r="G406" i="6"/>
  <c r="G506" i="6"/>
  <c r="G444" i="6" l="1"/>
  <c r="G310" i="6"/>
  <c r="J310" i="6" s="1"/>
  <c r="L310" i="6" s="1"/>
  <c r="G494" i="6"/>
  <c r="G432" i="6"/>
  <c r="G307" i="6"/>
  <c r="J307" i="6" s="1"/>
  <c r="L307" i="6" s="1"/>
  <c r="G361" i="6"/>
  <c r="G405" i="6"/>
  <c r="G306" i="6"/>
  <c r="J306" i="6" s="1"/>
  <c r="L306" i="6" s="1"/>
  <c r="G369" i="6"/>
  <c r="G399" i="6"/>
  <c r="J285" i="6"/>
  <c r="G423" i="6"/>
  <c r="G540" i="6" l="1"/>
  <c r="G343" i="6"/>
  <c r="J343" i="6" s="1"/>
  <c r="L343" i="6" s="1"/>
  <c r="G318" i="6"/>
  <c r="G333" i="6"/>
  <c r="J333" i="6" s="1"/>
  <c r="L333" i="6" s="1"/>
  <c r="G325" i="6"/>
  <c r="J325" i="6" s="1"/>
  <c r="L325" i="6" s="1"/>
  <c r="G363" i="6"/>
  <c r="G396" i="6"/>
  <c r="G368" i="6"/>
  <c r="G528" i="6"/>
  <c r="G353" i="6"/>
  <c r="G219" i="6"/>
  <c r="G244" i="6" s="1"/>
  <c r="C244" i="6"/>
  <c r="L285" i="6"/>
  <c r="L311" i="6" s="1"/>
  <c r="J311" i="6"/>
  <c r="G326" i="6"/>
  <c r="J326" i="6" s="1"/>
  <c r="L326" i="6" s="1"/>
  <c r="G440" i="6"/>
  <c r="G357" i="6"/>
  <c r="G400" i="6"/>
  <c r="G377" i="6" l="1"/>
  <c r="G457" i="6"/>
  <c r="G433" i="6"/>
  <c r="G339" i="6"/>
  <c r="J339" i="6" s="1"/>
  <c r="L339" i="6" s="1"/>
  <c r="G403" i="6"/>
  <c r="J318" i="6"/>
  <c r="G340" i="6"/>
  <c r="J340" i="6" s="1"/>
  <c r="L340" i="6" s="1"/>
  <c r="G466" i="6"/>
  <c r="G395" i="6"/>
  <c r="G439" i="6"/>
  <c r="G411" i="6" l="1"/>
  <c r="G254" i="6"/>
  <c r="G278" i="6" s="1"/>
  <c r="C278" i="6"/>
  <c r="G474" i="6"/>
  <c r="G359" i="6"/>
  <c r="J344" i="6"/>
  <c r="L318" i="6"/>
  <c r="G434" i="6"/>
  <c r="G391" i="6"/>
  <c r="G402" i="6"/>
  <c r="G387" i="6"/>
  <c r="G352" i="6"/>
  <c r="G397" i="6"/>
  <c r="G367" i="6"/>
  <c r="G360" i="6"/>
  <c r="G430" i="6"/>
  <c r="G445" i="6" l="1"/>
  <c r="G437" i="6"/>
  <c r="G374" i="6"/>
  <c r="G467" i="6"/>
  <c r="L344" i="6"/>
  <c r="G500" i="6"/>
  <c r="G373" i="6"/>
  <c r="G473" i="6"/>
  <c r="G491" i="6"/>
  <c r="G429" i="6"/>
  <c r="G436" i="6" l="1"/>
  <c r="G431" i="6"/>
  <c r="G421" i="6"/>
  <c r="G394" i="6"/>
  <c r="G393" i="6"/>
  <c r="G425" i="6"/>
  <c r="G401" i="6"/>
  <c r="G287" i="6"/>
  <c r="G311" i="6" s="1"/>
  <c r="C311" i="6"/>
  <c r="G464" i="6"/>
  <c r="G386" i="6"/>
  <c r="G508" i="6"/>
  <c r="G468" i="6"/>
  <c r="G501" i="6" l="1"/>
  <c r="G534" i="6"/>
  <c r="G408" i="6"/>
  <c r="G471" i="6"/>
  <c r="G407" i="6"/>
  <c r="G463" i="6"/>
  <c r="G507" i="6"/>
  <c r="G525" i="6"/>
  <c r="G435" i="6" l="1"/>
  <c r="G455" i="6"/>
  <c r="G470" i="6"/>
  <c r="G498" i="6"/>
  <c r="G502" i="6"/>
  <c r="G320" i="6"/>
  <c r="G344" i="6" s="1"/>
  <c r="C344" i="6"/>
  <c r="G427" i="6"/>
  <c r="G459" i="6"/>
  <c r="G465" i="6"/>
  <c r="G420" i="6"/>
  <c r="G428" i="6"/>
  <c r="G497" i="6" l="1"/>
  <c r="G505" i="6"/>
  <c r="G442" i="6"/>
  <c r="G535" i="6"/>
  <c r="G441" i="6"/>
  <c r="G461" i="6" l="1"/>
  <c r="G489" i="6"/>
  <c r="G354" i="6"/>
  <c r="G378" i="6" s="1"/>
  <c r="C378" i="6"/>
  <c r="G532" i="6"/>
  <c r="G493" i="6"/>
  <c r="G462" i="6"/>
  <c r="G469" i="6"/>
  <c r="G536" i="6"/>
  <c r="G499" i="6"/>
  <c r="G454" i="6"/>
  <c r="G504" i="6"/>
  <c r="G531" i="6" l="1"/>
  <c r="G475" i="6"/>
  <c r="G539" i="6"/>
  <c r="G496" i="6" l="1"/>
  <c r="G388" i="6"/>
  <c r="G412" i="6" s="1"/>
  <c r="C412" i="6"/>
  <c r="G538" i="6"/>
  <c r="G503" i="6"/>
  <c r="G527" i="6"/>
  <c r="G488" i="6"/>
  <c r="G533" i="6"/>
  <c r="G523" i="6"/>
  <c r="G495" i="6"/>
  <c r="G530" i="6" l="1"/>
  <c r="G537" i="6"/>
  <c r="G522" i="6"/>
  <c r="G529" i="6"/>
  <c r="G422" i="6" l="1"/>
  <c r="G446" i="6" s="1"/>
  <c r="C446" i="6"/>
  <c r="G456" i="6" l="1"/>
  <c r="G480" i="6" s="1"/>
  <c r="C480" i="6"/>
  <c r="G490" i="6" l="1"/>
  <c r="G514" i="6" s="1"/>
  <c r="C514" i="6"/>
  <c r="G524" i="6" l="1"/>
  <c r="G548" i="6" s="1"/>
  <c r="C548" i="6"/>
  <c r="J113" i="6"/>
  <c r="L113" i="6" s="1"/>
  <c r="I116" i="6"/>
  <c r="J121" i="6"/>
  <c r="L121" i="6" s="1"/>
  <c r="J108" i="6"/>
  <c r="L108" i="6" s="1"/>
  <c r="I108" i="6"/>
  <c r="J117" i="6"/>
  <c r="L117" i="6" s="1"/>
  <c r="I117" i="6"/>
  <c r="I114" i="6"/>
  <c r="J114" i="6"/>
  <c r="L114" i="6" s="1"/>
  <c r="J112" i="6"/>
  <c r="L112" i="6" s="1"/>
  <c r="I112" i="6"/>
  <c r="J119" i="6"/>
  <c r="L119" i="6" s="1"/>
  <c r="I119" i="6"/>
  <c r="J120" i="6"/>
  <c r="L120" i="6" s="1"/>
  <c r="I120" i="6"/>
  <c r="J115" i="6"/>
  <c r="L115" i="6" s="1"/>
  <c r="I115" i="6"/>
  <c r="J136" i="6"/>
  <c r="L136" i="6" s="1"/>
  <c r="I136" i="6"/>
  <c r="J129" i="6"/>
  <c r="L129" i="6" s="1"/>
  <c r="I129" i="6"/>
  <c r="J125" i="6"/>
  <c r="L125" i="6" s="1"/>
  <c r="I125" i="6"/>
  <c r="I110" i="6"/>
  <c r="J110" i="6"/>
  <c r="L110" i="6" s="1"/>
  <c r="J111" i="6"/>
  <c r="L111" i="6" s="1"/>
  <c r="I111" i="6"/>
  <c r="J131" i="6"/>
  <c r="L131" i="6" s="1"/>
  <c r="I131" i="6"/>
  <c r="J118" i="6"/>
  <c r="L118" i="6" s="1"/>
  <c r="I118" i="6"/>
  <c r="J106" i="6"/>
  <c r="I106" i="6"/>
  <c r="I109" i="6"/>
  <c r="J109" i="6"/>
  <c r="L109" i="6" s="1"/>
  <c r="I113" i="6"/>
  <c r="J126" i="6"/>
  <c r="L126" i="6" s="1"/>
  <c r="I126" i="6"/>
  <c r="J127" i="6"/>
  <c r="L127" i="6" s="1"/>
  <c r="I127" i="6"/>
  <c r="J128" i="6"/>
  <c r="L128" i="6" s="1"/>
  <c r="I128" i="6"/>
  <c r="J135" i="6"/>
  <c r="L135" i="6" s="1"/>
  <c r="I135" i="6"/>
  <c r="J116" i="6" l="1"/>
  <c r="L116" i="6" s="1"/>
  <c r="I121" i="6"/>
  <c r="L106" i="6"/>
  <c r="J122" i="6"/>
  <c r="L122" i="6" s="1"/>
  <c r="I122" i="6"/>
  <c r="J123" i="6"/>
  <c r="L123" i="6" s="1"/>
  <c r="I123" i="6"/>
  <c r="J124" i="6" l="1"/>
  <c r="L124" i="6" s="1"/>
  <c r="I124" i="6"/>
  <c r="J457" i="6" l="1"/>
  <c r="L457" i="6" s="1"/>
  <c r="I457" i="6"/>
  <c r="J389" i="6"/>
  <c r="L389" i="6" s="1"/>
  <c r="I389" i="6"/>
  <c r="J423" i="6"/>
  <c r="L423" i="6" s="1"/>
  <c r="I423" i="6"/>
  <c r="I388" i="6"/>
  <c r="J388" i="6"/>
  <c r="L388" i="6" s="1"/>
  <c r="J422" i="6"/>
  <c r="L422" i="6" s="1"/>
  <c r="I422" i="6"/>
  <c r="J456" i="6" l="1"/>
  <c r="L456" i="6" s="1"/>
  <c r="I456" i="6"/>
  <c r="J491" i="6"/>
  <c r="L491" i="6" s="1"/>
  <c r="I491" i="6"/>
  <c r="J525" i="6" l="1"/>
  <c r="L525" i="6" s="1"/>
  <c r="I525" i="6"/>
  <c r="J490" i="6"/>
  <c r="L490" i="6" s="1"/>
  <c r="I490" i="6"/>
  <c r="I524" i="6" l="1"/>
  <c r="J524" i="6"/>
  <c r="L524" i="6" s="1"/>
  <c r="I370" i="6" l="1"/>
  <c r="J370" i="6"/>
  <c r="L370" i="6" s="1"/>
  <c r="J377" i="6"/>
  <c r="L377" i="6" s="1"/>
  <c r="I377" i="6"/>
  <c r="I404" i="6" l="1"/>
  <c r="J404" i="6"/>
  <c r="L404" i="6" s="1"/>
  <c r="J411" i="6"/>
  <c r="L411" i="6" s="1"/>
  <c r="I411" i="6"/>
  <c r="I367" i="6"/>
  <c r="J367" i="6"/>
  <c r="L367" i="6" s="1"/>
  <c r="J438" i="6" l="1"/>
  <c r="L438" i="6" s="1"/>
  <c r="I438" i="6"/>
  <c r="J445" i="6"/>
  <c r="L445" i="6" s="1"/>
  <c r="I445" i="6"/>
  <c r="I401" i="6"/>
  <c r="J401" i="6"/>
  <c r="L401" i="6" s="1"/>
  <c r="I472" i="6" l="1"/>
  <c r="J472" i="6"/>
  <c r="L472" i="6" s="1"/>
  <c r="I479" i="6"/>
  <c r="J479" i="6"/>
  <c r="L479" i="6" s="1"/>
  <c r="J435" i="6"/>
  <c r="L435" i="6" s="1"/>
  <c r="I435" i="6"/>
  <c r="J547" i="6" l="1"/>
  <c r="L547" i="6" s="1"/>
  <c r="I547" i="6"/>
  <c r="I513" i="6"/>
  <c r="J513" i="6"/>
  <c r="L513" i="6" s="1"/>
  <c r="I540" i="6"/>
  <c r="J540" i="6"/>
  <c r="L540" i="6" s="1"/>
  <c r="I506" i="6"/>
  <c r="J506" i="6"/>
  <c r="L506" i="6" s="1"/>
  <c r="I469" i="6"/>
  <c r="J469" i="6"/>
  <c r="L469" i="6" s="1"/>
  <c r="I537" i="6" l="1"/>
  <c r="J537" i="6"/>
  <c r="L537" i="6" s="1"/>
  <c r="J503" i="6"/>
  <c r="L503" i="6" s="1"/>
  <c r="I503" i="6"/>
  <c r="I353" i="6" l="1"/>
  <c r="J353" i="6"/>
  <c r="L353" i="6" s="1"/>
  <c r="J363" i="6"/>
  <c r="L363" i="6" s="1"/>
  <c r="I363" i="6"/>
  <c r="I359" i="6"/>
  <c r="J359" i="6"/>
  <c r="L359" i="6" s="1"/>
  <c r="I371" i="6"/>
  <c r="J371" i="6"/>
  <c r="L371" i="6" s="1"/>
  <c r="I364" i="6"/>
  <c r="J364" i="6"/>
  <c r="L364" i="6" s="1"/>
  <c r="J373" i="6"/>
  <c r="L373" i="6" s="1"/>
  <c r="I373" i="6"/>
  <c r="I407" i="6"/>
  <c r="J407" i="6"/>
  <c r="L407" i="6" s="1"/>
  <c r="I408" i="6"/>
  <c r="J408" i="6"/>
  <c r="L408" i="6" s="1"/>
  <c r="J357" i="6"/>
  <c r="L357" i="6" s="1"/>
  <c r="I357" i="6"/>
  <c r="I374" i="6"/>
  <c r="J374" i="6"/>
  <c r="L374" i="6" s="1"/>
  <c r="I358" i="6"/>
  <c r="J358" i="6"/>
  <c r="L358" i="6" s="1"/>
  <c r="J372" i="6"/>
  <c r="L372" i="6" s="1"/>
  <c r="I372" i="6"/>
  <c r="J366" i="6"/>
  <c r="L366" i="6" s="1"/>
  <c r="I366" i="6"/>
  <c r="J369" i="6"/>
  <c r="L369" i="6" s="1"/>
  <c r="I369" i="6"/>
  <c r="I365" i="6"/>
  <c r="J365" i="6"/>
  <c r="L365" i="6" s="1"/>
  <c r="I356" i="6"/>
  <c r="J356" i="6"/>
  <c r="L356" i="6" s="1"/>
  <c r="I406" i="6"/>
  <c r="J406" i="6"/>
  <c r="L406" i="6" s="1"/>
  <c r="J399" i="6"/>
  <c r="L399" i="6" s="1"/>
  <c r="I399" i="6"/>
  <c r="J360" i="6"/>
  <c r="L360" i="6" s="1"/>
  <c r="I360" i="6"/>
  <c r="J361" i="6"/>
  <c r="L361" i="6" s="1"/>
  <c r="I361" i="6"/>
  <c r="I375" i="6"/>
  <c r="J375" i="6"/>
  <c r="L375" i="6" s="1"/>
  <c r="J362" i="6"/>
  <c r="L362" i="6" s="1"/>
  <c r="I362" i="6"/>
  <c r="I376" i="6"/>
  <c r="J376" i="6"/>
  <c r="L376" i="6" s="1"/>
  <c r="J424" i="6" l="1"/>
  <c r="L424" i="6" s="1"/>
  <c r="I424" i="6"/>
  <c r="J393" i="6"/>
  <c r="L393" i="6" s="1"/>
  <c r="I393" i="6"/>
  <c r="J442" i="6"/>
  <c r="L442" i="6" s="1"/>
  <c r="I442" i="6"/>
  <c r="J433" i="6"/>
  <c r="L433" i="6" s="1"/>
  <c r="I433" i="6"/>
  <c r="J405" i="6"/>
  <c r="L405" i="6" s="1"/>
  <c r="I405" i="6"/>
  <c r="I390" i="6"/>
  <c r="J390" i="6"/>
  <c r="L390" i="6" s="1"/>
  <c r="I397" i="6"/>
  <c r="J397" i="6"/>
  <c r="L397" i="6" s="1"/>
  <c r="J396" i="6"/>
  <c r="L396" i="6" s="1"/>
  <c r="I396" i="6"/>
  <c r="J387" i="6"/>
  <c r="L387" i="6" s="1"/>
  <c r="I387" i="6"/>
  <c r="J392" i="6"/>
  <c r="L392" i="6" s="1"/>
  <c r="I392" i="6"/>
  <c r="J391" i="6"/>
  <c r="L391" i="6" s="1"/>
  <c r="I391" i="6"/>
  <c r="J398" i="6"/>
  <c r="L398" i="6" s="1"/>
  <c r="I398" i="6"/>
  <c r="I403" i="6"/>
  <c r="J403" i="6"/>
  <c r="L403" i="6" s="1"/>
  <c r="J440" i="6"/>
  <c r="L440" i="6" s="1"/>
  <c r="I440" i="6"/>
  <c r="I400" i="6"/>
  <c r="J400" i="6"/>
  <c r="L400" i="6" s="1"/>
  <c r="I395" i="6"/>
  <c r="J395" i="6"/>
  <c r="L395" i="6" s="1"/>
  <c r="I441" i="6"/>
  <c r="J441" i="6"/>
  <c r="L441" i="6" s="1"/>
  <c r="J409" i="6"/>
  <c r="L409" i="6" s="1"/>
  <c r="I409" i="6"/>
  <c r="I410" i="6"/>
  <c r="J410" i="6"/>
  <c r="L410" i="6" s="1"/>
  <c r="I368" i="6"/>
  <c r="J368" i="6"/>
  <c r="L368" i="6" s="1"/>
  <c r="J432" i="6" l="1"/>
  <c r="L432" i="6" s="1"/>
  <c r="I432" i="6"/>
  <c r="I430" i="6"/>
  <c r="J430" i="6"/>
  <c r="L430" i="6" s="1"/>
  <c r="I471" i="6"/>
  <c r="J471" i="6"/>
  <c r="L471" i="6" s="1"/>
  <c r="J394" i="6"/>
  <c r="L394" i="6" s="1"/>
  <c r="I394" i="6"/>
  <c r="I444" i="6"/>
  <c r="J444" i="6"/>
  <c r="L444" i="6" s="1"/>
  <c r="I468" i="6"/>
  <c r="J468" i="6"/>
  <c r="L468" i="6" s="1"/>
  <c r="I428" i="6"/>
  <c r="J428" i="6"/>
  <c r="L428" i="6" s="1"/>
  <c r="J427" i="6"/>
  <c r="L427" i="6" s="1"/>
  <c r="I427" i="6"/>
  <c r="I402" i="6"/>
  <c r="J402" i="6"/>
  <c r="L402" i="6" s="1"/>
  <c r="I474" i="6"/>
  <c r="J474" i="6"/>
  <c r="L474" i="6" s="1"/>
  <c r="J425" i="6"/>
  <c r="L425" i="6" s="1"/>
  <c r="I425" i="6"/>
  <c r="J467" i="6"/>
  <c r="L467" i="6" s="1"/>
  <c r="I467" i="6"/>
  <c r="J458" i="6"/>
  <c r="L458" i="6" s="1"/>
  <c r="I458" i="6"/>
  <c r="I439" i="6"/>
  <c r="J439" i="6"/>
  <c r="L439" i="6" s="1"/>
  <c r="I476" i="6"/>
  <c r="J476" i="6"/>
  <c r="L476" i="6" s="1"/>
  <c r="I429" i="6"/>
  <c r="J429" i="6"/>
  <c r="L429" i="6" s="1"/>
  <c r="J473" i="6"/>
  <c r="L473" i="6" s="1"/>
  <c r="I473" i="6"/>
  <c r="I437" i="6"/>
  <c r="J437" i="6"/>
  <c r="L437" i="6" s="1"/>
  <c r="I421" i="6"/>
  <c r="J421" i="6"/>
  <c r="L421" i="6" s="1"/>
  <c r="J386" i="6"/>
  <c r="I386" i="6"/>
  <c r="J431" i="6"/>
  <c r="L431" i="6" s="1"/>
  <c r="I431" i="6"/>
  <c r="J475" i="6"/>
  <c r="L475" i="6" s="1"/>
  <c r="I475" i="6"/>
  <c r="J434" i="6"/>
  <c r="L434" i="6" s="1"/>
  <c r="I434" i="6"/>
  <c r="J436" i="6"/>
  <c r="L436" i="6" s="1"/>
  <c r="I436" i="6"/>
  <c r="I426" i="6"/>
  <c r="J426" i="6"/>
  <c r="L426" i="6" s="1"/>
  <c r="J352" i="6"/>
  <c r="I352" i="6"/>
  <c r="I461" i="6" l="1"/>
  <c r="J461" i="6"/>
  <c r="L461" i="6" s="1"/>
  <c r="I466" i="6"/>
  <c r="J466" i="6"/>
  <c r="L466" i="6" s="1"/>
  <c r="I463" i="6"/>
  <c r="J463" i="6"/>
  <c r="L463" i="6" s="1"/>
  <c r="I494" i="6"/>
  <c r="J494" i="6"/>
  <c r="L494" i="6" s="1"/>
  <c r="J489" i="6"/>
  <c r="L489" i="6" s="1"/>
  <c r="I489" i="6"/>
  <c r="J501" i="6"/>
  <c r="L501" i="6" s="1"/>
  <c r="I501" i="6"/>
  <c r="J464" i="6"/>
  <c r="L464" i="6" s="1"/>
  <c r="I464" i="6"/>
  <c r="I492" i="6"/>
  <c r="J492" i="6"/>
  <c r="L492" i="6" s="1"/>
  <c r="J505" i="6"/>
  <c r="L505" i="6" s="1"/>
  <c r="I505" i="6"/>
  <c r="L352" i="6"/>
  <c r="J378" i="6"/>
  <c r="L386" i="6"/>
  <c r="J412" i="6"/>
  <c r="I509" i="6"/>
  <c r="J509" i="6"/>
  <c r="L509" i="6" s="1"/>
  <c r="J507" i="6"/>
  <c r="L507" i="6" s="1"/>
  <c r="I507" i="6"/>
  <c r="J460" i="6"/>
  <c r="L460" i="6" s="1"/>
  <c r="I460" i="6"/>
  <c r="I420" i="6"/>
  <c r="J420" i="6"/>
  <c r="I459" i="6"/>
  <c r="J459" i="6"/>
  <c r="L459" i="6" s="1"/>
  <c r="J462" i="6"/>
  <c r="L462" i="6" s="1"/>
  <c r="I462" i="6"/>
  <c r="I455" i="6"/>
  <c r="J455" i="6"/>
  <c r="L455" i="6" s="1"/>
  <c r="J477" i="6"/>
  <c r="L477" i="6" s="1"/>
  <c r="I477" i="6"/>
  <c r="I508" i="6"/>
  <c r="J508" i="6"/>
  <c r="L508" i="6" s="1"/>
  <c r="I465" i="6"/>
  <c r="J465" i="6"/>
  <c r="L465" i="6" s="1"/>
  <c r="J478" i="6"/>
  <c r="L478" i="6" s="1"/>
  <c r="I478" i="6"/>
  <c r="J470" i="6"/>
  <c r="L470" i="6" s="1"/>
  <c r="I470" i="6"/>
  <c r="J510" i="6"/>
  <c r="L510" i="6" s="1"/>
  <c r="I510" i="6"/>
  <c r="I493" i="6"/>
  <c r="J493" i="6"/>
  <c r="L493" i="6" s="1"/>
  <c r="J443" i="6"/>
  <c r="L443" i="6" s="1"/>
  <c r="I443" i="6"/>
  <c r="I502" i="6"/>
  <c r="J502" i="6"/>
  <c r="L502" i="6" s="1"/>
  <c r="I496" i="6" l="1"/>
  <c r="J496" i="6"/>
  <c r="L496" i="6" s="1"/>
  <c r="L378" i="6"/>
  <c r="J512" i="6"/>
  <c r="L512" i="6" s="1"/>
  <c r="I512" i="6"/>
  <c r="I541" i="6"/>
  <c r="J541" i="6"/>
  <c r="L541" i="6" s="1"/>
  <c r="I536" i="6"/>
  <c r="J536" i="6"/>
  <c r="L536" i="6" s="1"/>
  <c r="I500" i="6"/>
  <c r="J500" i="6"/>
  <c r="L500" i="6" s="1"/>
  <c r="J446" i="6"/>
  <c r="L420" i="6"/>
  <c r="J511" i="6"/>
  <c r="L511" i="6" s="1"/>
  <c r="I511" i="6"/>
  <c r="J544" i="6"/>
  <c r="L544" i="6" s="1"/>
  <c r="I544" i="6"/>
  <c r="I527" i="6"/>
  <c r="J527" i="6"/>
  <c r="L527" i="6" s="1"/>
  <c r="I504" i="6"/>
  <c r="J504" i="6"/>
  <c r="L504" i="6" s="1"/>
  <c r="I499" i="6"/>
  <c r="J499" i="6"/>
  <c r="L499" i="6" s="1"/>
  <c r="I543" i="6"/>
  <c r="J543" i="6"/>
  <c r="L543" i="6" s="1"/>
  <c r="I539" i="6"/>
  <c r="J539" i="6"/>
  <c r="L539" i="6" s="1"/>
  <c r="J526" i="6"/>
  <c r="L526" i="6" s="1"/>
  <c r="I526" i="6"/>
  <c r="I498" i="6"/>
  <c r="J498" i="6"/>
  <c r="L498" i="6" s="1"/>
  <c r="J454" i="6"/>
  <c r="I454" i="6"/>
  <c r="I542" i="6"/>
  <c r="J542" i="6"/>
  <c r="L542" i="6" s="1"/>
  <c r="I495" i="6"/>
  <c r="J495" i="6"/>
  <c r="L495" i="6" s="1"/>
  <c r="L412" i="6"/>
  <c r="J523" i="6"/>
  <c r="L523" i="6" s="1"/>
  <c r="I523" i="6"/>
  <c r="J535" i="6"/>
  <c r="L535" i="6" s="1"/>
  <c r="I535" i="6"/>
  <c r="I497" i="6"/>
  <c r="J497" i="6"/>
  <c r="L497" i="6" s="1"/>
  <c r="I528" i="6"/>
  <c r="J528" i="6"/>
  <c r="L528" i="6" s="1"/>
  <c r="I546" i="6" l="1"/>
  <c r="J546" i="6"/>
  <c r="L546" i="6" s="1"/>
  <c r="J538" i="6"/>
  <c r="L538" i="6" s="1"/>
  <c r="I538" i="6"/>
  <c r="I534" i="6"/>
  <c r="J534" i="6"/>
  <c r="L534" i="6" s="1"/>
  <c r="J480" i="6"/>
  <c r="L454" i="6"/>
  <c r="I532" i="6"/>
  <c r="J532" i="6"/>
  <c r="L532" i="6" s="1"/>
  <c r="I533" i="6"/>
  <c r="J533" i="6"/>
  <c r="L533" i="6" s="1"/>
  <c r="J530" i="6"/>
  <c r="L530" i="6" s="1"/>
  <c r="I530" i="6"/>
  <c r="I488" i="6"/>
  <c r="J488" i="6"/>
  <c r="J531" i="6"/>
  <c r="L531" i="6" s="1"/>
  <c r="I531" i="6"/>
  <c r="I529" i="6"/>
  <c r="J529" i="6"/>
  <c r="L529" i="6" s="1"/>
  <c r="J545" i="6"/>
  <c r="L545" i="6" s="1"/>
  <c r="I545" i="6"/>
  <c r="L446" i="6"/>
  <c r="L480" i="6" l="1"/>
  <c r="J514" i="6"/>
  <c r="L488" i="6"/>
  <c r="J522" i="6"/>
  <c r="I522" i="6"/>
  <c r="L522" i="6" l="1"/>
  <c r="J548" i="6"/>
  <c r="L514" i="6"/>
  <c r="L548" i="6" l="1"/>
  <c r="I37" i="6" l="1"/>
  <c r="J37" i="6"/>
  <c r="L37" i="6" s="1"/>
  <c r="I57" i="6"/>
  <c r="J57" i="6"/>
  <c r="L57" i="6" s="1"/>
  <c r="I29" i="6"/>
  <c r="J29" i="6"/>
  <c r="L29" i="6" s="1"/>
  <c r="I59" i="6"/>
  <c r="J59" i="6"/>
  <c r="L59" i="6" s="1"/>
  <c r="I44" i="6"/>
  <c r="J44" i="6"/>
  <c r="L44" i="6" s="1"/>
  <c r="I38" i="6"/>
  <c r="J38" i="6"/>
  <c r="L38" i="6" s="1"/>
  <c r="I42" i="6"/>
  <c r="J42" i="6"/>
  <c r="L42" i="6" s="1"/>
  <c r="I49" i="6"/>
  <c r="J49" i="6"/>
  <c r="L49" i="6" s="1"/>
  <c r="I53" i="6"/>
  <c r="J53" i="6"/>
  <c r="L53" i="6" s="1"/>
  <c r="I51" i="6"/>
  <c r="J51" i="6"/>
  <c r="L51" i="6" s="1"/>
  <c r="I35" i="6"/>
  <c r="J35" i="6"/>
  <c r="L35" i="6" s="1"/>
  <c r="J41" i="6"/>
  <c r="L41" i="6" s="1"/>
  <c r="I41" i="6"/>
  <c r="I32" i="6"/>
  <c r="J32" i="6"/>
  <c r="L32" i="6" s="1"/>
  <c r="I31" i="6"/>
  <c r="J31" i="6"/>
  <c r="L31" i="6" s="1"/>
  <c r="I28" i="6"/>
  <c r="J28" i="6"/>
  <c r="I52" i="6"/>
  <c r="J52" i="6"/>
  <c r="L52" i="6" s="1"/>
  <c r="I39" i="6"/>
  <c r="J39" i="6"/>
  <c r="L39" i="6" s="1"/>
  <c r="I54" i="6"/>
  <c r="J54" i="6"/>
  <c r="L54" i="6" s="1"/>
  <c r="J91" i="6" l="1"/>
  <c r="L91" i="6" s="1"/>
  <c r="I91" i="6"/>
  <c r="J71" i="6"/>
  <c r="L71" i="6" s="1"/>
  <c r="I71" i="6"/>
  <c r="I89" i="6"/>
  <c r="J89" i="6"/>
  <c r="L89" i="6" s="1"/>
  <c r="I88" i="6"/>
  <c r="J88" i="6"/>
  <c r="L88" i="6" s="1"/>
  <c r="I50" i="6"/>
  <c r="J50" i="6"/>
  <c r="L50" i="6" s="1"/>
  <c r="I90" i="6"/>
  <c r="J90" i="6"/>
  <c r="L90" i="6" s="1"/>
  <c r="J70" i="6"/>
  <c r="L70" i="6" s="1"/>
  <c r="I70" i="6"/>
  <c r="I86" i="6"/>
  <c r="J86" i="6"/>
  <c r="L86" i="6" s="1"/>
  <c r="J56" i="6"/>
  <c r="L56" i="6" s="1"/>
  <c r="I56" i="6"/>
  <c r="I77" i="6"/>
  <c r="J77" i="6"/>
  <c r="L77" i="6" s="1"/>
  <c r="J75" i="6"/>
  <c r="L75" i="6" s="1"/>
  <c r="I75" i="6"/>
  <c r="I80" i="6"/>
  <c r="J80" i="6"/>
  <c r="L80" i="6" s="1"/>
  <c r="I47" i="6"/>
  <c r="J47" i="6"/>
  <c r="L47" i="6" s="1"/>
  <c r="I40" i="6"/>
  <c r="J40" i="6"/>
  <c r="L40" i="6" s="1"/>
  <c r="I83" i="6"/>
  <c r="J83" i="6"/>
  <c r="L83" i="6" s="1"/>
  <c r="I34" i="6"/>
  <c r="J34" i="6"/>
  <c r="L34" i="6" s="1"/>
  <c r="L28" i="6"/>
  <c r="I46" i="6"/>
  <c r="J46" i="6"/>
  <c r="L46" i="6" s="1"/>
  <c r="J78" i="6"/>
  <c r="L78" i="6" s="1"/>
  <c r="I78" i="6"/>
  <c r="I76" i="6"/>
  <c r="J76" i="6"/>
  <c r="L76" i="6" s="1"/>
  <c r="J43" i="6"/>
  <c r="L43" i="6" s="1"/>
  <c r="I43" i="6"/>
  <c r="J81" i="6"/>
  <c r="L81" i="6" s="1"/>
  <c r="I81" i="6"/>
  <c r="J93" i="6"/>
  <c r="L93" i="6" s="1"/>
  <c r="I93" i="6"/>
  <c r="J72" i="6"/>
  <c r="L72" i="6" s="1"/>
  <c r="I72" i="6"/>
  <c r="I97" i="6"/>
  <c r="J97" i="6"/>
  <c r="L97" i="6" s="1"/>
  <c r="J69" i="6" l="1"/>
  <c r="L69" i="6" s="1"/>
  <c r="I69" i="6"/>
  <c r="J82" i="6"/>
  <c r="L82" i="6" s="1"/>
  <c r="I82" i="6"/>
  <c r="I74" i="6"/>
  <c r="J74" i="6"/>
  <c r="L74" i="6" s="1"/>
  <c r="I79" i="6"/>
  <c r="J79" i="6"/>
  <c r="L79" i="6" s="1"/>
  <c r="I68" i="6"/>
  <c r="J68" i="6"/>
  <c r="I84" i="6"/>
  <c r="J84" i="6"/>
  <c r="L84" i="6" s="1"/>
  <c r="I92" i="6"/>
  <c r="J92" i="6"/>
  <c r="L92" i="6" s="1"/>
  <c r="J132" i="6"/>
  <c r="I132" i="6"/>
  <c r="I85" i="6"/>
  <c r="J85" i="6"/>
  <c r="L85" i="6" s="1"/>
  <c r="J58" i="6"/>
  <c r="L58" i="6" s="1"/>
  <c r="L60" i="6" s="1"/>
  <c r="I58" i="6"/>
  <c r="I87" i="6"/>
  <c r="J87" i="6"/>
  <c r="L87" i="6" s="1"/>
  <c r="J60" i="6" l="1"/>
  <c r="L132" i="6"/>
  <c r="L137" i="6" s="1"/>
  <c r="J137" i="6"/>
  <c r="J170" i="6"/>
  <c r="I170" i="6"/>
  <c r="L68" i="6"/>
  <c r="I96" i="6" l="1"/>
  <c r="J96" i="6"/>
  <c r="J173" i="6"/>
  <c r="L170" i="6"/>
  <c r="L173" i="6" s="1"/>
  <c r="L96" i="6" l="1"/>
  <c r="L98" i="6" s="1"/>
  <c r="J98" i="6"/>
</calcChain>
</file>

<file path=xl/sharedStrings.xml><?xml version="1.0" encoding="utf-8"?>
<sst xmlns="http://schemas.openxmlformats.org/spreadsheetml/2006/main" count="835" uniqueCount="79">
  <si>
    <t>File Number:</t>
  </si>
  <si>
    <t>EB-2025-0252</t>
  </si>
  <si>
    <t>Exhibit:</t>
  </si>
  <si>
    <t>`</t>
  </si>
  <si>
    <t>Tab:</t>
  </si>
  <si>
    <t>Schedule:</t>
  </si>
  <si>
    <t>Page:</t>
  </si>
  <si>
    <t>Date:</t>
  </si>
  <si>
    <t>Appendix 2-C</t>
  </si>
  <si>
    <t>Depreciation and Amortization Expense</t>
  </si>
  <si>
    <t>General:</t>
  </si>
  <si>
    <t>This appendix is to assess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</si>
  <si>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t>
  </si>
  <si>
    <t>This appendix must be completed under MIFRS for each year for the earlier of: 
1) all historical years back to the Applicant's last rebasing; or 
2) at least three years of historical actuals, in addition to Bridge Year and Test Year forecasts. If this is the first application where the Applicant is rebasing under MIFRS, contact OEB staff for further guidance on the appropriate depreciation schedules to complete (i.e. applicable years and accounting standard for each schedule).</t>
  </si>
  <si>
    <t>Notes:</t>
  </si>
  <si>
    <t xml:space="preserve">This should include assets in column A (excel column C) that become fully depreciated.  </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</si>
  <si>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</si>
  <si>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</si>
  <si>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its evidence.</t>
  </si>
  <si>
    <t>Year</t>
  </si>
  <si>
    <t>Book Values</t>
  </si>
  <si>
    <t>Service Lives</t>
  </si>
  <si>
    <t>Depreciation Expense</t>
  </si>
  <si>
    <t>Account</t>
  </si>
  <si>
    <t>Description</t>
  </si>
  <si>
    <t>Opening Book Value of Assets</t>
  </si>
  <si>
    <r>
      <t xml:space="preserve">Less Fully Depreciated </t>
    </r>
    <r>
      <rPr>
        <b/>
        <vertAlign val="superscript"/>
        <sz val="10"/>
        <rFont val="Arial"/>
        <family val="2"/>
      </rPr>
      <t>1</t>
    </r>
  </si>
  <si>
    <t>Current Year Additions</t>
  </si>
  <si>
    <t>Disposals</t>
  </si>
  <si>
    <t xml:space="preserve">Net Amount of Assets to be Depreciated </t>
  </si>
  <si>
    <r>
      <t xml:space="preserve"> Remaining Life of Assets Existing </t>
    </r>
    <r>
      <rPr>
        <b/>
        <vertAlign val="superscript"/>
        <sz val="10"/>
        <rFont val="Arial"/>
        <family val="2"/>
      </rPr>
      <t>2</t>
    </r>
  </si>
  <si>
    <t>Depreciation Rate Assets</t>
  </si>
  <si>
    <r>
      <t xml:space="preserve">Depreciation Expense on Assets </t>
    </r>
    <r>
      <rPr>
        <b/>
        <vertAlign val="superscript"/>
        <sz val="10"/>
        <rFont val="Arial"/>
        <family val="2"/>
      </rPr>
      <t>3</t>
    </r>
  </si>
  <si>
    <t xml:space="preserve">Depreciation Expense per Appendix 2-BA Fixed Assets, Column J 
 </t>
  </si>
  <si>
    <r>
      <t xml:space="preserve">Variance </t>
    </r>
    <r>
      <rPr>
        <b/>
        <vertAlign val="superscript"/>
        <sz val="10"/>
        <rFont val="Arial"/>
        <family val="2"/>
      </rPr>
      <t>4</t>
    </r>
  </si>
  <si>
    <t>a</t>
  </si>
  <si>
    <t>b</t>
  </si>
  <si>
    <t>c</t>
  </si>
  <si>
    <t>d</t>
  </si>
  <si>
    <t>e = a-b+0.5*c-d</t>
  </si>
  <si>
    <t>f</t>
  </si>
  <si>
    <t>g = 1/f</t>
  </si>
  <si>
    <t>h = e/f</t>
  </si>
  <si>
    <t>i</t>
  </si>
  <si>
    <t>j = i-h</t>
  </si>
  <si>
    <t>Capital Contributions Paid</t>
  </si>
  <si>
    <t>Computer Software (Formally known as Account 1925)</t>
  </si>
  <si>
    <t>Land Rights (Formally known as Account 1906)</t>
  </si>
  <si>
    <t>Land</t>
  </si>
  <si>
    <t>Buildings</t>
  </si>
  <si>
    <t>Leasehold Improvements</t>
  </si>
  <si>
    <t>Transformer Station Equipment &gt;50 kV</t>
  </si>
  <si>
    <t>Distribution Station Equipment &lt;50 kV</t>
  </si>
  <si>
    <t>Completed Construction Not Classified - Electric</t>
  </si>
  <si>
    <t>Poles, Towers &amp; Fixtures</t>
  </si>
  <si>
    <t>Overhead Conductors &amp; Devices</t>
  </si>
  <si>
    <t>Underground Conduit</t>
  </si>
  <si>
    <t>Underground Conductors &amp; Devices</t>
  </si>
  <si>
    <t>Line Transformers</t>
  </si>
  <si>
    <t>Services (Overhead &amp; Underground)</t>
  </si>
  <si>
    <t>Meters</t>
  </si>
  <si>
    <t>Buildings &amp; Fixtures</t>
  </si>
  <si>
    <t>Office Furniture &amp; Equipment (10 years)</t>
  </si>
  <si>
    <t>Computer Equipment - Hardware</t>
  </si>
  <si>
    <t>Electric Plant Held for Future</t>
  </si>
  <si>
    <t>Transportation Equipment</t>
  </si>
  <si>
    <t>Stores Equipment</t>
  </si>
  <si>
    <t>Tools, Shop &amp; Garage Equipment</t>
  </si>
  <si>
    <t>Measurement &amp; Testing Equipment</t>
  </si>
  <si>
    <t>Communications Equipment</t>
  </si>
  <si>
    <t xml:space="preserve">Miscellaneous Equipment </t>
  </si>
  <si>
    <t>Load Management Controls Customer Premises</t>
  </si>
  <si>
    <t>System Supervisor Equipment</t>
  </si>
  <si>
    <t>Contributions &amp; Grants</t>
  </si>
  <si>
    <t>Deferred Revenue</t>
  </si>
  <si>
    <t>Property Under Finance Lease</t>
  </si>
  <si>
    <t>Total</t>
  </si>
  <si>
    <t>Green Energy FIT/MicroFIT3</t>
  </si>
  <si>
    <t>timing of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</si>
</sst>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_-;\-&quot;$&quot;* #,##0_-;_-&quot;$&quot;* &quot;-&quot;??_-;_-@_-"/>
    <numFmt numFmtId="165" formatCode="_-* #,##0.00_-;\-* #,##0.00_-;_-* &quot;-&quot;??_-;_-@_-"/>
    <numFmt numFmtId="166" formatCode="_-&quot;$&quot;* #,##0.00_-;\-&quot;$&quot;* #,##0.00_-;_-&quot;$&quot;* &quot;-&quot;??_-;_-@_-"/>
    <numFmt numFmtId="167" formatCode="&quot;$&quot;#,##0"/>
    <numFmt numFmtId="168" formatCode="_(&quot;$&quot;* #,##0_);_(&quot;$&quot;* \(#,##0\);_(&quot;$&quot;* &quot;-&quot;??_);_(@_)"/>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b/>
      <vertAlign val="superscript"/>
      <sz val="10"/>
      <name val="Arial"/>
      <family val="2"/>
    </font>
    <font>
      <b/>
      <sz val="14"/>
      <name val="Arial"/>
      <family val="2"/>
    </font>
    <font>
      <b/>
      <sz val="12"/>
      <name val="Arial"/>
      <family val="2"/>
    </font>
    <font>
      <sz val="11"/>
      <name val="Arial"/>
      <family val="2"/>
    </font>
    <font>
      <sz val="10"/>
      <color theme="1"/>
      <name val="Tahoma"/>
      <family val="2"/>
    </font>
    <font>
      <sz val="8"/>
      <name val="Arial"/>
      <family val="2"/>
    </font>
    <font>
      <b/>
      <sz val="8"/>
      <name val="Arial"/>
      <family val="2"/>
    </font>
    <font>
      <b/>
      <sz val="14"/>
      <color rgb="FFFF0000"/>
      <name val="Arial"/>
      <family val="2"/>
    </font>
    <font>
      <sz val="10"/>
      <color theme="1"/>
      <name val="Arial"/>
      <family val="2"/>
    </font>
    <font>
      <u/>
      <sz val="10"/>
      <color indexed="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indexed="9"/>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5">
    <xf numFmtId="0" fontId="0" fillId="0" borderId="0"/>
    <xf numFmtId="165" fontId="1" fillId="0" borderId="0" applyFont="0" applyFill="0" applyBorder="0" applyAlignment="0" applyProtection="0"/>
    <xf numFmtId="0" fontId="2" fillId="0" borderId="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8" fillId="0" borderId="0"/>
    <xf numFmtId="43" fontId="1" fillId="0" borderId="0" applyFont="0" applyFill="0" applyBorder="0" applyAlignment="0" applyProtection="0"/>
    <xf numFmtId="0" fontId="1" fillId="0" borderId="0"/>
    <xf numFmtId="0" fontId="12" fillId="0" borderId="0"/>
    <xf numFmtId="43" fontId="12"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cellStyleXfs>
  <cellXfs count="85">
    <xf numFmtId="0" fontId="0" fillId="0" borderId="0" xfId="0"/>
    <xf numFmtId="0" fontId="2" fillId="0" borderId="0" xfId="2" applyProtection="1">
      <protection locked="0"/>
    </xf>
    <xf numFmtId="164" fontId="2" fillId="0" borderId="0" xfId="2" applyNumberFormat="1" applyProtection="1">
      <protection locked="0"/>
    </xf>
    <xf numFmtId="165" fontId="2" fillId="0" borderId="0" xfId="2" applyNumberFormat="1" applyProtection="1">
      <protection locked="0"/>
    </xf>
    <xf numFmtId="165" fontId="2" fillId="0" borderId="0" xfId="1" applyFont="1" applyProtection="1">
      <protection locked="0"/>
    </xf>
    <xf numFmtId="164" fontId="3" fillId="0" borderId="0" xfId="2" applyNumberFormat="1" applyFont="1" applyProtection="1">
      <protection locked="0"/>
    </xf>
    <xf numFmtId="165" fontId="3" fillId="0" borderId="0" xfId="1" applyFont="1" applyProtection="1">
      <protection locked="0"/>
    </xf>
    <xf numFmtId="164" fontId="3" fillId="0" borderId="2" xfId="2" applyNumberFormat="1" applyFont="1" applyBorder="1"/>
    <xf numFmtId="164" fontId="3" fillId="0" borderId="3" xfId="2" applyNumberFormat="1" applyFont="1" applyBorder="1"/>
    <xf numFmtId="0" fontId="3" fillId="0" borderId="4" xfId="2" applyFont="1" applyBorder="1" applyProtection="1">
      <protection locked="0"/>
    </xf>
    <xf numFmtId="0" fontId="2" fillId="0" borderId="5" xfId="2" applyBorder="1" applyAlignment="1" applyProtection="1">
      <alignment horizontal="center"/>
      <protection locked="0"/>
    </xf>
    <xf numFmtId="164" fontId="2" fillId="0" borderId="7" xfId="3" applyNumberFormat="1" applyFont="1" applyFill="1" applyBorder="1" applyProtection="1"/>
    <xf numFmtId="164" fontId="3" fillId="0" borderId="8" xfId="2" applyNumberFormat="1" applyFont="1" applyBorder="1"/>
    <xf numFmtId="10" fontId="2" fillId="0" borderId="9" xfId="4" applyNumberFormat="1" applyFont="1" applyBorder="1" applyProtection="1"/>
    <xf numFmtId="165" fontId="2" fillId="2" borderId="10" xfId="5" applyFont="1" applyFill="1" applyBorder="1" applyProtection="1">
      <protection locked="0"/>
    </xf>
    <xf numFmtId="164" fontId="2" fillId="0" borderId="11" xfId="3" applyNumberFormat="1" applyFont="1" applyFill="1" applyBorder="1" applyProtection="1"/>
    <xf numFmtId="164" fontId="2" fillId="2" borderId="7" xfId="3" applyNumberFormat="1" applyFont="1" applyFill="1" applyBorder="1" applyProtection="1">
      <protection locked="0"/>
    </xf>
    <xf numFmtId="164" fontId="2" fillId="2" borderId="10" xfId="3" applyNumberFormat="1" applyFont="1" applyFill="1" applyBorder="1" applyProtection="1">
      <protection locked="0"/>
    </xf>
    <xf numFmtId="0" fontId="2" fillId="0" borderId="12" xfId="2" applyBorder="1" applyAlignment="1" applyProtection="1">
      <alignment vertical="center" wrapText="1"/>
      <protection locked="0"/>
    </xf>
    <xf numFmtId="0" fontId="2" fillId="0" borderId="13" xfId="2" applyBorder="1" applyAlignment="1" applyProtection="1">
      <alignment horizontal="center" vertical="center"/>
      <protection locked="0"/>
    </xf>
    <xf numFmtId="164" fontId="3" fillId="0" borderId="15" xfId="2" applyNumberFormat="1" applyFont="1" applyBorder="1"/>
    <xf numFmtId="10" fontId="2" fillId="0" borderId="13" xfId="4" applyNumberFormat="1" applyFont="1" applyBorder="1" applyProtection="1"/>
    <xf numFmtId="0" fontId="2" fillId="0" borderId="13" xfId="2" applyBorder="1" applyAlignment="1" applyProtection="1">
      <alignment vertical="center" wrapText="1"/>
      <protection locked="0"/>
    </xf>
    <xf numFmtId="164" fontId="3" fillId="0" borderId="10" xfId="2" applyNumberFormat="1" applyFont="1" applyBorder="1"/>
    <xf numFmtId="10" fontId="2" fillId="0" borderId="7" xfId="4" applyNumberFormat="1" applyFont="1" applyBorder="1" applyProtection="1"/>
    <xf numFmtId="0" fontId="2" fillId="0" borderId="12" xfId="2" applyBorder="1" applyAlignment="1" applyProtection="1">
      <alignment vertical="center"/>
      <protection locked="0"/>
    </xf>
    <xf numFmtId="0" fontId="2" fillId="0" borderId="11" xfId="2" applyBorder="1" applyAlignment="1" applyProtection="1">
      <alignment vertical="center" wrapText="1"/>
      <protection locked="0"/>
    </xf>
    <xf numFmtId="0" fontId="2" fillId="0" borderId="7" xfId="2" applyBorder="1" applyAlignment="1" applyProtection="1">
      <alignment horizontal="center" vertical="center"/>
      <protection locked="0"/>
    </xf>
    <xf numFmtId="10" fontId="2" fillId="0" borderId="11" xfId="4" applyNumberFormat="1" applyFont="1" applyFill="1" applyBorder="1" applyProtection="1"/>
    <xf numFmtId="0" fontId="2" fillId="0" borderId="17" xfId="2" applyBorder="1" applyAlignment="1" applyProtection="1">
      <alignment horizontal="center" vertical="center"/>
      <protection locked="0"/>
    </xf>
    <xf numFmtId="0" fontId="3" fillId="3" borderId="18" xfId="2" quotePrefix="1" applyFont="1" applyFill="1" applyBorder="1" applyAlignment="1" applyProtection="1">
      <alignment horizontal="center"/>
      <protection locked="0"/>
    </xf>
    <xf numFmtId="0" fontId="3" fillId="3" borderId="19" xfId="2" quotePrefix="1" applyFont="1" applyFill="1" applyBorder="1" applyAlignment="1" applyProtection="1">
      <alignment horizontal="center"/>
      <protection locked="0"/>
    </xf>
    <xf numFmtId="0" fontId="3" fillId="3" borderId="5" xfId="2" quotePrefix="1" applyFont="1" applyFill="1" applyBorder="1" applyAlignment="1" applyProtection="1">
      <alignment horizontal="center"/>
      <protection locked="0"/>
    </xf>
    <xf numFmtId="0" fontId="3" fillId="3" borderId="4" xfId="2" quotePrefix="1" applyFont="1" applyFill="1" applyBorder="1" applyAlignment="1" applyProtection="1">
      <alignment horizontal="center"/>
      <protection locked="0"/>
    </xf>
    <xf numFmtId="0" fontId="3" fillId="3" borderId="5" xfId="2" applyFont="1" applyFill="1" applyBorder="1" applyAlignment="1" applyProtection="1">
      <alignment horizontal="center" wrapText="1"/>
      <protection locked="0"/>
    </xf>
    <xf numFmtId="0" fontId="3" fillId="3" borderId="20" xfId="2" quotePrefix="1" applyFont="1" applyFill="1" applyBorder="1" applyAlignment="1" applyProtection="1">
      <alignment horizontal="center"/>
      <protection locked="0"/>
    </xf>
    <xf numFmtId="0" fontId="3" fillId="3" borderId="21" xfId="2" applyFont="1" applyFill="1" applyBorder="1" applyAlignment="1" applyProtection="1">
      <alignment horizontal="center" vertical="center" wrapText="1"/>
      <protection locked="0"/>
    </xf>
    <xf numFmtId="0" fontId="3" fillId="3" borderId="19" xfId="2" applyFont="1" applyFill="1" applyBorder="1" applyAlignment="1" applyProtection="1">
      <alignment horizontal="center" vertical="center" wrapText="1"/>
      <protection locked="0"/>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22" xfId="2" applyFont="1" applyFill="1" applyBorder="1" applyAlignment="1" applyProtection="1">
      <alignment horizontal="center" vertical="center" wrapText="1"/>
      <protection locked="0"/>
    </xf>
    <xf numFmtId="167" fontId="3" fillId="3" borderId="19" xfId="2" applyNumberFormat="1" applyFont="1" applyFill="1" applyBorder="1" applyAlignment="1" applyProtection="1">
      <alignment horizontal="center" vertical="center" wrapText="1"/>
      <protection locked="0"/>
    </xf>
    <xf numFmtId="0" fontId="5" fillId="0" borderId="0" xfId="2" applyFont="1" applyAlignment="1" applyProtection="1">
      <alignment horizontal="center"/>
      <protection locked="0"/>
    </xf>
    <xf numFmtId="0" fontId="6" fillId="0" borderId="25" xfId="2" applyFont="1" applyBorder="1" applyAlignment="1" applyProtection="1">
      <alignment horizontal="center" wrapText="1"/>
      <protection locked="0"/>
    </xf>
    <xf numFmtId="0" fontId="3" fillId="0" borderId="0" xfId="2" applyFont="1" applyAlignment="1" applyProtection="1">
      <alignment horizontal="center" vertical="center" wrapText="1"/>
      <protection locked="0"/>
    </xf>
    <xf numFmtId="0" fontId="7" fillId="0" borderId="1" xfId="3" applyNumberFormat="1" applyFont="1" applyFill="1" applyBorder="1" applyAlignment="1" applyProtection="1">
      <alignment horizontal="center"/>
    </xf>
    <xf numFmtId="0" fontId="5" fillId="0" borderId="0" xfId="2" applyFont="1" applyProtection="1">
      <protection locked="0"/>
    </xf>
    <xf numFmtId="164" fontId="2" fillId="2" borderId="9" xfId="3" applyNumberFormat="1" applyFont="1" applyFill="1" applyBorder="1" applyProtection="1">
      <protection locked="0"/>
    </xf>
    <xf numFmtId="164" fontId="2" fillId="2" borderId="13" xfId="3" applyNumberFormat="1" applyFont="1" applyFill="1" applyBorder="1" applyProtection="1">
      <protection locked="0"/>
    </xf>
    <xf numFmtId="0" fontId="3" fillId="3" borderId="30" xfId="2" applyFont="1" applyFill="1" applyBorder="1" applyAlignment="1" applyProtection="1">
      <alignment horizontal="center" vertical="center" wrapText="1"/>
      <protection locked="0"/>
    </xf>
    <xf numFmtId="0" fontId="3" fillId="0" borderId="0" xfId="2" applyFont="1" applyProtection="1">
      <protection locked="0"/>
    </xf>
    <xf numFmtId="0" fontId="2" fillId="0" borderId="0" xfId="2" applyAlignment="1" applyProtection="1">
      <alignment horizontal="center"/>
      <protection locked="0"/>
    </xf>
    <xf numFmtId="0" fontId="3" fillId="0" borderId="22" xfId="2" applyFont="1" applyBorder="1" applyProtection="1">
      <protection locked="0"/>
    </xf>
    <xf numFmtId="0" fontId="2" fillId="0" borderId="2" xfId="2" applyBorder="1" applyAlignment="1" applyProtection="1">
      <alignment horizontal="center"/>
      <protection locked="0"/>
    </xf>
    <xf numFmtId="0" fontId="2" fillId="0" borderId="0" xfId="2" applyAlignment="1" applyProtection="1">
      <alignment horizontal="left" vertical="top" wrapText="1"/>
      <protection locked="0"/>
    </xf>
    <xf numFmtId="0" fontId="2" fillId="0" borderId="0" xfId="2" applyAlignment="1" applyProtection="1">
      <alignment horizontal="center" vertical="top"/>
      <protection locked="0"/>
    </xf>
    <xf numFmtId="0" fontId="2" fillId="0" borderId="0" xfId="2" applyAlignment="1" applyProtection="1">
      <alignment vertical="top"/>
      <protection locked="0"/>
    </xf>
    <xf numFmtId="0" fontId="3" fillId="0" borderId="0" xfId="2" applyFont="1" applyAlignment="1" applyProtection="1">
      <alignment vertical="top" wrapText="1"/>
      <protection locked="0"/>
    </xf>
    <xf numFmtId="164" fontId="7" fillId="0" borderId="0" xfId="3" applyNumberFormat="1" applyFont="1" applyFill="1" applyBorder="1" applyProtection="1">
      <protection locked="0"/>
    </xf>
    <xf numFmtId="0" fontId="9" fillId="0" borderId="0" xfId="2" applyFont="1" applyAlignment="1" applyProtection="1">
      <alignment horizontal="right" vertical="top"/>
      <protection locked="0"/>
    </xf>
    <xf numFmtId="165" fontId="10" fillId="0" borderId="0" xfId="1" applyFont="1" applyProtection="1">
      <protection locked="0"/>
    </xf>
    <xf numFmtId="0" fontId="2" fillId="0" borderId="0" xfId="2" applyAlignment="1" applyProtection="1">
      <alignment horizontal="left" indent="1"/>
      <protection locked="0"/>
    </xf>
    <xf numFmtId="0" fontId="2" fillId="0" borderId="0" xfId="2" quotePrefix="1" applyProtection="1">
      <protection locked="0"/>
    </xf>
    <xf numFmtId="3" fontId="2" fillId="0" borderId="0" xfId="2" applyNumberFormat="1" applyAlignment="1" applyProtection="1">
      <alignment horizontal="right"/>
      <protection locked="0"/>
    </xf>
    <xf numFmtId="0" fontId="11" fillId="0" borderId="0" xfId="2" applyFont="1" applyAlignment="1" applyProtection="1">
      <alignment horizontal="center"/>
      <protection locked="0"/>
    </xf>
    <xf numFmtId="168" fontId="2" fillId="0" borderId="0" xfId="2" applyNumberFormat="1" applyProtection="1">
      <protection locked="0"/>
    </xf>
    <xf numFmtId="0" fontId="3" fillId="0" borderId="21" xfId="2" applyFont="1" applyBorder="1" applyAlignment="1" applyProtection="1">
      <alignment horizontal="center" vertical="center" wrapText="1"/>
      <protection locked="0"/>
    </xf>
    <xf numFmtId="0" fontId="3" fillId="0" borderId="18" xfId="2" quotePrefix="1" applyFont="1" applyBorder="1" applyAlignment="1" applyProtection="1">
      <alignment horizontal="center"/>
      <protection locked="0"/>
    </xf>
    <xf numFmtId="164" fontId="3" fillId="0" borderId="16" xfId="2" applyNumberFormat="1" applyFont="1" applyBorder="1"/>
    <xf numFmtId="164" fontId="3" fillId="0" borderId="14" xfId="2" applyNumberFormat="1" applyFont="1" applyBorder="1"/>
    <xf numFmtId="164" fontId="3" fillId="0" borderId="6" xfId="2" applyNumberFormat="1" applyFont="1" applyBorder="1"/>
    <xf numFmtId="164" fontId="3" fillId="0" borderId="1" xfId="2" applyNumberFormat="1" applyFont="1" applyBorder="1"/>
    <xf numFmtId="0" fontId="3" fillId="0" borderId="29" xfId="2" applyFont="1" applyBorder="1" applyAlignment="1" applyProtection="1">
      <alignment horizontal="center" vertical="center" wrapText="1"/>
      <protection locked="0"/>
    </xf>
    <xf numFmtId="0" fontId="3" fillId="3" borderId="24" xfId="2" applyFont="1" applyFill="1" applyBorder="1" applyAlignment="1" applyProtection="1">
      <alignment vertical="center"/>
      <protection locked="0"/>
    </xf>
    <xf numFmtId="0" fontId="3" fillId="3" borderId="5" xfId="2" applyFont="1" applyFill="1" applyBorder="1" applyAlignment="1" applyProtection="1">
      <alignment vertical="center"/>
      <protection locked="0"/>
    </xf>
    <xf numFmtId="0" fontId="3" fillId="3" borderId="23" xfId="2" applyFont="1" applyFill="1" applyBorder="1" applyAlignment="1" applyProtection="1">
      <alignment vertical="center"/>
      <protection locked="0"/>
    </xf>
    <xf numFmtId="0" fontId="3" fillId="3" borderId="18" xfId="2" applyFont="1" applyFill="1" applyBorder="1" applyAlignment="1" applyProtection="1">
      <alignment vertical="center"/>
      <protection locked="0"/>
    </xf>
    <xf numFmtId="0" fontId="6" fillId="0" borderId="27" xfId="2" applyFont="1" applyBorder="1" applyAlignment="1" applyProtection="1">
      <alignment horizontal="center" vertical="center"/>
      <protection locked="0"/>
    </xf>
    <xf numFmtId="0" fontId="6" fillId="0" borderId="28" xfId="2" applyFont="1" applyBorder="1" applyAlignment="1" applyProtection="1">
      <alignment horizontal="center" vertical="center"/>
      <protection locked="0"/>
    </xf>
    <xf numFmtId="0" fontId="6" fillId="0" borderId="27" xfId="2" applyFont="1" applyBorder="1" applyAlignment="1" applyProtection="1">
      <alignment horizontal="center" wrapText="1"/>
      <protection locked="0"/>
    </xf>
    <xf numFmtId="0" fontId="6" fillId="0" borderId="26" xfId="2" applyFont="1" applyBorder="1" applyAlignment="1" applyProtection="1">
      <alignment horizontal="center" wrapText="1"/>
      <protection locked="0"/>
    </xf>
    <xf numFmtId="0" fontId="5" fillId="0" borderId="0" xfId="2" applyFont="1" applyAlignment="1" applyProtection="1">
      <alignment horizontal="center"/>
      <protection locked="0"/>
    </xf>
    <xf numFmtId="0" fontId="2" fillId="0" borderId="0" xfId="2" applyAlignment="1" applyProtection="1">
      <alignment horizontal="left" vertical="top" wrapText="1"/>
      <protection locked="0"/>
    </xf>
    <xf numFmtId="0" fontId="9" fillId="2" borderId="0" xfId="2" applyFont="1" applyFill="1" applyAlignment="1" applyProtection="1">
      <alignment horizontal="left" vertical="top"/>
      <protection locked="0"/>
    </xf>
    <xf numFmtId="0" fontId="9" fillId="0" borderId="0" xfId="2" applyFont="1" applyAlignment="1">
      <alignment horizontal="right" vertical="top"/>
    </xf>
  </cellXfs>
  <cellStyles count="15">
    <cellStyle name="Comma" xfId="1" builtinId="3"/>
    <cellStyle name="Comma 2" xfId="10" xr:uid="{8201969E-D653-4A79-BBF7-1293889767F0}"/>
    <cellStyle name="Comma 3 2" xfId="7" xr:uid="{7CDDE4D9-518F-4464-9908-7A6E08A6E829}"/>
    <cellStyle name="Comma 5 3" xfId="5" xr:uid="{06783352-D1F1-4FCF-9B80-5C25284F1A35}"/>
    <cellStyle name="Currency 4" xfId="3" xr:uid="{77EFAA00-BA87-44A5-B696-8022A3D5DE89}"/>
    <cellStyle name="Hyperlink 4" xfId="14" xr:uid="{B3E80F01-D292-4D6E-80D8-0E014BC102EE}"/>
    <cellStyle name="Normal" xfId="0" builtinId="0"/>
    <cellStyle name="Normal 13" xfId="11" xr:uid="{C947A205-3423-46BC-8AD5-21937929EB2C}"/>
    <cellStyle name="Normal 2" xfId="9" xr:uid="{C52F1BF2-C2DB-4412-91EB-090AC31E7417}"/>
    <cellStyle name="Normal 2 15" xfId="2" xr:uid="{2E253349-6BD9-48B4-BB0E-3E2C8A245606}"/>
    <cellStyle name="Normal 2 2 2 2" xfId="6" xr:uid="{5EF96BCA-6452-47AF-A6BF-BAC2B2583505}"/>
    <cellStyle name="Normal 5" xfId="8" xr:uid="{4CA5719D-D87E-424F-9417-7CCAB7504949}"/>
    <cellStyle name="Percent 2" xfId="12" xr:uid="{F315F709-3695-4FD6-86A0-20AD02B791E0}"/>
    <cellStyle name="Percent 5" xfId="4" xr:uid="{8D7074B7-6AB4-4AA1-AB4B-CE3810CE71AD}"/>
    <cellStyle name="Percent 5 2" xfId="13" xr:uid="{E58BE463-474B-4CD5-A4BB-9000BE468A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466725</xdr:colOff>
          <xdr:row>0</xdr:row>
          <xdr:rowOff>0</xdr:rowOff>
        </xdr:from>
        <xdr:to>
          <xdr:col>7</xdr:col>
          <xdr:colOff>514350</xdr:colOff>
          <xdr:row>0</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2352675</xdr:colOff>
          <xdr:row>0</xdr:row>
          <xdr:rowOff>0</xdr:rowOff>
        </xdr:from>
        <xdr:to>
          <xdr:col>8</xdr:col>
          <xdr:colOff>9525</xdr:colOff>
          <xdr:row>0</xdr:row>
          <xdr:rowOff>152400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0</xdr:row>
          <xdr:rowOff>0</xdr:rowOff>
        </xdr:from>
        <xdr:to>
          <xdr:col>7</xdr:col>
          <xdr:colOff>514350</xdr:colOff>
          <xdr:row>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23</xdr:row>
          <xdr:rowOff>0</xdr:rowOff>
        </xdr:from>
        <xdr:to>
          <xdr:col>1</xdr:col>
          <xdr:colOff>514350</xdr:colOff>
          <xdr:row>23</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23</xdr:row>
          <xdr:rowOff>0</xdr:rowOff>
        </xdr:from>
        <xdr:to>
          <xdr:col>1</xdr:col>
          <xdr:colOff>514350</xdr:colOff>
          <xdr:row>23</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68</xdr:row>
          <xdr:rowOff>0</xdr:rowOff>
        </xdr:from>
        <xdr:to>
          <xdr:col>1</xdr:col>
          <xdr:colOff>514350</xdr:colOff>
          <xdr:row>68</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68</xdr:row>
          <xdr:rowOff>0</xdr:rowOff>
        </xdr:from>
        <xdr:to>
          <xdr:col>1</xdr:col>
          <xdr:colOff>514350</xdr:colOff>
          <xdr:row>68</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110</xdr:row>
          <xdr:rowOff>0</xdr:rowOff>
        </xdr:from>
        <xdr:to>
          <xdr:col>1</xdr:col>
          <xdr:colOff>514350</xdr:colOff>
          <xdr:row>110</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110</xdr:row>
          <xdr:rowOff>0</xdr:rowOff>
        </xdr:from>
        <xdr:to>
          <xdr:col>1</xdr:col>
          <xdr:colOff>514350</xdr:colOff>
          <xdr:row>110</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151</xdr:row>
          <xdr:rowOff>0</xdr:rowOff>
        </xdr:from>
        <xdr:to>
          <xdr:col>1</xdr:col>
          <xdr:colOff>514350</xdr:colOff>
          <xdr:row>151</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151</xdr:row>
          <xdr:rowOff>0</xdr:rowOff>
        </xdr:from>
        <xdr:to>
          <xdr:col>1</xdr:col>
          <xdr:colOff>514350</xdr:colOff>
          <xdr:row>151</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190</xdr:row>
          <xdr:rowOff>0</xdr:rowOff>
        </xdr:from>
        <xdr:to>
          <xdr:col>1</xdr:col>
          <xdr:colOff>514350</xdr:colOff>
          <xdr:row>190</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190</xdr:row>
          <xdr:rowOff>0</xdr:rowOff>
        </xdr:from>
        <xdr:to>
          <xdr:col>1</xdr:col>
          <xdr:colOff>514350</xdr:colOff>
          <xdr:row>190</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230</xdr:row>
          <xdr:rowOff>0</xdr:rowOff>
        </xdr:from>
        <xdr:to>
          <xdr:col>1</xdr:col>
          <xdr:colOff>514350</xdr:colOff>
          <xdr:row>230</xdr:row>
          <xdr:rowOff>38100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230</xdr:row>
          <xdr:rowOff>0</xdr:rowOff>
        </xdr:from>
        <xdr:to>
          <xdr:col>1</xdr:col>
          <xdr:colOff>514350</xdr:colOff>
          <xdr:row>230</xdr:row>
          <xdr:rowOff>38100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265</xdr:row>
          <xdr:rowOff>0</xdr:rowOff>
        </xdr:from>
        <xdr:to>
          <xdr:col>1</xdr:col>
          <xdr:colOff>514350</xdr:colOff>
          <xdr:row>265</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265</xdr:row>
          <xdr:rowOff>0</xdr:rowOff>
        </xdr:from>
        <xdr:to>
          <xdr:col>1</xdr:col>
          <xdr:colOff>514350</xdr:colOff>
          <xdr:row>265</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265</xdr:row>
          <xdr:rowOff>0</xdr:rowOff>
        </xdr:from>
        <xdr:to>
          <xdr:col>1</xdr:col>
          <xdr:colOff>514350</xdr:colOff>
          <xdr:row>265</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265</xdr:row>
          <xdr:rowOff>0</xdr:rowOff>
        </xdr:from>
        <xdr:to>
          <xdr:col>1</xdr:col>
          <xdr:colOff>514350</xdr:colOff>
          <xdr:row>265</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265</xdr:row>
          <xdr:rowOff>0</xdr:rowOff>
        </xdr:from>
        <xdr:to>
          <xdr:col>1</xdr:col>
          <xdr:colOff>514350</xdr:colOff>
          <xdr:row>265</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265</xdr:row>
          <xdr:rowOff>0</xdr:rowOff>
        </xdr:from>
        <xdr:to>
          <xdr:col>1</xdr:col>
          <xdr:colOff>514350</xdr:colOff>
          <xdr:row>265</xdr:row>
          <xdr:rowOff>38100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265</xdr:row>
          <xdr:rowOff>0</xdr:rowOff>
        </xdr:from>
        <xdr:to>
          <xdr:col>1</xdr:col>
          <xdr:colOff>514350</xdr:colOff>
          <xdr:row>265</xdr:row>
          <xdr:rowOff>38100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265</xdr:row>
          <xdr:rowOff>0</xdr:rowOff>
        </xdr:from>
        <xdr:to>
          <xdr:col>1</xdr:col>
          <xdr:colOff>514350</xdr:colOff>
          <xdr:row>265</xdr:row>
          <xdr:rowOff>38100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0</xdr:row>
          <xdr:rowOff>0</xdr:rowOff>
        </xdr:from>
        <xdr:to>
          <xdr:col>7</xdr:col>
          <xdr:colOff>533400</xdr:colOff>
          <xdr:row>0</xdr:row>
          <xdr:rowOff>38100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2352675</xdr:colOff>
          <xdr:row>0</xdr:row>
          <xdr:rowOff>0</xdr:rowOff>
        </xdr:from>
        <xdr:to>
          <xdr:col>8</xdr:col>
          <xdr:colOff>9525</xdr:colOff>
          <xdr:row>0</xdr:row>
          <xdr:rowOff>152400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0</xdr:row>
          <xdr:rowOff>0</xdr:rowOff>
        </xdr:from>
        <xdr:to>
          <xdr:col>7</xdr:col>
          <xdr:colOff>533400</xdr:colOff>
          <xdr:row>0</xdr:row>
          <xdr:rowOff>38100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23</xdr:row>
          <xdr:rowOff>0</xdr:rowOff>
        </xdr:from>
        <xdr:to>
          <xdr:col>1</xdr:col>
          <xdr:colOff>533400</xdr:colOff>
          <xdr:row>23</xdr:row>
          <xdr:rowOff>38100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23</xdr:row>
          <xdr:rowOff>0</xdr:rowOff>
        </xdr:from>
        <xdr:to>
          <xdr:col>1</xdr:col>
          <xdr:colOff>533400</xdr:colOff>
          <xdr:row>23</xdr:row>
          <xdr:rowOff>38100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63</xdr:row>
          <xdr:rowOff>0</xdr:rowOff>
        </xdr:from>
        <xdr:to>
          <xdr:col>1</xdr:col>
          <xdr:colOff>533400</xdr:colOff>
          <xdr:row>63</xdr:row>
          <xdr:rowOff>38100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63</xdr:row>
          <xdr:rowOff>0</xdr:rowOff>
        </xdr:from>
        <xdr:to>
          <xdr:col>1</xdr:col>
          <xdr:colOff>533400</xdr:colOff>
          <xdr:row>63</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101</xdr:row>
          <xdr:rowOff>0</xdr:rowOff>
        </xdr:from>
        <xdr:to>
          <xdr:col>1</xdr:col>
          <xdr:colOff>533400</xdr:colOff>
          <xdr:row>101</xdr:row>
          <xdr:rowOff>38100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101</xdr:row>
          <xdr:rowOff>0</xdr:rowOff>
        </xdr:from>
        <xdr:to>
          <xdr:col>1</xdr:col>
          <xdr:colOff>533400</xdr:colOff>
          <xdr:row>101</xdr:row>
          <xdr:rowOff>38100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140</xdr:row>
          <xdr:rowOff>0</xdr:rowOff>
        </xdr:from>
        <xdr:to>
          <xdr:col>1</xdr:col>
          <xdr:colOff>533400</xdr:colOff>
          <xdr:row>140</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140</xdr:row>
          <xdr:rowOff>0</xdr:rowOff>
        </xdr:from>
        <xdr:to>
          <xdr:col>1</xdr:col>
          <xdr:colOff>533400</xdr:colOff>
          <xdr:row>140</xdr:row>
          <xdr:rowOff>38100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176</xdr:row>
          <xdr:rowOff>0</xdr:rowOff>
        </xdr:from>
        <xdr:to>
          <xdr:col>1</xdr:col>
          <xdr:colOff>533400</xdr:colOff>
          <xdr:row>176</xdr:row>
          <xdr:rowOff>38100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176</xdr:row>
          <xdr:rowOff>0</xdr:rowOff>
        </xdr:from>
        <xdr:to>
          <xdr:col>1</xdr:col>
          <xdr:colOff>533400</xdr:colOff>
          <xdr:row>176</xdr:row>
          <xdr:rowOff>38100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212</xdr:row>
          <xdr:rowOff>0</xdr:rowOff>
        </xdr:from>
        <xdr:to>
          <xdr:col>1</xdr:col>
          <xdr:colOff>533400</xdr:colOff>
          <xdr:row>212</xdr:row>
          <xdr:rowOff>38100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212</xdr:row>
          <xdr:rowOff>0</xdr:rowOff>
        </xdr:from>
        <xdr:to>
          <xdr:col>1</xdr:col>
          <xdr:colOff>533400</xdr:colOff>
          <xdr:row>212</xdr:row>
          <xdr:rowOff>38100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247</xdr:row>
          <xdr:rowOff>0</xdr:rowOff>
        </xdr:from>
        <xdr:to>
          <xdr:col>1</xdr:col>
          <xdr:colOff>533400</xdr:colOff>
          <xdr:row>247</xdr:row>
          <xdr:rowOff>38100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247</xdr:row>
          <xdr:rowOff>0</xdr:rowOff>
        </xdr:from>
        <xdr:to>
          <xdr:col>1</xdr:col>
          <xdr:colOff>533400</xdr:colOff>
          <xdr:row>247</xdr:row>
          <xdr:rowOff>38100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280</xdr:row>
          <xdr:rowOff>0</xdr:rowOff>
        </xdr:from>
        <xdr:to>
          <xdr:col>1</xdr:col>
          <xdr:colOff>533400</xdr:colOff>
          <xdr:row>280</xdr:row>
          <xdr:rowOff>38100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280</xdr:row>
          <xdr:rowOff>0</xdr:rowOff>
        </xdr:from>
        <xdr:to>
          <xdr:col>1</xdr:col>
          <xdr:colOff>533400</xdr:colOff>
          <xdr:row>280</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313</xdr:row>
          <xdr:rowOff>0</xdr:rowOff>
        </xdr:from>
        <xdr:to>
          <xdr:col>1</xdr:col>
          <xdr:colOff>533400</xdr:colOff>
          <xdr:row>313</xdr:row>
          <xdr:rowOff>38100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313</xdr:row>
          <xdr:rowOff>0</xdr:rowOff>
        </xdr:from>
        <xdr:to>
          <xdr:col>1</xdr:col>
          <xdr:colOff>533400</xdr:colOff>
          <xdr:row>313</xdr:row>
          <xdr:rowOff>38100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347</xdr:row>
          <xdr:rowOff>0</xdr:rowOff>
        </xdr:from>
        <xdr:to>
          <xdr:col>1</xdr:col>
          <xdr:colOff>533400</xdr:colOff>
          <xdr:row>347</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347</xdr:row>
          <xdr:rowOff>0</xdr:rowOff>
        </xdr:from>
        <xdr:to>
          <xdr:col>1</xdr:col>
          <xdr:colOff>533400</xdr:colOff>
          <xdr:row>347</xdr:row>
          <xdr:rowOff>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347</xdr:row>
          <xdr:rowOff>0</xdr:rowOff>
        </xdr:from>
        <xdr:to>
          <xdr:col>1</xdr:col>
          <xdr:colOff>533400</xdr:colOff>
          <xdr:row>347</xdr:row>
          <xdr:rowOff>38100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347</xdr:row>
          <xdr:rowOff>0</xdr:rowOff>
        </xdr:from>
        <xdr:to>
          <xdr:col>1</xdr:col>
          <xdr:colOff>533400</xdr:colOff>
          <xdr:row>347</xdr:row>
          <xdr:rowOff>38100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381</xdr:row>
          <xdr:rowOff>0</xdr:rowOff>
        </xdr:from>
        <xdr:to>
          <xdr:col>1</xdr:col>
          <xdr:colOff>533400</xdr:colOff>
          <xdr:row>381</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381</xdr:row>
          <xdr:rowOff>0</xdr:rowOff>
        </xdr:from>
        <xdr:to>
          <xdr:col>1</xdr:col>
          <xdr:colOff>533400</xdr:colOff>
          <xdr:row>381</xdr:row>
          <xdr:rowOff>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381</xdr:row>
          <xdr:rowOff>0</xdr:rowOff>
        </xdr:from>
        <xdr:to>
          <xdr:col>1</xdr:col>
          <xdr:colOff>533400</xdr:colOff>
          <xdr:row>381</xdr:row>
          <xdr:rowOff>38100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381</xdr:row>
          <xdr:rowOff>0</xdr:rowOff>
        </xdr:from>
        <xdr:to>
          <xdr:col>1</xdr:col>
          <xdr:colOff>533400</xdr:colOff>
          <xdr:row>381</xdr:row>
          <xdr:rowOff>38100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415</xdr:row>
          <xdr:rowOff>0</xdr:rowOff>
        </xdr:from>
        <xdr:to>
          <xdr:col>1</xdr:col>
          <xdr:colOff>533400</xdr:colOff>
          <xdr:row>415</xdr:row>
          <xdr:rowOff>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415</xdr:row>
          <xdr:rowOff>0</xdr:rowOff>
        </xdr:from>
        <xdr:to>
          <xdr:col>1</xdr:col>
          <xdr:colOff>533400</xdr:colOff>
          <xdr:row>415</xdr:row>
          <xdr:rowOff>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415</xdr:row>
          <xdr:rowOff>0</xdr:rowOff>
        </xdr:from>
        <xdr:to>
          <xdr:col>1</xdr:col>
          <xdr:colOff>533400</xdr:colOff>
          <xdr:row>415</xdr:row>
          <xdr:rowOff>38100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415</xdr:row>
          <xdr:rowOff>0</xdr:rowOff>
        </xdr:from>
        <xdr:to>
          <xdr:col>1</xdr:col>
          <xdr:colOff>533400</xdr:colOff>
          <xdr:row>415</xdr:row>
          <xdr:rowOff>38100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449</xdr:row>
          <xdr:rowOff>0</xdr:rowOff>
        </xdr:from>
        <xdr:to>
          <xdr:col>1</xdr:col>
          <xdr:colOff>533400</xdr:colOff>
          <xdr:row>449</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449</xdr:row>
          <xdr:rowOff>0</xdr:rowOff>
        </xdr:from>
        <xdr:to>
          <xdr:col>1</xdr:col>
          <xdr:colOff>533400</xdr:colOff>
          <xdr:row>449</xdr:row>
          <xdr:rowOff>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449</xdr:row>
          <xdr:rowOff>0</xdr:rowOff>
        </xdr:from>
        <xdr:to>
          <xdr:col>1</xdr:col>
          <xdr:colOff>533400</xdr:colOff>
          <xdr:row>449</xdr:row>
          <xdr:rowOff>38100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449</xdr:row>
          <xdr:rowOff>0</xdr:rowOff>
        </xdr:from>
        <xdr:to>
          <xdr:col>1</xdr:col>
          <xdr:colOff>533400</xdr:colOff>
          <xdr:row>449</xdr:row>
          <xdr:rowOff>38100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483</xdr:row>
          <xdr:rowOff>0</xdr:rowOff>
        </xdr:from>
        <xdr:to>
          <xdr:col>1</xdr:col>
          <xdr:colOff>533400</xdr:colOff>
          <xdr:row>483</xdr:row>
          <xdr:rowOff>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483</xdr:row>
          <xdr:rowOff>0</xdr:rowOff>
        </xdr:from>
        <xdr:to>
          <xdr:col>1</xdr:col>
          <xdr:colOff>533400</xdr:colOff>
          <xdr:row>483</xdr:row>
          <xdr:rowOff>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483</xdr:row>
          <xdr:rowOff>0</xdr:rowOff>
        </xdr:from>
        <xdr:to>
          <xdr:col>1</xdr:col>
          <xdr:colOff>533400</xdr:colOff>
          <xdr:row>483</xdr:row>
          <xdr:rowOff>38100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483</xdr:row>
          <xdr:rowOff>0</xdr:rowOff>
        </xdr:from>
        <xdr:to>
          <xdr:col>1</xdr:col>
          <xdr:colOff>533400</xdr:colOff>
          <xdr:row>483</xdr:row>
          <xdr:rowOff>38100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517</xdr:row>
          <xdr:rowOff>0</xdr:rowOff>
        </xdr:from>
        <xdr:to>
          <xdr:col>1</xdr:col>
          <xdr:colOff>533400</xdr:colOff>
          <xdr:row>517</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517</xdr:row>
          <xdr:rowOff>0</xdr:rowOff>
        </xdr:from>
        <xdr:to>
          <xdr:col>1</xdr:col>
          <xdr:colOff>533400</xdr:colOff>
          <xdr:row>517</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517</xdr:row>
          <xdr:rowOff>0</xdr:rowOff>
        </xdr:from>
        <xdr:to>
          <xdr:col>1</xdr:col>
          <xdr:colOff>533400</xdr:colOff>
          <xdr:row>517</xdr:row>
          <xdr:rowOff>38100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517</xdr:row>
          <xdr:rowOff>0</xdr:rowOff>
        </xdr:from>
        <xdr:to>
          <xdr:col>1</xdr:col>
          <xdr:colOff>533400</xdr:colOff>
          <xdr:row>517</xdr:row>
          <xdr:rowOff>38100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3195-C1AC-4978-B01E-D44012A531DB}">
  <sheetPr>
    <tabColor theme="5" tint="0.59999389629810485"/>
    <pageSetUpPr fitToPage="1"/>
  </sheetPr>
  <dimension ref="A1:L558"/>
  <sheetViews>
    <sheetView tabSelected="1" topLeftCell="D383" zoomScaleNormal="100" workbookViewId="0">
      <selection activeCell="L9" sqref="L9"/>
    </sheetView>
  </sheetViews>
  <sheetFormatPr defaultRowHeight="12.75" x14ac:dyDescent="0.2"/>
  <cols>
    <col min="1" max="1" width="11.5703125" style="1" bestFit="1" customWidth="1"/>
    <col min="2" max="2" width="45.85546875" style="1" customWidth="1"/>
    <col min="3" max="3" width="21.85546875" style="1" customWidth="1"/>
    <col min="4" max="4" width="13.42578125" style="1" customWidth="1"/>
    <col min="5" max="5" width="18.5703125" style="1" customWidth="1"/>
    <col min="6" max="6" width="15.85546875" style="1" customWidth="1"/>
    <col min="7" max="7" width="16.5703125" style="1" customWidth="1"/>
    <col min="8" max="8" width="13" style="1" customWidth="1"/>
    <col min="9" max="9" width="16.42578125" style="1" customWidth="1"/>
    <col min="10" max="10" width="15.42578125" style="1" customWidth="1"/>
    <col min="11" max="11" width="20" style="1" customWidth="1"/>
    <col min="12" max="12" width="16.5703125" style="1" customWidth="1"/>
    <col min="13" max="224" width="9.140625" style="1"/>
    <col min="225" max="225" width="2.42578125" style="1" customWidth="1"/>
    <col min="226" max="226" width="9.140625" style="1"/>
    <col min="227" max="227" width="35.85546875" style="1" bestFit="1" customWidth="1"/>
    <col min="228" max="228" width="10.5703125" style="1" customWidth="1"/>
    <col min="229" max="229" width="8.85546875" style="1" customWidth="1"/>
    <col min="230" max="230" width="13" style="1" customWidth="1"/>
    <col min="231" max="231" width="8.5703125" style="1" customWidth="1"/>
    <col min="232" max="233" width="11" style="1" customWidth="1"/>
    <col min="234" max="237" width="11.42578125" style="1" customWidth="1"/>
    <col min="238" max="238" width="11" style="1" bestFit="1" customWidth="1"/>
    <col min="239" max="239" width="11.85546875" style="1" customWidth="1"/>
    <col min="240" max="480" width="9.140625" style="1"/>
    <col min="481" max="481" width="2.42578125" style="1" customWidth="1"/>
    <col min="482" max="482" width="9.140625" style="1"/>
    <col min="483" max="483" width="35.85546875" style="1" bestFit="1" customWidth="1"/>
    <col min="484" max="484" width="10.5703125" style="1" customWidth="1"/>
    <col min="485" max="485" width="8.85546875" style="1" customWidth="1"/>
    <col min="486" max="486" width="13" style="1" customWidth="1"/>
    <col min="487" max="487" width="8.5703125" style="1" customWidth="1"/>
    <col min="488" max="489" width="11" style="1" customWidth="1"/>
    <col min="490" max="493" width="11.42578125" style="1" customWidth="1"/>
    <col min="494" max="494" width="11" style="1" bestFit="1" customWidth="1"/>
    <col min="495" max="495" width="11.85546875" style="1" customWidth="1"/>
    <col min="496" max="736" width="9.140625" style="1"/>
    <col min="737" max="737" width="2.42578125" style="1" customWidth="1"/>
    <col min="738" max="738" width="9.140625" style="1"/>
    <col min="739" max="739" width="35.85546875" style="1" bestFit="1" customWidth="1"/>
    <col min="740" max="740" width="10.5703125" style="1" customWidth="1"/>
    <col min="741" max="741" width="8.85546875" style="1" customWidth="1"/>
    <col min="742" max="742" width="13" style="1" customWidth="1"/>
    <col min="743" max="743" width="8.5703125" style="1" customWidth="1"/>
    <col min="744" max="745" width="11" style="1" customWidth="1"/>
    <col min="746" max="749" width="11.42578125" style="1" customWidth="1"/>
    <col min="750" max="750" width="11" style="1" bestFit="1" customWidth="1"/>
    <col min="751" max="751" width="11.85546875" style="1" customWidth="1"/>
    <col min="752" max="992" width="9.140625" style="1"/>
    <col min="993" max="993" width="2.42578125" style="1" customWidth="1"/>
    <col min="994" max="994" width="9.140625" style="1"/>
    <col min="995" max="995" width="35.85546875" style="1" bestFit="1" customWidth="1"/>
    <col min="996" max="996" width="10.5703125" style="1" customWidth="1"/>
    <col min="997" max="997" width="8.85546875" style="1" customWidth="1"/>
    <col min="998" max="998" width="13" style="1" customWidth="1"/>
    <col min="999" max="999" width="8.5703125" style="1" customWidth="1"/>
    <col min="1000" max="1001" width="11" style="1" customWidth="1"/>
    <col min="1002" max="1005" width="11.42578125" style="1" customWidth="1"/>
    <col min="1006" max="1006" width="11" style="1" bestFit="1" customWidth="1"/>
    <col min="1007" max="1007" width="11.85546875" style="1" customWidth="1"/>
    <col min="1008" max="1248" width="9.140625" style="1"/>
    <col min="1249" max="1249" width="2.42578125" style="1" customWidth="1"/>
    <col min="1250" max="1250" width="9.140625" style="1"/>
    <col min="1251" max="1251" width="35.85546875" style="1" bestFit="1" customWidth="1"/>
    <col min="1252" max="1252" width="10.5703125" style="1" customWidth="1"/>
    <col min="1253" max="1253" width="8.85546875" style="1" customWidth="1"/>
    <col min="1254" max="1254" width="13" style="1" customWidth="1"/>
    <col min="1255" max="1255" width="8.5703125" style="1" customWidth="1"/>
    <col min="1256" max="1257" width="11" style="1" customWidth="1"/>
    <col min="1258" max="1261" width="11.42578125" style="1" customWidth="1"/>
    <col min="1262" max="1262" width="11" style="1" bestFit="1" customWidth="1"/>
    <col min="1263" max="1263" width="11.85546875" style="1" customWidth="1"/>
    <col min="1264" max="1504" width="9.140625" style="1"/>
    <col min="1505" max="1505" width="2.42578125" style="1" customWidth="1"/>
    <col min="1506" max="1506" width="9.140625" style="1"/>
    <col min="1507" max="1507" width="35.85546875" style="1" bestFit="1" customWidth="1"/>
    <col min="1508" max="1508" width="10.5703125" style="1" customWidth="1"/>
    <col min="1509" max="1509" width="8.85546875" style="1" customWidth="1"/>
    <col min="1510" max="1510" width="13" style="1" customWidth="1"/>
    <col min="1511" max="1511" width="8.5703125" style="1" customWidth="1"/>
    <col min="1512" max="1513" width="11" style="1" customWidth="1"/>
    <col min="1514" max="1517" width="11.42578125" style="1" customWidth="1"/>
    <col min="1518" max="1518" width="11" style="1" bestFit="1" customWidth="1"/>
    <col min="1519" max="1519" width="11.85546875" style="1" customWidth="1"/>
    <col min="1520" max="1760" width="9.140625" style="1"/>
    <col min="1761" max="1761" width="2.42578125" style="1" customWidth="1"/>
    <col min="1762" max="1762" width="9.140625" style="1"/>
    <col min="1763" max="1763" width="35.85546875" style="1" bestFit="1" customWidth="1"/>
    <col min="1764" max="1764" width="10.5703125" style="1" customWidth="1"/>
    <col min="1765" max="1765" width="8.85546875" style="1" customWidth="1"/>
    <col min="1766" max="1766" width="13" style="1" customWidth="1"/>
    <col min="1767" max="1767" width="8.5703125" style="1" customWidth="1"/>
    <col min="1768" max="1769" width="11" style="1" customWidth="1"/>
    <col min="1770" max="1773" width="11.42578125" style="1" customWidth="1"/>
    <col min="1774" max="1774" width="11" style="1" bestFit="1" customWidth="1"/>
    <col min="1775" max="1775" width="11.85546875" style="1" customWidth="1"/>
    <col min="1776" max="2016" width="9.140625" style="1"/>
    <col min="2017" max="2017" width="2.42578125" style="1" customWidth="1"/>
    <col min="2018" max="2018" width="9.140625" style="1"/>
    <col min="2019" max="2019" width="35.85546875" style="1" bestFit="1" customWidth="1"/>
    <col min="2020" max="2020" width="10.5703125" style="1" customWidth="1"/>
    <col min="2021" max="2021" width="8.85546875" style="1" customWidth="1"/>
    <col min="2022" max="2022" width="13" style="1" customWidth="1"/>
    <col min="2023" max="2023" width="8.5703125" style="1" customWidth="1"/>
    <col min="2024" max="2025" width="11" style="1" customWidth="1"/>
    <col min="2026" max="2029" width="11.42578125" style="1" customWidth="1"/>
    <col min="2030" max="2030" width="11" style="1" bestFit="1" customWidth="1"/>
    <col min="2031" max="2031" width="11.85546875" style="1" customWidth="1"/>
    <col min="2032" max="2272" width="9.140625" style="1"/>
    <col min="2273" max="2273" width="2.42578125" style="1" customWidth="1"/>
    <col min="2274" max="2274" width="9.140625" style="1"/>
    <col min="2275" max="2275" width="35.85546875" style="1" bestFit="1" customWidth="1"/>
    <col min="2276" max="2276" width="10.5703125" style="1" customWidth="1"/>
    <col min="2277" max="2277" width="8.85546875" style="1" customWidth="1"/>
    <col min="2278" max="2278" width="13" style="1" customWidth="1"/>
    <col min="2279" max="2279" width="8.5703125" style="1" customWidth="1"/>
    <col min="2280" max="2281" width="11" style="1" customWidth="1"/>
    <col min="2282" max="2285" width="11.42578125" style="1" customWidth="1"/>
    <col min="2286" max="2286" width="11" style="1" bestFit="1" customWidth="1"/>
    <col min="2287" max="2287" width="11.85546875" style="1" customWidth="1"/>
    <col min="2288" max="2528" width="9.140625" style="1"/>
    <col min="2529" max="2529" width="2.42578125" style="1" customWidth="1"/>
    <col min="2530" max="2530" width="9.140625" style="1"/>
    <col min="2531" max="2531" width="35.85546875" style="1" bestFit="1" customWidth="1"/>
    <col min="2532" max="2532" width="10.5703125" style="1" customWidth="1"/>
    <col min="2533" max="2533" width="8.85546875" style="1" customWidth="1"/>
    <col min="2534" max="2534" width="13" style="1" customWidth="1"/>
    <col min="2535" max="2535" width="8.5703125" style="1" customWidth="1"/>
    <col min="2536" max="2537" width="11" style="1" customWidth="1"/>
    <col min="2538" max="2541" width="11.42578125" style="1" customWidth="1"/>
    <col min="2542" max="2542" width="11" style="1" bestFit="1" customWidth="1"/>
    <col min="2543" max="2543" width="11.85546875" style="1" customWidth="1"/>
    <col min="2544" max="2784" width="9.140625" style="1"/>
    <col min="2785" max="2785" width="2.42578125" style="1" customWidth="1"/>
    <col min="2786" max="2786" width="9.140625" style="1"/>
    <col min="2787" max="2787" width="35.85546875" style="1" bestFit="1" customWidth="1"/>
    <col min="2788" max="2788" width="10.5703125" style="1" customWidth="1"/>
    <col min="2789" max="2789" width="8.85546875" style="1" customWidth="1"/>
    <col min="2790" max="2790" width="13" style="1" customWidth="1"/>
    <col min="2791" max="2791" width="8.5703125" style="1" customWidth="1"/>
    <col min="2792" max="2793" width="11" style="1" customWidth="1"/>
    <col min="2794" max="2797" width="11.42578125" style="1" customWidth="1"/>
    <col min="2798" max="2798" width="11" style="1" bestFit="1" customWidth="1"/>
    <col min="2799" max="2799" width="11.85546875" style="1" customWidth="1"/>
    <col min="2800" max="3040" width="9.140625" style="1"/>
    <col min="3041" max="3041" width="2.42578125" style="1" customWidth="1"/>
    <col min="3042" max="3042" width="9.140625" style="1"/>
    <col min="3043" max="3043" width="35.85546875" style="1" bestFit="1" customWidth="1"/>
    <col min="3044" max="3044" width="10.5703125" style="1" customWidth="1"/>
    <col min="3045" max="3045" width="8.85546875" style="1" customWidth="1"/>
    <col min="3046" max="3046" width="13" style="1" customWidth="1"/>
    <col min="3047" max="3047" width="8.5703125" style="1" customWidth="1"/>
    <col min="3048" max="3049" width="11" style="1" customWidth="1"/>
    <col min="3050" max="3053" width="11.42578125" style="1" customWidth="1"/>
    <col min="3054" max="3054" width="11" style="1" bestFit="1" customWidth="1"/>
    <col min="3055" max="3055" width="11.85546875" style="1" customWidth="1"/>
    <col min="3056" max="3296" width="9.140625" style="1"/>
    <col min="3297" max="3297" width="2.42578125" style="1" customWidth="1"/>
    <col min="3298" max="3298" width="9.140625" style="1"/>
    <col min="3299" max="3299" width="35.85546875" style="1" bestFit="1" customWidth="1"/>
    <col min="3300" max="3300" width="10.5703125" style="1" customWidth="1"/>
    <col min="3301" max="3301" width="8.85546875" style="1" customWidth="1"/>
    <col min="3302" max="3302" width="13" style="1" customWidth="1"/>
    <col min="3303" max="3303" width="8.5703125" style="1" customWidth="1"/>
    <col min="3304" max="3305" width="11" style="1" customWidth="1"/>
    <col min="3306" max="3309" width="11.42578125" style="1" customWidth="1"/>
    <col min="3310" max="3310" width="11" style="1" bestFit="1" customWidth="1"/>
    <col min="3311" max="3311" width="11.85546875" style="1" customWidth="1"/>
    <col min="3312" max="3552" width="9.140625" style="1"/>
    <col min="3553" max="3553" width="2.42578125" style="1" customWidth="1"/>
    <col min="3554" max="3554" width="9.140625" style="1"/>
    <col min="3555" max="3555" width="35.85546875" style="1" bestFit="1" customWidth="1"/>
    <col min="3556" max="3556" width="10.5703125" style="1" customWidth="1"/>
    <col min="3557" max="3557" width="8.85546875" style="1" customWidth="1"/>
    <col min="3558" max="3558" width="13" style="1" customWidth="1"/>
    <col min="3559" max="3559" width="8.5703125" style="1" customWidth="1"/>
    <col min="3560" max="3561" width="11" style="1" customWidth="1"/>
    <col min="3562" max="3565" width="11.42578125" style="1" customWidth="1"/>
    <col min="3566" max="3566" width="11" style="1" bestFit="1" customWidth="1"/>
    <col min="3567" max="3567" width="11.85546875" style="1" customWidth="1"/>
    <col min="3568" max="3808" width="9.140625" style="1"/>
    <col min="3809" max="3809" width="2.42578125" style="1" customWidth="1"/>
    <col min="3810" max="3810" width="9.140625" style="1"/>
    <col min="3811" max="3811" width="35.85546875" style="1" bestFit="1" customWidth="1"/>
    <col min="3812" max="3812" width="10.5703125" style="1" customWidth="1"/>
    <col min="3813" max="3813" width="8.85546875" style="1" customWidth="1"/>
    <col min="3814" max="3814" width="13" style="1" customWidth="1"/>
    <col min="3815" max="3815" width="8.5703125" style="1" customWidth="1"/>
    <col min="3816" max="3817" width="11" style="1" customWidth="1"/>
    <col min="3818" max="3821" width="11.42578125" style="1" customWidth="1"/>
    <col min="3822" max="3822" width="11" style="1" bestFit="1" customWidth="1"/>
    <col min="3823" max="3823" width="11.85546875" style="1" customWidth="1"/>
    <col min="3824" max="4064" width="9.140625" style="1"/>
    <col min="4065" max="4065" width="2.42578125" style="1" customWidth="1"/>
    <col min="4066" max="4066" width="9.140625" style="1"/>
    <col min="4067" max="4067" width="35.85546875" style="1" bestFit="1" customWidth="1"/>
    <col min="4068" max="4068" width="10.5703125" style="1" customWidth="1"/>
    <col min="4069" max="4069" width="8.85546875" style="1" customWidth="1"/>
    <col min="4070" max="4070" width="13" style="1" customWidth="1"/>
    <col min="4071" max="4071" width="8.5703125" style="1" customWidth="1"/>
    <col min="4072" max="4073" width="11" style="1" customWidth="1"/>
    <col min="4074" max="4077" width="11.42578125" style="1" customWidth="1"/>
    <col min="4078" max="4078" width="11" style="1" bestFit="1" customWidth="1"/>
    <col min="4079" max="4079" width="11.85546875" style="1" customWidth="1"/>
    <col min="4080" max="4320" width="9.140625" style="1"/>
    <col min="4321" max="4321" width="2.42578125" style="1" customWidth="1"/>
    <col min="4322" max="4322" width="9.140625" style="1"/>
    <col min="4323" max="4323" width="35.85546875" style="1" bestFit="1" customWidth="1"/>
    <col min="4324" max="4324" width="10.5703125" style="1" customWidth="1"/>
    <col min="4325" max="4325" width="8.85546875" style="1" customWidth="1"/>
    <col min="4326" max="4326" width="13" style="1" customWidth="1"/>
    <col min="4327" max="4327" width="8.5703125" style="1" customWidth="1"/>
    <col min="4328" max="4329" width="11" style="1" customWidth="1"/>
    <col min="4330" max="4333" width="11.42578125" style="1" customWidth="1"/>
    <col min="4334" max="4334" width="11" style="1" bestFit="1" customWidth="1"/>
    <col min="4335" max="4335" width="11.85546875" style="1" customWidth="1"/>
    <col min="4336" max="4576" width="9.140625" style="1"/>
    <col min="4577" max="4577" width="2.42578125" style="1" customWidth="1"/>
    <col min="4578" max="4578" width="9.140625" style="1"/>
    <col min="4579" max="4579" width="35.85546875" style="1" bestFit="1" customWidth="1"/>
    <col min="4580" max="4580" width="10.5703125" style="1" customWidth="1"/>
    <col min="4581" max="4581" width="8.85546875" style="1" customWidth="1"/>
    <col min="4582" max="4582" width="13" style="1" customWidth="1"/>
    <col min="4583" max="4583" width="8.5703125" style="1" customWidth="1"/>
    <col min="4584" max="4585" width="11" style="1" customWidth="1"/>
    <col min="4586" max="4589" width="11.42578125" style="1" customWidth="1"/>
    <col min="4590" max="4590" width="11" style="1" bestFit="1" customWidth="1"/>
    <col min="4591" max="4591" width="11.85546875" style="1" customWidth="1"/>
    <col min="4592" max="4832" width="9.140625" style="1"/>
    <col min="4833" max="4833" width="2.42578125" style="1" customWidth="1"/>
    <col min="4834" max="4834" width="9.140625" style="1"/>
    <col min="4835" max="4835" width="35.85546875" style="1" bestFit="1" customWidth="1"/>
    <col min="4836" max="4836" width="10.5703125" style="1" customWidth="1"/>
    <col min="4837" max="4837" width="8.85546875" style="1" customWidth="1"/>
    <col min="4838" max="4838" width="13" style="1" customWidth="1"/>
    <col min="4839" max="4839" width="8.5703125" style="1" customWidth="1"/>
    <col min="4840" max="4841" width="11" style="1" customWidth="1"/>
    <col min="4842" max="4845" width="11.42578125" style="1" customWidth="1"/>
    <col min="4846" max="4846" width="11" style="1" bestFit="1" customWidth="1"/>
    <col min="4847" max="4847" width="11.85546875" style="1" customWidth="1"/>
    <col min="4848" max="5088" width="9.140625" style="1"/>
    <col min="5089" max="5089" width="2.42578125" style="1" customWidth="1"/>
    <col min="5090" max="5090" width="9.140625" style="1"/>
    <col min="5091" max="5091" width="35.85546875" style="1" bestFit="1" customWidth="1"/>
    <col min="5092" max="5092" width="10.5703125" style="1" customWidth="1"/>
    <col min="5093" max="5093" width="8.85546875" style="1" customWidth="1"/>
    <col min="5094" max="5094" width="13" style="1" customWidth="1"/>
    <col min="5095" max="5095" width="8.5703125" style="1" customWidth="1"/>
    <col min="5096" max="5097" width="11" style="1" customWidth="1"/>
    <col min="5098" max="5101" width="11.42578125" style="1" customWidth="1"/>
    <col min="5102" max="5102" width="11" style="1" bestFit="1" customWidth="1"/>
    <col min="5103" max="5103" width="11.85546875" style="1" customWidth="1"/>
    <col min="5104" max="5344" width="9.140625" style="1"/>
    <col min="5345" max="5345" width="2.42578125" style="1" customWidth="1"/>
    <col min="5346" max="5346" width="9.140625" style="1"/>
    <col min="5347" max="5347" width="35.85546875" style="1" bestFit="1" customWidth="1"/>
    <col min="5348" max="5348" width="10.5703125" style="1" customWidth="1"/>
    <col min="5349" max="5349" width="8.85546875" style="1" customWidth="1"/>
    <col min="5350" max="5350" width="13" style="1" customWidth="1"/>
    <col min="5351" max="5351" width="8.5703125" style="1" customWidth="1"/>
    <col min="5352" max="5353" width="11" style="1" customWidth="1"/>
    <col min="5354" max="5357" width="11.42578125" style="1" customWidth="1"/>
    <col min="5358" max="5358" width="11" style="1" bestFit="1" customWidth="1"/>
    <col min="5359" max="5359" width="11.85546875" style="1" customWidth="1"/>
    <col min="5360" max="5600" width="9.140625" style="1"/>
    <col min="5601" max="5601" width="2.42578125" style="1" customWidth="1"/>
    <col min="5602" max="5602" width="9.140625" style="1"/>
    <col min="5603" max="5603" width="35.85546875" style="1" bestFit="1" customWidth="1"/>
    <col min="5604" max="5604" width="10.5703125" style="1" customWidth="1"/>
    <col min="5605" max="5605" width="8.85546875" style="1" customWidth="1"/>
    <col min="5606" max="5606" width="13" style="1" customWidth="1"/>
    <col min="5607" max="5607" width="8.5703125" style="1" customWidth="1"/>
    <col min="5608" max="5609" width="11" style="1" customWidth="1"/>
    <col min="5610" max="5613" width="11.42578125" style="1" customWidth="1"/>
    <col min="5614" max="5614" width="11" style="1" bestFit="1" customWidth="1"/>
    <col min="5615" max="5615" width="11.85546875" style="1" customWidth="1"/>
    <col min="5616" max="5856" width="9.140625" style="1"/>
    <col min="5857" max="5857" width="2.42578125" style="1" customWidth="1"/>
    <col min="5858" max="5858" width="9.140625" style="1"/>
    <col min="5859" max="5859" width="35.85546875" style="1" bestFit="1" customWidth="1"/>
    <col min="5860" max="5860" width="10.5703125" style="1" customWidth="1"/>
    <col min="5861" max="5861" width="8.85546875" style="1" customWidth="1"/>
    <col min="5862" max="5862" width="13" style="1" customWidth="1"/>
    <col min="5863" max="5863" width="8.5703125" style="1" customWidth="1"/>
    <col min="5864" max="5865" width="11" style="1" customWidth="1"/>
    <col min="5866" max="5869" width="11.42578125" style="1" customWidth="1"/>
    <col min="5870" max="5870" width="11" style="1" bestFit="1" customWidth="1"/>
    <col min="5871" max="5871" width="11.85546875" style="1" customWidth="1"/>
    <col min="5872" max="6112" width="9.140625" style="1"/>
    <col min="6113" max="6113" width="2.42578125" style="1" customWidth="1"/>
    <col min="6114" max="6114" width="9.140625" style="1"/>
    <col min="6115" max="6115" width="35.85546875" style="1" bestFit="1" customWidth="1"/>
    <col min="6116" max="6116" width="10.5703125" style="1" customWidth="1"/>
    <col min="6117" max="6117" width="8.85546875" style="1" customWidth="1"/>
    <col min="6118" max="6118" width="13" style="1" customWidth="1"/>
    <col min="6119" max="6119" width="8.5703125" style="1" customWidth="1"/>
    <col min="6120" max="6121" width="11" style="1" customWidth="1"/>
    <col min="6122" max="6125" width="11.42578125" style="1" customWidth="1"/>
    <col min="6126" max="6126" width="11" style="1" bestFit="1" customWidth="1"/>
    <col min="6127" max="6127" width="11.85546875" style="1" customWidth="1"/>
    <col min="6128" max="6368" width="9.140625" style="1"/>
    <col min="6369" max="6369" width="2.42578125" style="1" customWidth="1"/>
    <col min="6370" max="6370" width="9.140625" style="1"/>
    <col min="6371" max="6371" width="35.85546875" style="1" bestFit="1" customWidth="1"/>
    <col min="6372" max="6372" width="10.5703125" style="1" customWidth="1"/>
    <col min="6373" max="6373" width="8.85546875" style="1" customWidth="1"/>
    <col min="6374" max="6374" width="13" style="1" customWidth="1"/>
    <col min="6375" max="6375" width="8.5703125" style="1" customWidth="1"/>
    <col min="6376" max="6377" width="11" style="1" customWidth="1"/>
    <col min="6378" max="6381" width="11.42578125" style="1" customWidth="1"/>
    <col min="6382" max="6382" width="11" style="1" bestFit="1" customWidth="1"/>
    <col min="6383" max="6383" width="11.85546875" style="1" customWidth="1"/>
    <col min="6384" max="6624" width="9.140625" style="1"/>
    <col min="6625" max="6625" width="2.42578125" style="1" customWidth="1"/>
    <col min="6626" max="6626" width="9.140625" style="1"/>
    <col min="6627" max="6627" width="35.85546875" style="1" bestFit="1" customWidth="1"/>
    <col min="6628" max="6628" width="10.5703125" style="1" customWidth="1"/>
    <col min="6629" max="6629" width="8.85546875" style="1" customWidth="1"/>
    <col min="6630" max="6630" width="13" style="1" customWidth="1"/>
    <col min="6631" max="6631" width="8.5703125" style="1" customWidth="1"/>
    <col min="6632" max="6633" width="11" style="1" customWidth="1"/>
    <col min="6634" max="6637" width="11.42578125" style="1" customWidth="1"/>
    <col min="6638" max="6638" width="11" style="1" bestFit="1" customWidth="1"/>
    <col min="6639" max="6639" width="11.85546875" style="1" customWidth="1"/>
    <col min="6640" max="6880" width="9.140625" style="1"/>
    <col min="6881" max="6881" width="2.42578125" style="1" customWidth="1"/>
    <col min="6882" max="6882" width="9.140625" style="1"/>
    <col min="6883" max="6883" width="35.85546875" style="1" bestFit="1" customWidth="1"/>
    <col min="6884" max="6884" width="10.5703125" style="1" customWidth="1"/>
    <col min="6885" max="6885" width="8.85546875" style="1" customWidth="1"/>
    <col min="6886" max="6886" width="13" style="1" customWidth="1"/>
    <col min="6887" max="6887" width="8.5703125" style="1" customWidth="1"/>
    <col min="6888" max="6889" width="11" style="1" customWidth="1"/>
    <col min="6890" max="6893" width="11.42578125" style="1" customWidth="1"/>
    <col min="6894" max="6894" width="11" style="1" bestFit="1" customWidth="1"/>
    <col min="6895" max="6895" width="11.85546875" style="1" customWidth="1"/>
    <col min="6896" max="7136" width="9.140625" style="1"/>
    <col min="7137" max="7137" width="2.42578125" style="1" customWidth="1"/>
    <col min="7138" max="7138" width="9.140625" style="1"/>
    <col min="7139" max="7139" width="35.85546875" style="1" bestFit="1" customWidth="1"/>
    <col min="7140" max="7140" width="10.5703125" style="1" customWidth="1"/>
    <col min="7141" max="7141" width="8.85546875" style="1" customWidth="1"/>
    <col min="7142" max="7142" width="13" style="1" customWidth="1"/>
    <col min="7143" max="7143" width="8.5703125" style="1" customWidth="1"/>
    <col min="7144" max="7145" width="11" style="1" customWidth="1"/>
    <col min="7146" max="7149" width="11.42578125" style="1" customWidth="1"/>
    <col min="7150" max="7150" width="11" style="1" bestFit="1" customWidth="1"/>
    <col min="7151" max="7151" width="11.85546875" style="1" customWidth="1"/>
    <col min="7152" max="7392" width="9.140625" style="1"/>
    <col min="7393" max="7393" width="2.42578125" style="1" customWidth="1"/>
    <col min="7394" max="7394" width="9.140625" style="1"/>
    <col min="7395" max="7395" width="35.85546875" style="1" bestFit="1" customWidth="1"/>
    <col min="7396" max="7396" width="10.5703125" style="1" customWidth="1"/>
    <col min="7397" max="7397" width="8.85546875" style="1" customWidth="1"/>
    <col min="7398" max="7398" width="13" style="1" customWidth="1"/>
    <col min="7399" max="7399" width="8.5703125" style="1" customWidth="1"/>
    <col min="7400" max="7401" width="11" style="1" customWidth="1"/>
    <col min="7402" max="7405" width="11.42578125" style="1" customWidth="1"/>
    <col min="7406" max="7406" width="11" style="1" bestFit="1" customWidth="1"/>
    <col min="7407" max="7407" width="11.85546875" style="1" customWidth="1"/>
    <col min="7408" max="7648" width="9.140625" style="1"/>
    <col min="7649" max="7649" width="2.42578125" style="1" customWidth="1"/>
    <col min="7650" max="7650" width="9.140625" style="1"/>
    <col min="7651" max="7651" width="35.85546875" style="1" bestFit="1" customWidth="1"/>
    <col min="7652" max="7652" width="10.5703125" style="1" customWidth="1"/>
    <col min="7653" max="7653" width="8.85546875" style="1" customWidth="1"/>
    <col min="7654" max="7654" width="13" style="1" customWidth="1"/>
    <col min="7655" max="7655" width="8.5703125" style="1" customWidth="1"/>
    <col min="7656" max="7657" width="11" style="1" customWidth="1"/>
    <col min="7658" max="7661" width="11.42578125" style="1" customWidth="1"/>
    <col min="7662" max="7662" width="11" style="1" bestFit="1" customWidth="1"/>
    <col min="7663" max="7663" width="11.85546875" style="1" customWidth="1"/>
    <col min="7664" max="7904" width="9.140625" style="1"/>
    <col min="7905" max="7905" width="2.42578125" style="1" customWidth="1"/>
    <col min="7906" max="7906" width="9.140625" style="1"/>
    <col min="7907" max="7907" width="35.85546875" style="1" bestFit="1" customWidth="1"/>
    <col min="7908" max="7908" width="10.5703125" style="1" customWidth="1"/>
    <col min="7909" max="7909" width="8.85546875" style="1" customWidth="1"/>
    <col min="7910" max="7910" width="13" style="1" customWidth="1"/>
    <col min="7911" max="7911" width="8.5703125" style="1" customWidth="1"/>
    <col min="7912" max="7913" width="11" style="1" customWidth="1"/>
    <col min="7914" max="7917" width="11.42578125" style="1" customWidth="1"/>
    <col min="7918" max="7918" width="11" style="1" bestFit="1" customWidth="1"/>
    <col min="7919" max="7919" width="11.85546875" style="1" customWidth="1"/>
    <col min="7920" max="8160" width="9.140625" style="1"/>
    <col min="8161" max="8161" width="2.42578125" style="1" customWidth="1"/>
    <col min="8162" max="8162" width="9.140625" style="1"/>
    <col min="8163" max="8163" width="35.85546875" style="1" bestFit="1" customWidth="1"/>
    <col min="8164" max="8164" width="10.5703125" style="1" customWidth="1"/>
    <col min="8165" max="8165" width="8.85546875" style="1" customWidth="1"/>
    <col min="8166" max="8166" width="13" style="1" customWidth="1"/>
    <col min="8167" max="8167" width="8.5703125" style="1" customWidth="1"/>
    <col min="8168" max="8169" width="11" style="1" customWidth="1"/>
    <col min="8170" max="8173" width="11.42578125" style="1" customWidth="1"/>
    <col min="8174" max="8174" width="11" style="1" bestFit="1" customWidth="1"/>
    <col min="8175" max="8175" width="11.85546875" style="1" customWidth="1"/>
    <col min="8176" max="8416" width="9.140625" style="1"/>
    <col min="8417" max="8417" width="2.42578125" style="1" customWidth="1"/>
    <col min="8418" max="8418" width="9.140625" style="1"/>
    <col min="8419" max="8419" width="35.85546875" style="1" bestFit="1" customWidth="1"/>
    <col min="8420" max="8420" width="10.5703125" style="1" customWidth="1"/>
    <col min="8421" max="8421" width="8.85546875" style="1" customWidth="1"/>
    <col min="8422" max="8422" width="13" style="1" customWidth="1"/>
    <col min="8423" max="8423" width="8.5703125" style="1" customWidth="1"/>
    <col min="8424" max="8425" width="11" style="1" customWidth="1"/>
    <col min="8426" max="8429" width="11.42578125" style="1" customWidth="1"/>
    <col min="8430" max="8430" width="11" style="1" bestFit="1" customWidth="1"/>
    <col min="8431" max="8431" width="11.85546875" style="1" customWidth="1"/>
    <col min="8432" max="8672" width="9.140625" style="1"/>
    <col min="8673" max="8673" width="2.42578125" style="1" customWidth="1"/>
    <col min="8674" max="8674" width="9.140625" style="1"/>
    <col min="8675" max="8675" width="35.85546875" style="1" bestFit="1" customWidth="1"/>
    <col min="8676" max="8676" width="10.5703125" style="1" customWidth="1"/>
    <col min="8677" max="8677" width="8.85546875" style="1" customWidth="1"/>
    <col min="8678" max="8678" width="13" style="1" customWidth="1"/>
    <col min="8679" max="8679" width="8.5703125" style="1" customWidth="1"/>
    <col min="8680" max="8681" width="11" style="1" customWidth="1"/>
    <col min="8682" max="8685" width="11.42578125" style="1" customWidth="1"/>
    <col min="8686" max="8686" width="11" style="1" bestFit="1" customWidth="1"/>
    <col min="8687" max="8687" width="11.85546875" style="1" customWidth="1"/>
    <col min="8688" max="8928" width="9.140625" style="1"/>
    <col min="8929" max="8929" width="2.42578125" style="1" customWidth="1"/>
    <col min="8930" max="8930" width="9.140625" style="1"/>
    <col min="8931" max="8931" width="35.85546875" style="1" bestFit="1" customWidth="1"/>
    <col min="8932" max="8932" width="10.5703125" style="1" customWidth="1"/>
    <col min="8933" max="8933" width="8.85546875" style="1" customWidth="1"/>
    <col min="8934" max="8934" width="13" style="1" customWidth="1"/>
    <col min="8935" max="8935" width="8.5703125" style="1" customWidth="1"/>
    <col min="8936" max="8937" width="11" style="1" customWidth="1"/>
    <col min="8938" max="8941" width="11.42578125" style="1" customWidth="1"/>
    <col min="8942" max="8942" width="11" style="1" bestFit="1" customWidth="1"/>
    <col min="8943" max="8943" width="11.85546875" style="1" customWidth="1"/>
    <col min="8944" max="9184" width="9.140625" style="1"/>
    <col min="9185" max="9185" width="2.42578125" style="1" customWidth="1"/>
    <col min="9186" max="9186" width="9.140625" style="1"/>
    <col min="9187" max="9187" width="35.85546875" style="1" bestFit="1" customWidth="1"/>
    <col min="9188" max="9188" width="10.5703125" style="1" customWidth="1"/>
    <col min="9189" max="9189" width="8.85546875" style="1" customWidth="1"/>
    <col min="9190" max="9190" width="13" style="1" customWidth="1"/>
    <col min="9191" max="9191" width="8.5703125" style="1" customWidth="1"/>
    <col min="9192" max="9193" width="11" style="1" customWidth="1"/>
    <col min="9194" max="9197" width="11.42578125" style="1" customWidth="1"/>
    <col min="9198" max="9198" width="11" style="1" bestFit="1" customWidth="1"/>
    <col min="9199" max="9199" width="11.85546875" style="1" customWidth="1"/>
    <col min="9200" max="9440" width="9.140625" style="1"/>
    <col min="9441" max="9441" width="2.42578125" style="1" customWidth="1"/>
    <col min="9442" max="9442" width="9.140625" style="1"/>
    <col min="9443" max="9443" width="35.85546875" style="1" bestFit="1" customWidth="1"/>
    <col min="9444" max="9444" width="10.5703125" style="1" customWidth="1"/>
    <col min="9445" max="9445" width="8.85546875" style="1" customWidth="1"/>
    <col min="9446" max="9446" width="13" style="1" customWidth="1"/>
    <col min="9447" max="9447" width="8.5703125" style="1" customWidth="1"/>
    <col min="9448" max="9449" width="11" style="1" customWidth="1"/>
    <col min="9450" max="9453" width="11.42578125" style="1" customWidth="1"/>
    <col min="9454" max="9454" width="11" style="1" bestFit="1" customWidth="1"/>
    <col min="9455" max="9455" width="11.85546875" style="1" customWidth="1"/>
    <col min="9456" max="9696" width="9.140625" style="1"/>
    <col min="9697" max="9697" width="2.42578125" style="1" customWidth="1"/>
    <col min="9698" max="9698" width="9.140625" style="1"/>
    <col min="9699" max="9699" width="35.85546875" style="1" bestFit="1" customWidth="1"/>
    <col min="9700" max="9700" width="10.5703125" style="1" customWidth="1"/>
    <col min="9701" max="9701" width="8.85546875" style="1" customWidth="1"/>
    <col min="9702" max="9702" width="13" style="1" customWidth="1"/>
    <col min="9703" max="9703" width="8.5703125" style="1" customWidth="1"/>
    <col min="9704" max="9705" width="11" style="1" customWidth="1"/>
    <col min="9706" max="9709" width="11.42578125" style="1" customWidth="1"/>
    <col min="9710" max="9710" width="11" style="1" bestFit="1" customWidth="1"/>
    <col min="9711" max="9711" width="11.85546875" style="1" customWidth="1"/>
    <col min="9712" max="9952" width="9.140625" style="1"/>
    <col min="9953" max="9953" width="2.42578125" style="1" customWidth="1"/>
    <col min="9954" max="9954" width="9.140625" style="1"/>
    <col min="9955" max="9955" width="35.85546875" style="1" bestFit="1" customWidth="1"/>
    <col min="9956" max="9956" width="10.5703125" style="1" customWidth="1"/>
    <col min="9957" max="9957" width="8.85546875" style="1" customWidth="1"/>
    <col min="9958" max="9958" width="13" style="1" customWidth="1"/>
    <col min="9959" max="9959" width="8.5703125" style="1" customWidth="1"/>
    <col min="9960" max="9961" width="11" style="1" customWidth="1"/>
    <col min="9962" max="9965" width="11.42578125" style="1" customWidth="1"/>
    <col min="9966" max="9966" width="11" style="1" bestFit="1" customWidth="1"/>
    <col min="9967" max="9967" width="11.85546875" style="1" customWidth="1"/>
    <col min="9968" max="10208" width="9.140625" style="1"/>
    <col min="10209" max="10209" width="2.42578125" style="1" customWidth="1"/>
    <col min="10210" max="10210" width="9.140625" style="1"/>
    <col min="10211" max="10211" width="35.85546875" style="1" bestFit="1" customWidth="1"/>
    <col min="10212" max="10212" width="10.5703125" style="1" customWidth="1"/>
    <col min="10213" max="10213" width="8.85546875" style="1" customWidth="1"/>
    <col min="10214" max="10214" width="13" style="1" customWidth="1"/>
    <col min="10215" max="10215" width="8.5703125" style="1" customWidth="1"/>
    <col min="10216" max="10217" width="11" style="1" customWidth="1"/>
    <col min="10218" max="10221" width="11.42578125" style="1" customWidth="1"/>
    <col min="10222" max="10222" width="11" style="1" bestFit="1" customWidth="1"/>
    <col min="10223" max="10223" width="11.85546875" style="1" customWidth="1"/>
    <col min="10224" max="10464" width="9.140625" style="1"/>
    <col min="10465" max="10465" width="2.42578125" style="1" customWidth="1"/>
    <col min="10466" max="10466" width="9.140625" style="1"/>
    <col min="10467" max="10467" width="35.85546875" style="1" bestFit="1" customWidth="1"/>
    <col min="10468" max="10468" width="10.5703125" style="1" customWidth="1"/>
    <col min="10469" max="10469" width="8.85546875" style="1" customWidth="1"/>
    <col min="10470" max="10470" width="13" style="1" customWidth="1"/>
    <col min="10471" max="10471" width="8.5703125" style="1" customWidth="1"/>
    <col min="10472" max="10473" width="11" style="1" customWidth="1"/>
    <col min="10474" max="10477" width="11.42578125" style="1" customWidth="1"/>
    <col min="10478" max="10478" width="11" style="1" bestFit="1" customWidth="1"/>
    <col min="10479" max="10479" width="11.85546875" style="1" customWidth="1"/>
    <col min="10480" max="10720" width="9.140625" style="1"/>
    <col min="10721" max="10721" width="2.42578125" style="1" customWidth="1"/>
    <col min="10722" max="10722" width="9.140625" style="1"/>
    <col min="10723" max="10723" width="35.85546875" style="1" bestFit="1" customWidth="1"/>
    <col min="10724" max="10724" width="10.5703125" style="1" customWidth="1"/>
    <col min="10725" max="10725" width="8.85546875" style="1" customWidth="1"/>
    <col min="10726" max="10726" width="13" style="1" customWidth="1"/>
    <col min="10727" max="10727" width="8.5703125" style="1" customWidth="1"/>
    <col min="10728" max="10729" width="11" style="1" customWidth="1"/>
    <col min="10730" max="10733" width="11.42578125" style="1" customWidth="1"/>
    <col min="10734" max="10734" width="11" style="1" bestFit="1" customWidth="1"/>
    <col min="10735" max="10735" width="11.85546875" style="1" customWidth="1"/>
    <col min="10736" max="10976" width="9.140625" style="1"/>
    <col min="10977" max="10977" width="2.42578125" style="1" customWidth="1"/>
    <col min="10978" max="10978" width="9.140625" style="1"/>
    <col min="10979" max="10979" width="35.85546875" style="1" bestFit="1" customWidth="1"/>
    <col min="10980" max="10980" width="10.5703125" style="1" customWidth="1"/>
    <col min="10981" max="10981" width="8.85546875" style="1" customWidth="1"/>
    <col min="10982" max="10982" width="13" style="1" customWidth="1"/>
    <col min="10983" max="10983" width="8.5703125" style="1" customWidth="1"/>
    <col min="10984" max="10985" width="11" style="1" customWidth="1"/>
    <col min="10986" max="10989" width="11.42578125" style="1" customWidth="1"/>
    <col min="10990" max="10990" width="11" style="1" bestFit="1" customWidth="1"/>
    <col min="10991" max="10991" width="11.85546875" style="1" customWidth="1"/>
    <col min="10992" max="11232" width="9.140625" style="1"/>
    <col min="11233" max="11233" width="2.42578125" style="1" customWidth="1"/>
    <col min="11234" max="11234" width="9.140625" style="1"/>
    <col min="11235" max="11235" width="35.85546875" style="1" bestFit="1" customWidth="1"/>
    <col min="11236" max="11236" width="10.5703125" style="1" customWidth="1"/>
    <col min="11237" max="11237" width="8.85546875" style="1" customWidth="1"/>
    <col min="11238" max="11238" width="13" style="1" customWidth="1"/>
    <col min="11239" max="11239" width="8.5703125" style="1" customWidth="1"/>
    <col min="11240" max="11241" width="11" style="1" customWidth="1"/>
    <col min="11242" max="11245" width="11.42578125" style="1" customWidth="1"/>
    <col min="11246" max="11246" width="11" style="1" bestFit="1" customWidth="1"/>
    <col min="11247" max="11247" width="11.85546875" style="1" customWidth="1"/>
    <col min="11248" max="11488" width="9.140625" style="1"/>
    <col min="11489" max="11489" width="2.42578125" style="1" customWidth="1"/>
    <col min="11490" max="11490" width="9.140625" style="1"/>
    <col min="11491" max="11491" width="35.85546875" style="1" bestFit="1" customWidth="1"/>
    <col min="11492" max="11492" width="10.5703125" style="1" customWidth="1"/>
    <col min="11493" max="11493" width="8.85546875" style="1" customWidth="1"/>
    <col min="11494" max="11494" width="13" style="1" customWidth="1"/>
    <col min="11495" max="11495" width="8.5703125" style="1" customWidth="1"/>
    <col min="11496" max="11497" width="11" style="1" customWidth="1"/>
    <col min="11498" max="11501" width="11.42578125" style="1" customWidth="1"/>
    <col min="11502" max="11502" width="11" style="1" bestFit="1" customWidth="1"/>
    <col min="11503" max="11503" width="11.85546875" style="1" customWidth="1"/>
    <col min="11504" max="11744" width="9.140625" style="1"/>
    <col min="11745" max="11745" width="2.42578125" style="1" customWidth="1"/>
    <col min="11746" max="11746" width="9.140625" style="1"/>
    <col min="11747" max="11747" width="35.85546875" style="1" bestFit="1" customWidth="1"/>
    <col min="11748" max="11748" width="10.5703125" style="1" customWidth="1"/>
    <col min="11749" max="11749" width="8.85546875" style="1" customWidth="1"/>
    <col min="11750" max="11750" width="13" style="1" customWidth="1"/>
    <col min="11751" max="11751" width="8.5703125" style="1" customWidth="1"/>
    <col min="11752" max="11753" width="11" style="1" customWidth="1"/>
    <col min="11754" max="11757" width="11.42578125" style="1" customWidth="1"/>
    <col min="11758" max="11758" width="11" style="1" bestFit="1" customWidth="1"/>
    <col min="11759" max="11759" width="11.85546875" style="1" customWidth="1"/>
    <col min="11760" max="12000" width="9.140625" style="1"/>
    <col min="12001" max="12001" width="2.42578125" style="1" customWidth="1"/>
    <col min="12002" max="12002" width="9.140625" style="1"/>
    <col min="12003" max="12003" width="35.85546875" style="1" bestFit="1" customWidth="1"/>
    <col min="12004" max="12004" width="10.5703125" style="1" customWidth="1"/>
    <col min="12005" max="12005" width="8.85546875" style="1" customWidth="1"/>
    <col min="12006" max="12006" width="13" style="1" customWidth="1"/>
    <col min="12007" max="12007" width="8.5703125" style="1" customWidth="1"/>
    <col min="12008" max="12009" width="11" style="1" customWidth="1"/>
    <col min="12010" max="12013" width="11.42578125" style="1" customWidth="1"/>
    <col min="12014" max="12014" width="11" style="1" bestFit="1" customWidth="1"/>
    <col min="12015" max="12015" width="11.85546875" style="1" customWidth="1"/>
    <col min="12016" max="12256" width="9.140625" style="1"/>
    <col min="12257" max="12257" width="2.42578125" style="1" customWidth="1"/>
    <col min="12258" max="12258" width="9.140625" style="1"/>
    <col min="12259" max="12259" width="35.85546875" style="1" bestFit="1" customWidth="1"/>
    <col min="12260" max="12260" width="10.5703125" style="1" customWidth="1"/>
    <col min="12261" max="12261" width="8.85546875" style="1" customWidth="1"/>
    <col min="12262" max="12262" width="13" style="1" customWidth="1"/>
    <col min="12263" max="12263" width="8.5703125" style="1" customWidth="1"/>
    <col min="12264" max="12265" width="11" style="1" customWidth="1"/>
    <col min="12266" max="12269" width="11.42578125" style="1" customWidth="1"/>
    <col min="12270" max="12270" width="11" style="1" bestFit="1" customWidth="1"/>
    <col min="12271" max="12271" width="11.85546875" style="1" customWidth="1"/>
    <col min="12272" max="12512" width="9.140625" style="1"/>
    <col min="12513" max="12513" width="2.42578125" style="1" customWidth="1"/>
    <col min="12514" max="12514" width="9.140625" style="1"/>
    <col min="12515" max="12515" width="35.85546875" style="1" bestFit="1" customWidth="1"/>
    <col min="12516" max="12516" width="10.5703125" style="1" customWidth="1"/>
    <col min="12517" max="12517" width="8.85546875" style="1" customWidth="1"/>
    <col min="12518" max="12518" width="13" style="1" customWidth="1"/>
    <col min="12519" max="12519" width="8.5703125" style="1" customWidth="1"/>
    <col min="12520" max="12521" width="11" style="1" customWidth="1"/>
    <col min="12522" max="12525" width="11.42578125" style="1" customWidth="1"/>
    <col min="12526" max="12526" width="11" style="1" bestFit="1" customWidth="1"/>
    <col min="12527" max="12527" width="11.85546875" style="1" customWidth="1"/>
    <col min="12528" max="12768" width="9.140625" style="1"/>
    <col min="12769" max="12769" width="2.42578125" style="1" customWidth="1"/>
    <col min="12770" max="12770" width="9.140625" style="1"/>
    <col min="12771" max="12771" width="35.85546875" style="1" bestFit="1" customWidth="1"/>
    <col min="12772" max="12772" width="10.5703125" style="1" customWidth="1"/>
    <col min="12773" max="12773" width="8.85546875" style="1" customWidth="1"/>
    <col min="12774" max="12774" width="13" style="1" customWidth="1"/>
    <col min="12775" max="12775" width="8.5703125" style="1" customWidth="1"/>
    <col min="12776" max="12777" width="11" style="1" customWidth="1"/>
    <col min="12778" max="12781" width="11.42578125" style="1" customWidth="1"/>
    <col min="12782" max="12782" width="11" style="1" bestFit="1" customWidth="1"/>
    <col min="12783" max="12783" width="11.85546875" style="1" customWidth="1"/>
    <col min="12784" max="13024" width="9.140625" style="1"/>
    <col min="13025" max="13025" width="2.42578125" style="1" customWidth="1"/>
    <col min="13026" max="13026" width="9.140625" style="1"/>
    <col min="13027" max="13027" width="35.85546875" style="1" bestFit="1" customWidth="1"/>
    <col min="13028" max="13028" width="10.5703125" style="1" customWidth="1"/>
    <col min="13029" max="13029" width="8.85546875" style="1" customWidth="1"/>
    <col min="13030" max="13030" width="13" style="1" customWidth="1"/>
    <col min="13031" max="13031" width="8.5703125" style="1" customWidth="1"/>
    <col min="13032" max="13033" width="11" style="1" customWidth="1"/>
    <col min="13034" max="13037" width="11.42578125" style="1" customWidth="1"/>
    <col min="13038" max="13038" width="11" style="1" bestFit="1" customWidth="1"/>
    <col min="13039" max="13039" width="11.85546875" style="1" customWidth="1"/>
    <col min="13040" max="13280" width="9.140625" style="1"/>
    <col min="13281" max="13281" width="2.42578125" style="1" customWidth="1"/>
    <col min="13282" max="13282" width="9.140625" style="1"/>
    <col min="13283" max="13283" width="35.85546875" style="1" bestFit="1" customWidth="1"/>
    <col min="13284" max="13284" width="10.5703125" style="1" customWidth="1"/>
    <col min="13285" max="13285" width="8.85546875" style="1" customWidth="1"/>
    <col min="13286" max="13286" width="13" style="1" customWidth="1"/>
    <col min="13287" max="13287" width="8.5703125" style="1" customWidth="1"/>
    <col min="13288" max="13289" width="11" style="1" customWidth="1"/>
    <col min="13290" max="13293" width="11.42578125" style="1" customWidth="1"/>
    <col min="13294" max="13294" width="11" style="1" bestFit="1" customWidth="1"/>
    <col min="13295" max="13295" width="11.85546875" style="1" customWidth="1"/>
    <col min="13296" max="13536" width="9.140625" style="1"/>
    <col min="13537" max="13537" width="2.42578125" style="1" customWidth="1"/>
    <col min="13538" max="13538" width="9.140625" style="1"/>
    <col min="13539" max="13539" width="35.85546875" style="1" bestFit="1" customWidth="1"/>
    <col min="13540" max="13540" width="10.5703125" style="1" customWidth="1"/>
    <col min="13541" max="13541" width="8.85546875" style="1" customWidth="1"/>
    <col min="13542" max="13542" width="13" style="1" customWidth="1"/>
    <col min="13543" max="13543" width="8.5703125" style="1" customWidth="1"/>
    <col min="13544" max="13545" width="11" style="1" customWidth="1"/>
    <col min="13546" max="13549" width="11.42578125" style="1" customWidth="1"/>
    <col min="13550" max="13550" width="11" style="1" bestFit="1" customWidth="1"/>
    <col min="13551" max="13551" width="11.85546875" style="1" customWidth="1"/>
    <col min="13552" max="13792" width="9.140625" style="1"/>
    <col min="13793" max="13793" width="2.42578125" style="1" customWidth="1"/>
    <col min="13794" max="13794" width="9.140625" style="1"/>
    <col min="13795" max="13795" width="35.85546875" style="1" bestFit="1" customWidth="1"/>
    <col min="13796" max="13796" width="10.5703125" style="1" customWidth="1"/>
    <col min="13797" max="13797" width="8.85546875" style="1" customWidth="1"/>
    <col min="13798" max="13798" width="13" style="1" customWidth="1"/>
    <col min="13799" max="13799" width="8.5703125" style="1" customWidth="1"/>
    <col min="13800" max="13801" width="11" style="1" customWidth="1"/>
    <col min="13802" max="13805" width="11.42578125" style="1" customWidth="1"/>
    <col min="13806" max="13806" width="11" style="1" bestFit="1" customWidth="1"/>
    <col min="13807" max="13807" width="11.85546875" style="1" customWidth="1"/>
    <col min="13808" max="14048" width="9.140625" style="1"/>
    <col min="14049" max="14049" width="2.42578125" style="1" customWidth="1"/>
    <col min="14050" max="14050" width="9.140625" style="1"/>
    <col min="14051" max="14051" width="35.85546875" style="1" bestFit="1" customWidth="1"/>
    <col min="14052" max="14052" width="10.5703125" style="1" customWidth="1"/>
    <col min="14053" max="14053" width="8.85546875" style="1" customWidth="1"/>
    <col min="14054" max="14054" width="13" style="1" customWidth="1"/>
    <col min="14055" max="14055" width="8.5703125" style="1" customWidth="1"/>
    <col min="14056" max="14057" width="11" style="1" customWidth="1"/>
    <col min="14058" max="14061" width="11.42578125" style="1" customWidth="1"/>
    <col min="14062" max="14062" width="11" style="1" bestFit="1" customWidth="1"/>
    <col min="14063" max="14063" width="11.85546875" style="1" customWidth="1"/>
    <col min="14064" max="14304" width="9.140625" style="1"/>
    <col min="14305" max="14305" width="2.42578125" style="1" customWidth="1"/>
    <col min="14306" max="14306" width="9.140625" style="1"/>
    <col min="14307" max="14307" width="35.85546875" style="1" bestFit="1" customWidth="1"/>
    <col min="14308" max="14308" width="10.5703125" style="1" customWidth="1"/>
    <col min="14309" max="14309" width="8.85546875" style="1" customWidth="1"/>
    <col min="14310" max="14310" width="13" style="1" customWidth="1"/>
    <col min="14311" max="14311" width="8.5703125" style="1" customWidth="1"/>
    <col min="14312" max="14313" width="11" style="1" customWidth="1"/>
    <col min="14314" max="14317" width="11.42578125" style="1" customWidth="1"/>
    <col min="14318" max="14318" width="11" style="1" bestFit="1" customWidth="1"/>
    <col min="14319" max="14319" width="11.85546875" style="1" customWidth="1"/>
    <col min="14320" max="14560" width="9.140625" style="1"/>
    <col min="14561" max="14561" width="2.42578125" style="1" customWidth="1"/>
    <col min="14562" max="14562" width="9.140625" style="1"/>
    <col min="14563" max="14563" width="35.85546875" style="1" bestFit="1" customWidth="1"/>
    <col min="14564" max="14564" width="10.5703125" style="1" customWidth="1"/>
    <col min="14565" max="14565" width="8.85546875" style="1" customWidth="1"/>
    <col min="14566" max="14566" width="13" style="1" customWidth="1"/>
    <col min="14567" max="14567" width="8.5703125" style="1" customWidth="1"/>
    <col min="14568" max="14569" width="11" style="1" customWidth="1"/>
    <col min="14570" max="14573" width="11.42578125" style="1" customWidth="1"/>
    <col min="14574" max="14574" width="11" style="1" bestFit="1" customWidth="1"/>
    <col min="14575" max="14575" width="11.85546875" style="1" customWidth="1"/>
    <col min="14576" max="14816" width="9.140625" style="1"/>
    <col min="14817" max="14817" width="2.42578125" style="1" customWidth="1"/>
    <col min="14818" max="14818" width="9.140625" style="1"/>
    <col min="14819" max="14819" width="35.85546875" style="1" bestFit="1" customWidth="1"/>
    <col min="14820" max="14820" width="10.5703125" style="1" customWidth="1"/>
    <col min="14821" max="14821" width="8.85546875" style="1" customWidth="1"/>
    <col min="14822" max="14822" width="13" style="1" customWidth="1"/>
    <col min="14823" max="14823" width="8.5703125" style="1" customWidth="1"/>
    <col min="14824" max="14825" width="11" style="1" customWidth="1"/>
    <col min="14826" max="14829" width="11.42578125" style="1" customWidth="1"/>
    <col min="14830" max="14830" width="11" style="1" bestFit="1" customWidth="1"/>
    <col min="14831" max="14831" width="11.85546875" style="1" customWidth="1"/>
    <col min="14832" max="15072" width="9.140625" style="1"/>
    <col min="15073" max="15073" width="2.42578125" style="1" customWidth="1"/>
    <col min="15074" max="15074" width="9.140625" style="1"/>
    <col min="15075" max="15075" width="35.85546875" style="1" bestFit="1" customWidth="1"/>
    <col min="15076" max="15076" width="10.5703125" style="1" customWidth="1"/>
    <col min="15077" max="15077" width="8.85546875" style="1" customWidth="1"/>
    <col min="15078" max="15078" width="13" style="1" customWidth="1"/>
    <col min="15079" max="15079" width="8.5703125" style="1" customWidth="1"/>
    <col min="15080" max="15081" width="11" style="1" customWidth="1"/>
    <col min="15082" max="15085" width="11.42578125" style="1" customWidth="1"/>
    <col min="15086" max="15086" width="11" style="1" bestFit="1" customWidth="1"/>
    <col min="15087" max="15087" width="11.85546875" style="1" customWidth="1"/>
    <col min="15088" max="15328" width="9.140625" style="1"/>
    <col min="15329" max="15329" width="2.42578125" style="1" customWidth="1"/>
    <col min="15330" max="15330" width="9.140625" style="1"/>
    <col min="15331" max="15331" width="35.85546875" style="1" bestFit="1" customWidth="1"/>
    <col min="15332" max="15332" width="10.5703125" style="1" customWidth="1"/>
    <col min="15333" max="15333" width="8.85546875" style="1" customWidth="1"/>
    <col min="15334" max="15334" width="13" style="1" customWidth="1"/>
    <col min="15335" max="15335" width="8.5703125" style="1" customWidth="1"/>
    <col min="15336" max="15337" width="11" style="1" customWidth="1"/>
    <col min="15338" max="15341" width="11.42578125" style="1" customWidth="1"/>
    <col min="15342" max="15342" width="11" style="1" bestFit="1" customWidth="1"/>
    <col min="15343" max="15343" width="11.85546875" style="1" customWidth="1"/>
    <col min="15344" max="15584" width="9.140625" style="1"/>
    <col min="15585" max="15585" width="2.42578125" style="1" customWidth="1"/>
    <col min="15586" max="15586" width="9.140625" style="1"/>
    <col min="15587" max="15587" width="35.85546875" style="1" bestFit="1" customWidth="1"/>
    <col min="15588" max="15588" width="10.5703125" style="1" customWidth="1"/>
    <col min="15589" max="15589" width="8.85546875" style="1" customWidth="1"/>
    <col min="15590" max="15590" width="13" style="1" customWidth="1"/>
    <col min="15591" max="15591" width="8.5703125" style="1" customWidth="1"/>
    <col min="15592" max="15593" width="11" style="1" customWidth="1"/>
    <col min="15594" max="15597" width="11.42578125" style="1" customWidth="1"/>
    <col min="15598" max="15598" width="11" style="1" bestFit="1" customWidth="1"/>
    <col min="15599" max="15599" width="11.85546875" style="1" customWidth="1"/>
    <col min="15600" max="15840" width="9.140625" style="1"/>
    <col min="15841" max="15841" width="2.42578125" style="1" customWidth="1"/>
    <col min="15842" max="15842" width="9.140625" style="1"/>
    <col min="15843" max="15843" width="35.85546875" style="1" bestFit="1" customWidth="1"/>
    <col min="15844" max="15844" width="10.5703125" style="1" customWidth="1"/>
    <col min="15845" max="15845" width="8.85546875" style="1" customWidth="1"/>
    <col min="15846" max="15846" width="13" style="1" customWidth="1"/>
    <col min="15847" max="15847" width="8.5703125" style="1" customWidth="1"/>
    <col min="15848" max="15849" width="11" style="1" customWidth="1"/>
    <col min="15850" max="15853" width="11.42578125" style="1" customWidth="1"/>
    <col min="15854" max="15854" width="11" style="1" bestFit="1" customWidth="1"/>
    <col min="15855" max="15855" width="11.85546875" style="1" customWidth="1"/>
    <col min="15856" max="16096" width="9.140625" style="1"/>
    <col min="16097" max="16097" width="2.42578125" style="1" customWidth="1"/>
    <col min="16098" max="16098" width="9.140625" style="1"/>
    <col min="16099" max="16099" width="35.85546875" style="1" bestFit="1" customWidth="1"/>
    <col min="16100" max="16100" width="10.5703125" style="1" customWidth="1"/>
    <col min="16101" max="16101" width="8.85546875" style="1" customWidth="1"/>
    <col min="16102" max="16102" width="13" style="1" customWidth="1"/>
    <col min="16103" max="16103" width="8.5703125" style="1" customWidth="1"/>
    <col min="16104" max="16105" width="11" style="1" customWidth="1"/>
    <col min="16106" max="16109" width="11.42578125" style="1" customWidth="1"/>
    <col min="16110" max="16110" width="11" style="1" bestFit="1" customWidth="1"/>
    <col min="16111" max="16111" width="11.85546875" style="1" customWidth="1"/>
    <col min="16112" max="16374" width="9.140625" style="1"/>
    <col min="16375" max="16384" width="9.140625" style="1" customWidth="1"/>
  </cols>
  <sheetData>
    <row r="1" spans="1:11" x14ac:dyDescent="0.2">
      <c r="H1" s="50" t="s">
        <v>0</v>
      </c>
      <c r="J1" s="84" t="s">
        <v>1</v>
      </c>
      <c r="K1" s="84"/>
    </row>
    <row r="2" spans="1:11" x14ac:dyDescent="0.2">
      <c r="H2" s="50" t="s">
        <v>2</v>
      </c>
      <c r="J2" s="83"/>
      <c r="K2" s="83"/>
    </row>
    <row r="3" spans="1:11" x14ac:dyDescent="0.2">
      <c r="A3" s="1" t="s">
        <v>3</v>
      </c>
      <c r="H3" s="50" t="s">
        <v>4</v>
      </c>
      <c r="J3" s="83"/>
      <c r="K3" s="83"/>
    </row>
    <row r="4" spans="1:11" x14ac:dyDescent="0.2">
      <c r="H4" s="50" t="s">
        <v>5</v>
      </c>
      <c r="J4" s="83"/>
      <c r="K4" s="83"/>
    </row>
    <row r="5" spans="1:11" x14ac:dyDescent="0.2">
      <c r="H5" s="50" t="s">
        <v>6</v>
      </c>
      <c r="J5" s="83"/>
      <c r="K5" s="83"/>
    </row>
    <row r="6" spans="1:11" x14ac:dyDescent="0.2">
      <c r="H6" s="50"/>
      <c r="J6" s="59"/>
      <c r="K6" s="51"/>
    </row>
    <row r="7" spans="1:11" x14ac:dyDescent="0.2">
      <c r="H7" s="50" t="s">
        <v>7</v>
      </c>
      <c r="J7" s="83"/>
      <c r="K7" s="83"/>
    </row>
    <row r="9" spans="1:11" ht="18" x14ac:dyDescent="0.25">
      <c r="A9" s="81" t="s">
        <v>8</v>
      </c>
      <c r="B9" s="81"/>
      <c r="C9" s="81"/>
      <c r="D9" s="81"/>
      <c r="E9" s="81"/>
      <c r="F9" s="81"/>
      <c r="G9" s="81"/>
      <c r="H9" s="81"/>
      <c r="I9" s="81"/>
      <c r="J9" s="81"/>
      <c r="K9" s="81"/>
    </row>
    <row r="10" spans="1:11" ht="18" x14ac:dyDescent="0.25">
      <c r="A10" s="81" t="s">
        <v>9</v>
      </c>
      <c r="B10" s="81"/>
      <c r="C10" s="81"/>
      <c r="D10" s="81"/>
      <c r="E10" s="81"/>
      <c r="F10" s="81"/>
      <c r="G10" s="81"/>
      <c r="H10" s="81"/>
      <c r="I10" s="81"/>
      <c r="J10" s="81"/>
      <c r="K10" s="81"/>
    </row>
    <row r="11" spans="1:11" ht="18" x14ac:dyDescent="0.25">
      <c r="A11" s="46"/>
      <c r="B11" s="46"/>
      <c r="C11" s="46"/>
      <c r="G11" s="46"/>
      <c r="H11" s="46"/>
      <c r="I11" s="46"/>
      <c r="J11" s="46"/>
      <c r="K11" s="46"/>
    </row>
    <row r="12" spans="1:11" ht="18" x14ac:dyDescent="0.25">
      <c r="A12" s="46"/>
      <c r="B12" s="46"/>
      <c r="C12" s="46"/>
      <c r="E12" s="46"/>
      <c r="F12" s="58"/>
      <c r="G12" s="46"/>
      <c r="H12" s="46"/>
      <c r="I12" s="46"/>
      <c r="J12" s="46"/>
      <c r="K12" s="46"/>
    </row>
    <row r="13" spans="1:11" x14ac:dyDescent="0.2">
      <c r="A13" s="50" t="s">
        <v>10</v>
      </c>
      <c r="B13" s="1" t="s">
        <v>11</v>
      </c>
    </row>
    <row r="14" spans="1:11" x14ac:dyDescent="0.2">
      <c r="B14" s="82" t="s">
        <v>12</v>
      </c>
      <c r="C14" s="82"/>
      <c r="D14" s="82"/>
      <c r="E14" s="82"/>
      <c r="F14" s="82"/>
      <c r="G14" s="82"/>
      <c r="H14" s="82"/>
      <c r="I14" s="82"/>
      <c r="J14" s="82"/>
      <c r="K14" s="82"/>
    </row>
    <row r="15" spans="1:11" x14ac:dyDescent="0.2">
      <c r="A15" s="50"/>
      <c r="B15" s="82" t="s">
        <v>13</v>
      </c>
      <c r="C15" s="82"/>
      <c r="D15" s="82"/>
      <c r="E15" s="82"/>
      <c r="F15" s="82"/>
      <c r="G15" s="82"/>
      <c r="H15" s="82"/>
      <c r="I15" s="82"/>
      <c r="J15" s="82"/>
      <c r="K15" s="82"/>
    </row>
    <row r="16" spans="1:11" x14ac:dyDescent="0.2">
      <c r="B16" s="57"/>
      <c r="C16" s="57"/>
      <c r="D16" s="57"/>
      <c r="E16" s="57"/>
      <c r="F16" s="57"/>
      <c r="G16" s="57"/>
      <c r="H16" s="57"/>
      <c r="I16" s="57"/>
      <c r="J16" s="57"/>
      <c r="K16" s="57"/>
    </row>
    <row r="17" spans="1:12" x14ac:dyDescent="0.2">
      <c r="A17" s="50" t="s">
        <v>14</v>
      </c>
    </row>
    <row r="18" spans="1:12" x14ac:dyDescent="0.2">
      <c r="A18" s="55">
        <v>1</v>
      </c>
      <c r="B18" s="82" t="s">
        <v>15</v>
      </c>
      <c r="C18" s="82"/>
      <c r="D18" s="82"/>
      <c r="E18" s="82"/>
      <c r="F18" s="82"/>
      <c r="G18" s="82"/>
      <c r="H18" s="82"/>
      <c r="I18" s="82"/>
      <c r="J18" s="82"/>
      <c r="K18" s="82"/>
    </row>
    <row r="19" spans="1:12" x14ac:dyDescent="0.2">
      <c r="A19" s="55">
        <v>2</v>
      </c>
      <c r="B19" s="82" t="s">
        <v>16</v>
      </c>
      <c r="C19" s="82"/>
      <c r="D19" s="82"/>
      <c r="E19" s="82"/>
      <c r="F19" s="82"/>
      <c r="G19" s="82"/>
      <c r="H19" s="82"/>
      <c r="I19" s="82"/>
      <c r="J19" s="82"/>
      <c r="K19" s="82"/>
    </row>
    <row r="20" spans="1:12" x14ac:dyDescent="0.2">
      <c r="A20" s="55">
        <v>3</v>
      </c>
      <c r="B20" s="56" t="s">
        <v>17</v>
      </c>
      <c r="C20" s="54"/>
      <c r="D20" s="54"/>
      <c r="E20" s="54"/>
      <c r="F20" s="54"/>
      <c r="G20" s="54"/>
      <c r="H20" s="54"/>
      <c r="I20" s="54"/>
      <c r="J20" s="54"/>
      <c r="K20" s="54"/>
    </row>
    <row r="21" spans="1:12" x14ac:dyDescent="0.2">
      <c r="A21" s="55">
        <v>4</v>
      </c>
      <c r="B21" s="82" t="s">
        <v>18</v>
      </c>
      <c r="C21" s="82"/>
      <c r="D21" s="82"/>
      <c r="E21" s="82"/>
      <c r="F21" s="82"/>
      <c r="G21" s="82"/>
      <c r="H21" s="82"/>
      <c r="I21" s="82"/>
      <c r="J21" s="82"/>
      <c r="K21" s="82"/>
    </row>
    <row r="22" spans="1:12" ht="13.5" thickBot="1" x14ac:dyDescent="0.25">
      <c r="A22" s="55"/>
      <c r="B22" s="54"/>
      <c r="C22" s="54"/>
      <c r="D22" s="54"/>
      <c r="E22" s="54"/>
      <c r="F22" s="54"/>
      <c r="G22" s="54"/>
      <c r="H22" s="54"/>
      <c r="I22" s="54"/>
      <c r="J22" s="54"/>
      <c r="K22" s="54"/>
    </row>
    <row r="23" spans="1:12" ht="18" customHeight="1" thickBot="1" x14ac:dyDescent="0.3">
      <c r="A23" s="42"/>
      <c r="B23" s="42"/>
      <c r="C23" s="42"/>
      <c r="D23" s="42"/>
      <c r="E23" s="46" t="s">
        <v>19</v>
      </c>
      <c r="F23" s="45">
        <v>2017</v>
      </c>
      <c r="G23" s="42"/>
      <c r="H23" s="42"/>
      <c r="I23" s="42"/>
      <c r="J23" s="42"/>
      <c r="K23" s="42"/>
    </row>
    <row r="24" spans="1:12" ht="13.5" thickBot="1" x14ac:dyDescent="0.25">
      <c r="A24" s="44"/>
      <c r="B24" s="44"/>
      <c r="C24" s="44"/>
      <c r="D24" s="44"/>
      <c r="E24" s="44"/>
      <c r="F24" s="44"/>
      <c r="G24" s="44"/>
      <c r="H24" s="44"/>
      <c r="I24" s="44"/>
      <c r="J24" s="44"/>
      <c r="K24" s="44"/>
    </row>
    <row r="25" spans="1:12" ht="18.95" customHeight="1" thickBot="1" x14ac:dyDescent="0.3">
      <c r="A25" s="42"/>
      <c r="B25" s="42"/>
      <c r="C25" s="77" t="s">
        <v>20</v>
      </c>
      <c r="D25" s="78"/>
      <c r="E25" s="78"/>
      <c r="F25" s="78"/>
      <c r="G25" s="79" t="s">
        <v>21</v>
      </c>
      <c r="H25" s="80"/>
      <c r="I25" s="43" t="s">
        <v>22</v>
      </c>
      <c r="J25" s="42"/>
      <c r="K25" s="42"/>
    </row>
    <row r="26" spans="1:12" ht="63.95" customHeight="1" thickBot="1" x14ac:dyDescent="0.25">
      <c r="A26" s="73" t="s">
        <v>23</v>
      </c>
      <c r="B26" s="75" t="s">
        <v>24</v>
      </c>
      <c r="C26" s="39" t="s">
        <v>25</v>
      </c>
      <c r="D26" s="41" t="s">
        <v>26</v>
      </c>
      <c r="E26" s="37" t="s">
        <v>27</v>
      </c>
      <c r="F26" s="40" t="s">
        <v>28</v>
      </c>
      <c r="G26" s="40" t="s">
        <v>29</v>
      </c>
      <c r="H26" s="39" t="s">
        <v>30</v>
      </c>
      <c r="I26" s="36" t="s">
        <v>31</v>
      </c>
      <c r="J26" s="38" t="s">
        <v>32</v>
      </c>
      <c r="K26" s="37" t="s">
        <v>33</v>
      </c>
      <c r="L26" s="66" t="s">
        <v>34</v>
      </c>
    </row>
    <row r="27" spans="1:12" ht="13.5" thickBot="1" x14ac:dyDescent="0.25">
      <c r="A27" s="74"/>
      <c r="B27" s="76"/>
      <c r="C27" s="32" t="s">
        <v>35</v>
      </c>
      <c r="D27" s="35" t="s">
        <v>36</v>
      </c>
      <c r="E27" s="33" t="s">
        <v>37</v>
      </c>
      <c r="F27" s="33" t="s">
        <v>38</v>
      </c>
      <c r="G27" s="30" t="s">
        <v>39</v>
      </c>
      <c r="H27" s="34" t="s">
        <v>40</v>
      </c>
      <c r="I27" s="33" t="s">
        <v>41</v>
      </c>
      <c r="J27" s="32" t="s">
        <v>42</v>
      </c>
      <c r="K27" s="31" t="s">
        <v>43</v>
      </c>
      <c r="L27" s="67" t="s">
        <v>44</v>
      </c>
    </row>
    <row r="28" spans="1:12" x14ac:dyDescent="0.2">
      <c r="A28" s="29">
        <v>1609</v>
      </c>
      <c r="B28" s="18" t="s">
        <v>45</v>
      </c>
      <c r="C28" s="17">
        <v>84406832.169999987</v>
      </c>
      <c r="D28" s="16"/>
      <c r="E28" s="17">
        <v>0</v>
      </c>
      <c r="F28" s="17">
        <v>0</v>
      </c>
      <c r="G28" s="15">
        <f t="shared" ref="G28:G59" si="0">C28-D28+(E28*0.5)-F28</f>
        <v>84406832.169999987</v>
      </c>
      <c r="H28" s="14">
        <v>30.989325118733106</v>
      </c>
      <c r="I28" s="28">
        <f t="shared" ref="I28:I59" si="1">IF(H28=0,0,1/H28)</f>
        <v>3.2269176439582999E-2</v>
      </c>
      <c r="J28" s="23">
        <f t="shared" ref="J28:J59" si="2">IF(H28=0,0,+G28/H28)</f>
        <v>2723738.96</v>
      </c>
      <c r="K28" s="11">
        <v>2723738.96</v>
      </c>
      <c r="L28" s="68">
        <f t="shared" ref="L28:L59" si="3">IF(ISERROR(+K28-J28), 0, +K28-J28)</f>
        <v>0</v>
      </c>
    </row>
    <row r="29" spans="1:12" ht="25.5" x14ac:dyDescent="0.2">
      <c r="A29" s="27">
        <v>1611</v>
      </c>
      <c r="B29" s="26" t="s">
        <v>46</v>
      </c>
      <c r="C29" s="17">
        <v>64402407.060000002</v>
      </c>
      <c r="D29" s="16"/>
      <c r="E29" s="17">
        <v>5729752.3100000024</v>
      </c>
      <c r="F29" s="17">
        <v>173665.77999999997</v>
      </c>
      <c r="G29" s="15">
        <f t="shared" si="0"/>
        <v>67093617.435000002</v>
      </c>
      <c r="H29" s="14">
        <v>4.5216158339495554</v>
      </c>
      <c r="I29" s="24">
        <f t="shared" si="1"/>
        <v>0.22115987662899633</v>
      </c>
      <c r="J29" s="23">
        <f t="shared" si="2"/>
        <v>14838416.154517677</v>
      </c>
      <c r="K29" s="11">
        <v>14243228.400000002</v>
      </c>
      <c r="L29" s="68">
        <f t="shared" si="3"/>
        <v>-595187.75451767445</v>
      </c>
    </row>
    <row r="30" spans="1:12" x14ac:dyDescent="0.2">
      <c r="A30" s="19">
        <v>1612</v>
      </c>
      <c r="B30" s="18" t="s">
        <v>47</v>
      </c>
      <c r="C30" s="17">
        <v>3292694.2699999996</v>
      </c>
      <c r="D30" s="48"/>
      <c r="E30" s="17">
        <v>101154.57000000007</v>
      </c>
      <c r="F30" s="17">
        <v>19129.680000000168</v>
      </c>
      <c r="G30" s="15">
        <f t="shared" si="0"/>
        <v>3324141.8749999995</v>
      </c>
      <c r="H30" s="14">
        <v>0</v>
      </c>
      <c r="I30" s="24">
        <f t="shared" si="1"/>
        <v>0</v>
      </c>
      <c r="J30" s="23">
        <f t="shared" si="2"/>
        <v>0</v>
      </c>
      <c r="K30" s="11">
        <v>3336.8399999999997</v>
      </c>
      <c r="L30" s="69">
        <f t="shared" si="3"/>
        <v>3336.8399999999997</v>
      </c>
    </row>
    <row r="31" spans="1:12" x14ac:dyDescent="0.2">
      <c r="A31" s="19">
        <v>1805</v>
      </c>
      <c r="B31" s="18" t="s">
        <v>48</v>
      </c>
      <c r="C31" s="17">
        <v>42793223.290000007</v>
      </c>
      <c r="D31" s="48"/>
      <c r="E31" s="17">
        <v>1052715.5800000008</v>
      </c>
      <c r="F31" s="17">
        <v>326735.79000000004</v>
      </c>
      <c r="G31" s="15">
        <f t="shared" si="0"/>
        <v>42992845.290000007</v>
      </c>
      <c r="H31" s="14">
        <v>0</v>
      </c>
      <c r="I31" s="24">
        <f t="shared" si="1"/>
        <v>0</v>
      </c>
      <c r="J31" s="23">
        <f t="shared" si="2"/>
        <v>0</v>
      </c>
      <c r="K31" s="11">
        <v>0</v>
      </c>
      <c r="L31" s="69">
        <f t="shared" si="3"/>
        <v>0</v>
      </c>
    </row>
    <row r="32" spans="1:12" x14ac:dyDescent="0.2">
      <c r="A32" s="19">
        <v>1808</v>
      </c>
      <c r="B32" s="18" t="s">
        <v>49</v>
      </c>
      <c r="C32" s="17">
        <v>63705728.699999988</v>
      </c>
      <c r="D32" s="48"/>
      <c r="E32" s="17">
        <v>1745322.0300000003</v>
      </c>
      <c r="F32" s="17">
        <v>0</v>
      </c>
      <c r="G32" s="15">
        <f t="shared" si="0"/>
        <v>64578389.714999989</v>
      </c>
      <c r="H32" s="14">
        <v>23.929476812737423</v>
      </c>
      <c r="I32" s="24">
        <f t="shared" si="1"/>
        <v>4.1789463590265787E-2</v>
      </c>
      <c r="J32" s="23">
        <f t="shared" si="2"/>
        <v>2698696.2657129867</v>
      </c>
      <c r="K32" s="11">
        <v>2662228.23</v>
      </c>
      <c r="L32" s="69">
        <f t="shared" si="3"/>
        <v>-36468.035712986719</v>
      </c>
    </row>
    <row r="33" spans="1:12" x14ac:dyDescent="0.2">
      <c r="A33" s="19">
        <v>1810</v>
      </c>
      <c r="B33" s="18" t="s">
        <v>50</v>
      </c>
      <c r="C33" s="17">
        <v>11892975.42</v>
      </c>
      <c r="D33" s="48"/>
      <c r="E33" s="17">
        <v>674231</v>
      </c>
      <c r="F33" s="17">
        <v>0</v>
      </c>
      <c r="G33" s="15">
        <f t="shared" si="0"/>
        <v>12230090.92</v>
      </c>
      <c r="H33" s="14">
        <v>0</v>
      </c>
      <c r="I33" s="24">
        <f t="shared" si="1"/>
        <v>0</v>
      </c>
      <c r="J33" s="23">
        <f t="shared" si="2"/>
        <v>0</v>
      </c>
      <c r="K33" s="11">
        <v>0</v>
      </c>
      <c r="L33" s="69">
        <f t="shared" si="3"/>
        <v>0</v>
      </c>
    </row>
    <row r="34" spans="1:12" x14ac:dyDescent="0.2">
      <c r="A34" s="19">
        <v>1815</v>
      </c>
      <c r="B34" s="18" t="s">
        <v>51</v>
      </c>
      <c r="C34" s="17">
        <v>93185415.040000021</v>
      </c>
      <c r="D34" s="48"/>
      <c r="E34" s="17">
        <v>25280295.450000003</v>
      </c>
      <c r="F34" s="17">
        <v>0</v>
      </c>
      <c r="G34" s="15">
        <f t="shared" si="0"/>
        <v>105825562.76500002</v>
      </c>
      <c r="H34" s="14">
        <v>18.959815701605262</v>
      </c>
      <c r="I34" s="24">
        <f t="shared" si="1"/>
        <v>5.2743128716980801E-2</v>
      </c>
      <c r="J34" s="23">
        <f t="shared" si="2"/>
        <v>5581571.2784613268</v>
      </c>
      <c r="K34" s="11">
        <v>4914890.34</v>
      </c>
      <c r="L34" s="69">
        <f t="shared" si="3"/>
        <v>-666680.93846132699</v>
      </c>
    </row>
    <row r="35" spans="1:12" x14ac:dyDescent="0.2">
      <c r="A35" s="19">
        <v>1820</v>
      </c>
      <c r="B35" s="18" t="s">
        <v>52</v>
      </c>
      <c r="C35" s="17">
        <v>106086761.90000002</v>
      </c>
      <c r="D35" s="48"/>
      <c r="E35" s="17">
        <v>13192771.849999998</v>
      </c>
      <c r="F35" s="17">
        <v>0</v>
      </c>
      <c r="G35" s="15">
        <f t="shared" si="0"/>
        <v>112683147.82500002</v>
      </c>
      <c r="H35" s="14">
        <v>24.738197717549099</v>
      </c>
      <c r="I35" s="24">
        <f t="shared" si="1"/>
        <v>4.0423316662660809E-2</v>
      </c>
      <c r="J35" s="23">
        <f t="shared" si="2"/>
        <v>4555026.5670753941</v>
      </c>
      <c r="K35" s="11">
        <v>4288378.7700000005</v>
      </c>
      <c r="L35" s="69">
        <f t="shared" si="3"/>
        <v>-266647.79707539361</v>
      </c>
    </row>
    <row r="36" spans="1:12" x14ac:dyDescent="0.2">
      <c r="A36" s="19">
        <v>2050</v>
      </c>
      <c r="B36" s="18" t="s">
        <v>53</v>
      </c>
      <c r="C36" s="17">
        <v>5372396.3700000001</v>
      </c>
      <c r="D36" s="48"/>
      <c r="E36" s="17">
        <v>0</v>
      </c>
      <c r="F36" s="17">
        <v>0</v>
      </c>
      <c r="G36" s="15">
        <f t="shared" si="0"/>
        <v>5372396.3700000001</v>
      </c>
      <c r="H36" s="14">
        <v>0</v>
      </c>
      <c r="I36" s="24">
        <f t="shared" si="1"/>
        <v>0</v>
      </c>
      <c r="J36" s="23">
        <f t="shared" si="2"/>
        <v>0</v>
      </c>
      <c r="K36" s="11">
        <v>0</v>
      </c>
      <c r="L36" s="69">
        <f t="shared" si="3"/>
        <v>0</v>
      </c>
    </row>
    <row r="37" spans="1:12" x14ac:dyDescent="0.2">
      <c r="A37" s="19">
        <v>1830</v>
      </c>
      <c r="B37" s="18" t="s">
        <v>54</v>
      </c>
      <c r="C37" s="17">
        <v>378262402.42999804</v>
      </c>
      <c r="D37" s="48"/>
      <c r="E37" s="17">
        <v>48888627.13000001</v>
      </c>
      <c r="F37" s="17">
        <v>852354.79</v>
      </c>
      <c r="G37" s="15">
        <f t="shared" si="0"/>
        <v>401854361.20499802</v>
      </c>
      <c r="H37" s="14">
        <v>36.1929669897387</v>
      </c>
      <c r="I37" s="24">
        <f t="shared" si="1"/>
        <v>2.7629677342659319E-2</v>
      </c>
      <c r="J37" s="23">
        <f t="shared" si="2"/>
        <v>11103106.338834567</v>
      </c>
      <c r="K37" s="11">
        <v>10451268.129999999</v>
      </c>
      <c r="L37" s="69">
        <f t="shared" si="3"/>
        <v>-651838.20883456804</v>
      </c>
    </row>
    <row r="38" spans="1:12" x14ac:dyDescent="0.2">
      <c r="A38" s="19">
        <v>1835</v>
      </c>
      <c r="B38" s="18" t="s">
        <v>55</v>
      </c>
      <c r="C38" s="17">
        <v>257352057.76000035</v>
      </c>
      <c r="D38" s="48"/>
      <c r="E38" s="17">
        <v>28214157.539999995</v>
      </c>
      <c r="F38" s="17">
        <v>1053283.8899999999</v>
      </c>
      <c r="G38" s="15">
        <f t="shared" si="0"/>
        <v>270405852.64000034</v>
      </c>
      <c r="H38" s="14">
        <v>35.86200279561416</v>
      </c>
      <c r="I38" s="24">
        <f t="shared" si="1"/>
        <v>2.7884666835235921E-2</v>
      </c>
      <c r="J38" s="23">
        <f t="shared" si="2"/>
        <v>7540177.1111643091</v>
      </c>
      <c r="K38" s="11">
        <v>7176176.3900000006</v>
      </c>
      <c r="L38" s="69">
        <f t="shared" si="3"/>
        <v>-364000.72116430849</v>
      </c>
    </row>
    <row r="39" spans="1:12" x14ac:dyDescent="0.2">
      <c r="A39" s="19">
        <v>1840</v>
      </c>
      <c r="B39" s="18" t="s">
        <v>56</v>
      </c>
      <c r="C39" s="17">
        <v>290685420.37</v>
      </c>
      <c r="D39" s="48"/>
      <c r="E39" s="17">
        <v>29561784.670000002</v>
      </c>
      <c r="F39" s="17">
        <v>137286.69</v>
      </c>
      <c r="G39" s="15">
        <f t="shared" si="0"/>
        <v>305329026.01499999</v>
      </c>
      <c r="H39" s="14">
        <v>53.529532359676523</v>
      </c>
      <c r="I39" s="24">
        <f t="shared" si="1"/>
        <v>1.8681276594773581E-2</v>
      </c>
      <c r="J39" s="23">
        <f t="shared" si="2"/>
        <v>5703935.9873990323</v>
      </c>
      <c r="K39" s="11">
        <v>5430374.7400000002</v>
      </c>
      <c r="L39" s="69">
        <f t="shared" si="3"/>
        <v>-273561.24739903212</v>
      </c>
    </row>
    <row r="40" spans="1:12" x14ac:dyDescent="0.2">
      <c r="A40" s="19">
        <v>1845</v>
      </c>
      <c r="B40" s="18" t="s">
        <v>57</v>
      </c>
      <c r="C40" s="17">
        <v>723247898.75</v>
      </c>
      <c r="D40" s="48"/>
      <c r="E40" s="17">
        <v>85236260.150000021</v>
      </c>
      <c r="F40" s="17">
        <v>1200190.8000000003</v>
      </c>
      <c r="G40" s="15">
        <f t="shared" si="0"/>
        <v>764665838.0250001</v>
      </c>
      <c r="H40" s="14">
        <v>25.878592551402807</v>
      </c>
      <c r="I40" s="24">
        <f t="shared" si="1"/>
        <v>3.864197784379865E-2</v>
      </c>
      <c r="J40" s="23">
        <f t="shared" si="2"/>
        <v>29548200.370871779</v>
      </c>
      <c r="K40" s="11">
        <v>27947729.279071428</v>
      </c>
      <c r="L40" s="69">
        <f t="shared" si="3"/>
        <v>-1600471.0918003507</v>
      </c>
    </row>
    <row r="41" spans="1:12" x14ac:dyDescent="0.2">
      <c r="A41" s="19">
        <v>1850</v>
      </c>
      <c r="B41" s="18" t="s">
        <v>58</v>
      </c>
      <c r="C41" s="17">
        <v>335087961.54000163</v>
      </c>
      <c r="D41" s="48"/>
      <c r="E41" s="17">
        <v>40227173.660000004</v>
      </c>
      <c r="F41" s="17">
        <v>3998914.29</v>
      </c>
      <c r="G41" s="15">
        <f t="shared" si="0"/>
        <v>351202634.08000159</v>
      </c>
      <c r="H41" s="14">
        <v>22.435760064845976</v>
      </c>
      <c r="I41" s="24">
        <f t="shared" si="1"/>
        <v>4.4571701476112446E-2</v>
      </c>
      <c r="J41" s="23">
        <f t="shared" si="2"/>
        <v>15653698.963838186</v>
      </c>
      <c r="K41" s="11">
        <v>14935440.59</v>
      </c>
      <c r="L41" s="69">
        <f t="shared" si="3"/>
        <v>-718258.37383818626</v>
      </c>
    </row>
    <row r="42" spans="1:12" x14ac:dyDescent="0.2">
      <c r="A42" s="19">
        <v>1855</v>
      </c>
      <c r="B42" s="18" t="s">
        <v>59</v>
      </c>
      <c r="C42" s="17">
        <v>71103085.640000001</v>
      </c>
      <c r="D42" s="48"/>
      <c r="E42" s="17">
        <v>8690266.5899999999</v>
      </c>
      <c r="F42" s="17">
        <v>6400</v>
      </c>
      <c r="G42" s="15">
        <f t="shared" si="0"/>
        <v>75441818.935000002</v>
      </c>
      <c r="H42" s="14">
        <v>15.38269677178002</v>
      </c>
      <c r="I42" s="24">
        <f t="shared" si="1"/>
        <v>6.5008107150270777E-2</v>
      </c>
      <c r="J42" s="23">
        <f t="shared" si="2"/>
        <v>4904329.8489378076</v>
      </c>
      <c r="K42" s="11">
        <v>4622277.01</v>
      </c>
      <c r="L42" s="69">
        <f t="shared" si="3"/>
        <v>-282052.83893780783</v>
      </c>
    </row>
    <row r="43" spans="1:12" x14ac:dyDescent="0.2">
      <c r="A43" s="19">
        <v>1860</v>
      </c>
      <c r="B43" s="18" t="s">
        <v>60</v>
      </c>
      <c r="C43" s="17">
        <v>144252544.19999957</v>
      </c>
      <c r="D43" s="48"/>
      <c r="E43" s="17">
        <v>16464860.519999998</v>
      </c>
      <c r="F43" s="17">
        <v>1227281.48</v>
      </c>
      <c r="G43" s="15">
        <f t="shared" si="0"/>
        <v>151257692.97999957</v>
      </c>
      <c r="H43" s="14">
        <v>8.3239758511068214</v>
      </c>
      <c r="I43" s="24">
        <f t="shared" si="1"/>
        <v>0.12013489922211057</v>
      </c>
      <c r="J43" s="23">
        <f t="shared" si="2"/>
        <v>18171327.70272119</v>
      </c>
      <c r="K43" s="11">
        <v>17329764.859999999</v>
      </c>
      <c r="L43" s="69">
        <f t="shared" si="3"/>
        <v>-841562.8427211903</v>
      </c>
    </row>
    <row r="44" spans="1:12" x14ac:dyDescent="0.2">
      <c r="A44" s="19">
        <v>1908</v>
      </c>
      <c r="B44" s="18" t="s">
        <v>61</v>
      </c>
      <c r="C44" s="17">
        <v>66907189.600000001</v>
      </c>
      <c r="D44" s="48"/>
      <c r="E44" s="17">
        <v>1739895.78</v>
      </c>
      <c r="F44" s="17">
        <v>0</v>
      </c>
      <c r="G44" s="15">
        <f t="shared" si="0"/>
        <v>67777137.489999995</v>
      </c>
      <c r="H44" s="14">
        <v>28.911968118218763</v>
      </c>
      <c r="I44" s="24">
        <f t="shared" si="1"/>
        <v>3.4587752584365014E-2</v>
      </c>
      <c r="J44" s="23">
        <f t="shared" si="2"/>
        <v>2344258.8623806103</v>
      </c>
      <c r="K44" s="11">
        <v>2314169.3200000003</v>
      </c>
      <c r="L44" s="69">
        <f t="shared" si="3"/>
        <v>-30089.542380610015</v>
      </c>
    </row>
    <row r="45" spans="1:12" x14ac:dyDescent="0.2">
      <c r="A45" s="19">
        <v>1910</v>
      </c>
      <c r="B45" s="18" t="s">
        <v>50</v>
      </c>
      <c r="C45" s="17">
        <v>8005.0599999999995</v>
      </c>
      <c r="D45" s="48"/>
      <c r="E45" s="17">
        <v>0</v>
      </c>
      <c r="F45" s="17">
        <v>0</v>
      </c>
      <c r="G45" s="15">
        <f t="shared" si="0"/>
        <v>8005.0599999999995</v>
      </c>
      <c r="H45" s="14">
        <v>0</v>
      </c>
      <c r="I45" s="24">
        <f t="shared" si="1"/>
        <v>0</v>
      </c>
      <c r="J45" s="23">
        <f t="shared" si="2"/>
        <v>0</v>
      </c>
      <c r="K45" s="11">
        <v>8005.0599999999995</v>
      </c>
      <c r="L45" s="69">
        <f t="shared" si="3"/>
        <v>8005.0599999999995</v>
      </c>
    </row>
    <row r="46" spans="1:12" x14ac:dyDescent="0.2">
      <c r="A46" s="19">
        <v>1915</v>
      </c>
      <c r="B46" s="18" t="s">
        <v>62</v>
      </c>
      <c r="C46" s="17">
        <v>6876348.099999994</v>
      </c>
      <c r="D46" s="48"/>
      <c r="E46" s="17">
        <v>107646.74999999997</v>
      </c>
      <c r="F46" s="17">
        <v>0</v>
      </c>
      <c r="G46" s="15">
        <f t="shared" si="0"/>
        <v>6930171.474999994</v>
      </c>
      <c r="H46" s="14">
        <v>4.1215744780285037</v>
      </c>
      <c r="I46" s="24">
        <f t="shared" si="1"/>
        <v>0.24262572600127699</v>
      </c>
      <c r="J46" s="23">
        <f t="shared" si="2"/>
        <v>1681437.8854352143</v>
      </c>
      <c r="K46" s="11">
        <v>1668378.9500000002</v>
      </c>
      <c r="L46" s="69">
        <f t="shared" si="3"/>
        <v>-13058.93543521408</v>
      </c>
    </row>
    <row r="47" spans="1:12" x14ac:dyDescent="0.2">
      <c r="A47" s="19">
        <v>1920</v>
      </c>
      <c r="B47" s="18" t="s">
        <v>63</v>
      </c>
      <c r="C47" s="17">
        <v>9339937.5800000019</v>
      </c>
      <c r="D47" s="48"/>
      <c r="E47" s="17">
        <v>1927116.3100000003</v>
      </c>
      <c r="F47" s="17">
        <v>0</v>
      </c>
      <c r="G47" s="15">
        <f t="shared" si="0"/>
        <v>10303495.735000001</v>
      </c>
      <c r="H47" s="14">
        <v>2.173091010723041</v>
      </c>
      <c r="I47" s="24">
        <f t="shared" si="1"/>
        <v>0.46017400792950469</v>
      </c>
      <c r="J47" s="23">
        <f t="shared" si="2"/>
        <v>4741400.9280595081</v>
      </c>
      <c r="K47" s="11">
        <v>4297996.51</v>
      </c>
      <c r="L47" s="69">
        <f t="shared" si="3"/>
        <v>-443404.41805950832</v>
      </c>
    </row>
    <row r="48" spans="1:12" x14ac:dyDescent="0.2">
      <c r="A48" s="19">
        <v>2040</v>
      </c>
      <c r="B48" s="18" t="s">
        <v>64</v>
      </c>
      <c r="C48" s="17">
        <v>4731252.2300000004</v>
      </c>
      <c r="D48" s="48"/>
      <c r="E48" s="17">
        <v>0</v>
      </c>
      <c r="F48" s="17">
        <v>0</v>
      </c>
      <c r="G48" s="15">
        <f t="shared" si="0"/>
        <v>4731252.2300000004</v>
      </c>
      <c r="H48" s="14">
        <v>0</v>
      </c>
      <c r="I48" s="24">
        <f t="shared" si="1"/>
        <v>0</v>
      </c>
      <c r="J48" s="23">
        <f t="shared" si="2"/>
        <v>0</v>
      </c>
      <c r="K48" s="11">
        <v>0</v>
      </c>
      <c r="L48" s="69">
        <f t="shared" si="3"/>
        <v>0</v>
      </c>
    </row>
    <row r="49" spans="1:12" x14ac:dyDescent="0.2">
      <c r="A49" s="19">
        <v>1930</v>
      </c>
      <c r="B49" s="18" t="s">
        <v>65</v>
      </c>
      <c r="C49" s="17">
        <v>27028479.579999987</v>
      </c>
      <c r="D49" s="48"/>
      <c r="E49" s="17">
        <v>1419066.2799999998</v>
      </c>
      <c r="F49" s="17">
        <v>276999.78999999992</v>
      </c>
      <c r="G49" s="15">
        <f t="shared" si="0"/>
        <v>27461012.929999989</v>
      </c>
      <c r="H49" s="14">
        <v>5.6971899627656191</v>
      </c>
      <c r="I49" s="24">
        <f t="shared" si="1"/>
        <v>0.17552512844675525</v>
      </c>
      <c r="J49" s="23">
        <f t="shared" si="2"/>
        <v>4820097.8218162544</v>
      </c>
      <c r="K49" s="11">
        <v>4744177.3499999987</v>
      </c>
      <c r="L49" s="69">
        <f t="shared" si="3"/>
        <v>-75920.471816255711</v>
      </c>
    </row>
    <row r="50" spans="1:12" x14ac:dyDescent="0.2">
      <c r="A50" s="19">
        <v>1935</v>
      </c>
      <c r="B50" s="18" t="s">
        <v>66</v>
      </c>
      <c r="C50" s="17">
        <v>455785.63</v>
      </c>
      <c r="D50" s="48"/>
      <c r="E50" s="17">
        <v>92087.05</v>
      </c>
      <c r="F50" s="17">
        <v>0</v>
      </c>
      <c r="G50" s="15">
        <f t="shared" si="0"/>
        <v>501829.15500000003</v>
      </c>
      <c r="H50" s="14">
        <v>3.6842242976028832</v>
      </c>
      <c r="I50" s="24">
        <f t="shared" si="1"/>
        <v>0.27142755685386571</v>
      </c>
      <c r="J50" s="23">
        <f t="shared" si="2"/>
        <v>136210.26149968989</v>
      </c>
      <c r="K50" s="11">
        <v>123712.78</v>
      </c>
      <c r="L50" s="69">
        <f t="shared" si="3"/>
        <v>-12497.481499689893</v>
      </c>
    </row>
    <row r="51" spans="1:12" x14ac:dyDescent="0.2">
      <c r="A51" s="19">
        <v>1940</v>
      </c>
      <c r="B51" s="18" t="s">
        <v>67</v>
      </c>
      <c r="C51" s="17">
        <v>6690084.2600000035</v>
      </c>
      <c r="D51" s="48"/>
      <c r="E51" s="17">
        <v>849774.70999999985</v>
      </c>
      <c r="F51" s="17">
        <v>0</v>
      </c>
      <c r="G51" s="15">
        <f t="shared" si="0"/>
        <v>7114971.615000003</v>
      </c>
      <c r="H51" s="14">
        <v>5.2516479173160855</v>
      </c>
      <c r="I51" s="24">
        <f t="shared" si="1"/>
        <v>0.19041642085386817</v>
      </c>
      <c r="J51" s="23">
        <f t="shared" si="2"/>
        <v>1354807.4294051668</v>
      </c>
      <c r="K51" s="11">
        <v>1273901.8999999999</v>
      </c>
      <c r="L51" s="69">
        <f t="shared" si="3"/>
        <v>-80905.529405166861</v>
      </c>
    </row>
    <row r="52" spans="1:12" x14ac:dyDescent="0.2">
      <c r="A52" s="19">
        <v>1945</v>
      </c>
      <c r="B52" s="18" t="s">
        <v>68</v>
      </c>
      <c r="C52" s="17">
        <v>680195.23900000029</v>
      </c>
      <c r="D52" s="48"/>
      <c r="E52" s="17">
        <v>78267.03</v>
      </c>
      <c r="F52" s="17">
        <v>0</v>
      </c>
      <c r="G52" s="15">
        <f t="shared" si="0"/>
        <v>719328.75400000031</v>
      </c>
      <c r="H52" s="14">
        <v>6.2892408938514457</v>
      </c>
      <c r="I52" s="24">
        <f t="shared" si="1"/>
        <v>0.15900170098073849</v>
      </c>
      <c r="J52" s="23">
        <f t="shared" si="2"/>
        <v>114374.49545035524</v>
      </c>
      <c r="K52" s="11">
        <v>108152.2</v>
      </c>
      <c r="L52" s="69">
        <f t="shared" si="3"/>
        <v>-6222.2954503552464</v>
      </c>
    </row>
    <row r="53" spans="1:12" x14ac:dyDescent="0.2">
      <c r="A53" s="19">
        <v>1955</v>
      </c>
      <c r="B53" s="18" t="s">
        <v>69</v>
      </c>
      <c r="C53" s="17">
        <v>2050944.8799999994</v>
      </c>
      <c r="D53" s="48"/>
      <c r="E53" s="17">
        <v>121090.6</v>
      </c>
      <c r="F53" s="17">
        <v>0</v>
      </c>
      <c r="G53" s="15">
        <f t="shared" si="0"/>
        <v>2111490.1799999992</v>
      </c>
      <c r="H53" s="14">
        <v>4.4344600753813594</v>
      </c>
      <c r="I53" s="24">
        <f t="shared" si="1"/>
        <v>0.2255065967448136</v>
      </c>
      <c r="J53" s="23">
        <f t="shared" si="2"/>
        <v>476154.96455189376</v>
      </c>
      <c r="K53" s="11">
        <v>462501.6</v>
      </c>
      <c r="L53" s="69">
        <f t="shared" si="3"/>
        <v>-13653.364551893785</v>
      </c>
    </row>
    <row r="54" spans="1:12" x14ac:dyDescent="0.2">
      <c r="A54" s="19">
        <v>1960</v>
      </c>
      <c r="B54" s="18" t="s">
        <v>70</v>
      </c>
      <c r="C54" s="17">
        <v>4280.7900000001682</v>
      </c>
      <c r="D54" s="48"/>
      <c r="E54" s="17">
        <v>2044585.0699999998</v>
      </c>
      <c r="F54" s="17">
        <v>0</v>
      </c>
      <c r="G54" s="15">
        <f t="shared" si="0"/>
        <v>1026573.3250000001</v>
      </c>
      <c r="H54" s="14">
        <v>15.847902652382155</v>
      </c>
      <c r="I54" s="24">
        <f t="shared" si="1"/>
        <v>6.3099832320694271E-2</v>
      </c>
      <c r="J54" s="23">
        <f t="shared" si="2"/>
        <v>64776.604672397589</v>
      </c>
      <c r="K54" s="11">
        <v>121609.54999999999</v>
      </c>
      <c r="L54" s="69">
        <f t="shared" si="3"/>
        <v>56832.9453276024</v>
      </c>
    </row>
    <row r="55" spans="1:12" x14ac:dyDescent="0.2">
      <c r="A55" s="19">
        <v>1970</v>
      </c>
      <c r="B55" s="25" t="s">
        <v>71</v>
      </c>
      <c r="C55" s="17">
        <v>5501.0599999999977</v>
      </c>
      <c r="D55" s="48"/>
      <c r="E55" s="17">
        <v>0</v>
      </c>
      <c r="F55" s="17">
        <v>0</v>
      </c>
      <c r="G55" s="15">
        <f t="shared" si="0"/>
        <v>5501.0599999999977</v>
      </c>
      <c r="H55" s="14">
        <v>0</v>
      </c>
      <c r="I55" s="24">
        <f t="shared" si="1"/>
        <v>0</v>
      </c>
      <c r="J55" s="23">
        <f t="shared" si="2"/>
        <v>0</v>
      </c>
      <c r="K55" s="11">
        <v>5501.06</v>
      </c>
      <c r="L55" s="69">
        <f t="shared" si="3"/>
        <v>5501.06</v>
      </c>
    </row>
    <row r="56" spans="1:12" x14ac:dyDescent="0.2">
      <c r="A56" s="19">
        <v>1980</v>
      </c>
      <c r="B56" s="18" t="s">
        <v>72</v>
      </c>
      <c r="C56" s="17">
        <v>16194532.429999996</v>
      </c>
      <c r="D56" s="48"/>
      <c r="E56" s="17">
        <v>2968150.01</v>
      </c>
      <c r="F56" s="17">
        <v>0</v>
      </c>
      <c r="G56" s="15">
        <f t="shared" si="0"/>
        <v>17678607.434999995</v>
      </c>
      <c r="H56" s="14">
        <v>6.7044375500477216</v>
      </c>
      <c r="I56" s="24">
        <f t="shared" si="1"/>
        <v>0.14915494290686354</v>
      </c>
      <c r="J56" s="23">
        <f t="shared" si="2"/>
        <v>2636851.6826402778</v>
      </c>
      <c r="K56" s="11">
        <v>2415494.5599999996</v>
      </c>
      <c r="L56" s="69">
        <f t="shared" si="3"/>
        <v>-221357.12264027819</v>
      </c>
    </row>
    <row r="57" spans="1:12" x14ac:dyDescent="0.2">
      <c r="A57" s="19">
        <v>1995</v>
      </c>
      <c r="B57" s="18" t="s">
        <v>73</v>
      </c>
      <c r="C57" s="17">
        <v>-194043028.47999999</v>
      </c>
      <c r="D57" s="48"/>
      <c r="E57" s="17">
        <v>0</v>
      </c>
      <c r="F57" s="17">
        <v>-1209409</v>
      </c>
      <c r="G57" s="15">
        <f t="shared" si="0"/>
        <v>-192833619.47999999</v>
      </c>
      <c r="H57" s="14">
        <v>24.430085183874588</v>
      </c>
      <c r="I57" s="21">
        <f t="shared" si="1"/>
        <v>4.0933136027706679E-2</v>
      </c>
      <c r="J57" s="20">
        <f>IF(H57=0,0,+G57/H57)</f>
        <v>-7893284.7768898671</v>
      </c>
      <c r="K57" s="11">
        <v>-7942789.6799999997</v>
      </c>
      <c r="L57" s="69">
        <f t="shared" si="3"/>
        <v>-49504.903110132553</v>
      </c>
    </row>
    <row r="58" spans="1:12" x14ac:dyDescent="0.2">
      <c r="A58" s="19">
        <v>2440</v>
      </c>
      <c r="B58" s="22" t="s">
        <v>74</v>
      </c>
      <c r="C58" s="17">
        <v>-248928098.91</v>
      </c>
      <c r="D58" s="48"/>
      <c r="E58" s="17">
        <v>-58019361.590000011</v>
      </c>
      <c r="F58" s="17">
        <v>-181709</v>
      </c>
      <c r="G58" s="15">
        <f t="shared" si="0"/>
        <v>-277756070.70499998</v>
      </c>
      <c r="H58" s="14">
        <v>41.727836515226564</v>
      </c>
      <c r="I58" s="21">
        <f t="shared" si="1"/>
        <v>2.3964817817360318E-2</v>
      </c>
      <c r="J58" s="20">
        <f t="shared" si="2"/>
        <v>-6656373.6321111759</v>
      </c>
      <c r="K58" s="11">
        <v>-5965516.5399999991</v>
      </c>
      <c r="L58" s="69">
        <f t="shared" si="3"/>
        <v>690857.09211117681</v>
      </c>
    </row>
    <row r="59" spans="1:12" ht="13.5" thickBot="1" x14ac:dyDescent="0.25">
      <c r="A59" s="19">
        <v>2005</v>
      </c>
      <c r="B59" s="22" t="s">
        <v>75</v>
      </c>
      <c r="C59" s="17">
        <v>13484829.359999999</v>
      </c>
      <c r="D59" s="47"/>
      <c r="E59" s="17">
        <v>0</v>
      </c>
      <c r="F59" s="17">
        <v>0</v>
      </c>
      <c r="G59" s="15">
        <f t="shared" si="0"/>
        <v>13484829.359999999</v>
      </c>
      <c r="H59" s="14">
        <v>15.501126981252446</v>
      </c>
      <c r="I59" s="13">
        <f t="shared" si="1"/>
        <v>6.4511438504402399E-2</v>
      </c>
      <c r="J59" s="12">
        <f t="shared" si="2"/>
        <v>869925.74</v>
      </c>
      <c r="K59" s="11">
        <v>869925.74</v>
      </c>
      <c r="L59" s="70">
        <f t="shared" si="3"/>
        <v>0</v>
      </c>
    </row>
    <row r="60" spans="1:12" ht="18.95" customHeight="1" thickBot="1" x14ac:dyDescent="0.25">
      <c r="A60" s="53"/>
      <c r="B60" s="52" t="s">
        <v>76</v>
      </c>
      <c r="C60" s="7">
        <f>SUM(C28:C59)</f>
        <v>2386616043.3189988</v>
      </c>
      <c r="D60" s="7">
        <f>SUM(D28:D59)</f>
        <v>0</v>
      </c>
      <c r="E60" s="7">
        <f>SUM(E28:E59)</f>
        <v>258387691.04999992</v>
      </c>
      <c r="F60" s="7">
        <f>SUM(F28:F59)</f>
        <v>7881124.9800000004</v>
      </c>
      <c r="G60" s="7">
        <f>SUM(G28:G59)</f>
        <v>2507928763.8639989</v>
      </c>
      <c r="H60" s="7"/>
      <c r="I60" s="8"/>
      <c r="J60" s="7">
        <f>SUM(J28:J59)</f>
        <v>127712863.81644458</v>
      </c>
      <c r="K60" s="7">
        <f>SUM(K28:K59)</f>
        <v>121234052.89907144</v>
      </c>
      <c r="L60" s="71">
        <f>SUM(L28:L59)</f>
        <v>-6478810.9173731515</v>
      </c>
    </row>
    <row r="61" spans="1:12" ht="63.95" customHeight="1" x14ac:dyDescent="0.2">
      <c r="A61" s="51"/>
      <c r="B61" s="50"/>
      <c r="C61" s="6"/>
      <c r="D61" s="5"/>
      <c r="E61" s="6"/>
      <c r="F61" s="6"/>
      <c r="G61" s="6"/>
      <c r="H61" s="5"/>
      <c r="I61" s="5"/>
      <c r="J61" s="5"/>
      <c r="K61" s="5"/>
    </row>
    <row r="62" spans="1:12" ht="13.5" thickBot="1" x14ac:dyDescent="0.25"/>
    <row r="63" spans="1:12" ht="18.75" thickBot="1" x14ac:dyDescent="0.3">
      <c r="A63" s="42"/>
      <c r="B63" s="42"/>
      <c r="C63" s="42"/>
      <c r="D63" s="42"/>
      <c r="E63" s="46" t="s">
        <v>19</v>
      </c>
      <c r="F63" s="45">
        <f>F23+1</f>
        <v>2018</v>
      </c>
      <c r="G63" s="42"/>
      <c r="H63" s="42"/>
      <c r="I63" s="42"/>
      <c r="J63" s="42"/>
      <c r="K63" s="42"/>
    </row>
    <row r="64" spans="1:12" ht="13.5" thickBot="1" x14ac:dyDescent="0.25">
      <c r="A64" s="44"/>
      <c r="B64" s="44"/>
      <c r="C64" s="44"/>
      <c r="D64" s="44"/>
      <c r="E64" s="44"/>
      <c r="F64" s="44"/>
      <c r="G64" s="44"/>
      <c r="H64" s="44"/>
      <c r="I64" s="44"/>
      <c r="J64" s="44"/>
      <c r="K64" s="44"/>
    </row>
    <row r="65" spans="1:12" ht="32.25" thickBot="1" x14ac:dyDescent="0.3">
      <c r="A65" s="42"/>
      <c r="B65" s="42"/>
      <c r="C65" s="77" t="s">
        <v>20</v>
      </c>
      <c r="D65" s="78"/>
      <c r="E65" s="78"/>
      <c r="F65" s="78"/>
      <c r="G65" s="79" t="s">
        <v>21</v>
      </c>
      <c r="H65" s="80"/>
      <c r="I65" s="43" t="s">
        <v>22</v>
      </c>
      <c r="J65" s="42"/>
      <c r="K65" s="42"/>
    </row>
    <row r="66" spans="1:12" ht="77.25" thickBot="1" x14ac:dyDescent="0.25">
      <c r="A66" s="73" t="s">
        <v>23</v>
      </c>
      <c r="B66" s="75" t="s">
        <v>24</v>
      </c>
      <c r="C66" s="39" t="s">
        <v>25</v>
      </c>
      <c r="D66" s="41" t="s">
        <v>26</v>
      </c>
      <c r="E66" s="37" t="s">
        <v>27</v>
      </c>
      <c r="F66" s="40" t="s">
        <v>28</v>
      </c>
      <c r="G66" s="40" t="s">
        <v>29</v>
      </c>
      <c r="H66" s="39" t="s">
        <v>30</v>
      </c>
      <c r="I66" s="36" t="s">
        <v>31</v>
      </c>
      <c r="J66" s="38" t="s">
        <v>32</v>
      </c>
      <c r="K66" s="37" t="s">
        <v>33</v>
      </c>
      <c r="L66" s="66" t="s">
        <v>34</v>
      </c>
    </row>
    <row r="67" spans="1:12" ht="13.5" thickBot="1" x14ac:dyDescent="0.25">
      <c r="A67" s="74"/>
      <c r="B67" s="76"/>
      <c r="C67" s="32" t="s">
        <v>35</v>
      </c>
      <c r="D67" s="35" t="s">
        <v>36</v>
      </c>
      <c r="E67" s="33" t="s">
        <v>37</v>
      </c>
      <c r="F67" s="33" t="s">
        <v>38</v>
      </c>
      <c r="G67" s="30" t="s">
        <v>39</v>
      </c>
      <c r="H67" s="34" t="s">
        <v>40</v>
      </c>
      <c r="I67" s="33" t="s">
        <v>41</v>
      </c>
      <c r="J67" s="32" t="s">
        <v>42</v>
      </c>
      <c r="K67" s="31" t="s">
        <v>43</v>
      </c>
      <c r="L67" s="67" t="s">
        <v>44</v>
      </c>
    </row>
    <row r="68" spans="1:12" x14ac:dyDescent="0.2">
      <c r="A68" s="29">
        <v>1609</v>
      </c>
      <c r="B68" s="18" t="s">
        <v>45</v>
      </c>
      <c r="C68" s="17">
        <v>81683093.209999993</v>
      </c>
      <c r="D68" s="16"/>
      <c r="E68" s="17">
        <v>7626848.9200000018</v>
      </c>
      <c r="F68" s="17">
        <v>0</v>
      </c>
      <c r="G68" s="15">
        <f t="shared" ref="G68:G97" si="4">C68-D68+(E68*0.5)-F68</f>
        <v>85496517.669999987</v>
      </c>
      <c r="H68" s="14">
        <v>21.85253348673616</v>
      </c>
      <c r="I68" s="28">
        <f t="shared" ref="I68:I97" si="5">IF(H68=0,0,1/H68)</f>
        <v>4.5761284411574996E-2</v>
      </c>
      <c r="J68" s="23">
        <f t="shared" ref="J68:J97" si="6">IF(H68=0,0,+G68/H68)</f>
        <v>3912430.4612961165</v>
      </c>
      <c r="K68" s="11">
        <v>3737923.2600000002</v>
      </c>
      <c r="L68" s="68">
        <f t="shared" ref="L68:L97" si="7">IF(ISERROR(+K68-J68), 0, +K68-J68)</f>
        <v>-174507.20129611623</v>
      </c>
    </row>
    <row r="69" spans="1:12" ht="25.5" x14ac:dyDescent="0.2">
      <c r="A69" s="27">
        <v>1611</v>
      </c>
      <c r="B69" s="26" t="s">
        <v>46</v>
      </c>
      <c r="C69" s="17">
        <v>55715265.189999998</v>
      </c>
      <c r="D69" s="16"/>
      <c r="E69" s="17">
        <v>34127724.779999994</v>
      </c>
      <c r="F69" s="17">
        <v>0</v>
      </c>
      <c r="G69" s="15">
        <f t="shared" si="4"/>
        <v>72779127.579999998</v>
      </c>
      <c r="H69" s="14">
        <v>4.0562790019519541</v>
      </c>
      <c r="I69" s="28">
        <f t="shared" si="5"/>
        <v>0.24653136520411492</v>
      </c>
      <c r="J69" s="23">
        <f t="shared" si="6"/>
        <v>17942337.680661853</v>
      </c>
      <c r="K69" s="11">
        <v>13735560.390000001</v>
      </c>
      <c r="L69" s="68">
        <f t="shared" si="7"/>
        <v>-4206777.2906618528</v>
      </c>
    </row>
    <row r="70" spans="1:12" x14ac:dyDescent="0.2">
      <c r="A70" s="19">
        <v>1612</v>
      </c>
      <c r="B70" s="18" t="s">
        <v>47</v>
      </c>
      <c r="C70" s="17">
        <v>3371382.32</v>
      </c>
      <c r="D70" s="16"/>
      <c r="E70" s="17">
        <v>8351.3500000000095</v>
      </c>
      <c r="F70" s="17">
        <v>0</v>
      </c>
      <c r="G70" s="15">
        <f t="shared" si="4"/>
        <v>3375557.9949999996</v>
      </c>
      <c r="H70" s="14">
        <v>0</v>
      </c>
      <c r="I70" s="28">
        <f t="shared" si="5"/>
        <v>0</v>
      </c>
      <c r="J70" s="23">
        <f t="shared" si="6"/>
        <v>0</v>
      </c>
      <c r="K70" s="11">
        <v>0</v>
      </c>
      <c r="L70" s="68">
        <f t="shared" si="7"/>
        <v>0</v>
      </c>
    </row>
    <row r="71" spans="1:12" x14ac:dyDescent="0.2">
      <c r="A71" s="19">
        <v>1805</v>
      </c>
      <c r="B71" s="18" t="s">
        <v>48</v>
      </c>
      <c r="C71" s="17">
        <v>43519203.080000006</v>
      </c>
      <c r="D71" s="16"/>
      <c r="E71" s="17">
        <v>0</v>
      </c>
      <c r="F71" s="17">
        <v>14823.67</v>
      </c>
      <c r="G71" s="15">
        <f t="shared" si="4"/>
        <v>43504379.410000004</v>
      </c>
      <c r="H71" s="14">
        <v>0</v>
      </c>
      <c r="I71" s="28">
        <f t="shared" si="5"/>
        <v>0</v>
      </c>
      <c r="J71" s="23">
        <f t="shared" si="6"/>
        <v>0</v>
      </c>
      <c r="K71" s="11">
        <v>0</v>
      </c>
      <c r="L71" s="68">
        <f t="shared" si="7"/>
        <v>0</v>
      </c>
    </row>
    <row r="72" spans="1:12" x14ac:dyDescent="0.2">
      <c r="A72" s="19">
        <v>1808</v>
      </c>
      <c r="B72" s="18" t="s">
        <v>49</v>
      </c>
      <c r="C72" s="17">
        <v>62788822.499999985</v>
      </c>
      <c r="D72" s="16"/>
      <c r="E72" s="17">
        <v>4329960.1100000013</v>
      </c>
      <c r="F72" s="17">
        <v>288389.87000000005</v>
      </c>
      <c r="G72" s="15">
        <f t="shared" si="4"/>
        <v>64665412.684999987</v>
      </c>
      <c r="H72" s="14">
        <v>22.397058358921736</v>
      </c>
      <c r="I72" s="28">
        <f t="shared" si="5"/>
        <v>4.4648720558503878E-2</v>
      </c>
      <c r="J72" s="23">
        <f t="shared" si="6"/>
        <v>2887227.9407728962</v>
      </c>
      <c r="K72" s="11">
        <v>2803440.59</v>
      </c>
      <c r="L72" s="68">
        <f t="shared" si="7"/>
        <v>-83787.350772896316</v>
      </c>
    </row>
    <row r="73" spans="1:12" x14ac:dyDescent="0.2">
      <c r="A73" s="19">
        <v>1810</v>
      </c>
      <c r="B73" s="18" t="s">
        <v>50</v>
      </c>
      <c r="C73" s="17">
        <v>12567206.42</v>
      </c>
      <c r="D73" s="16"/>
      <c r="E73" s="17">
        <v>-1946524.42</v>
      </c>
      <c r="F73" s="17">
        <v>0</v>
      </c>
      <c r="G73" s="15">
        <f t="shared" si="4"/>
        <v>11593944.210000001</v>
      </c>
      <c r="H73" s="14">
        <v>0</v>
      </c>
      <c r="I73" s="28">
        <f t="shared" si="5"/>
        <v>0</v>
      </c>
      <c r="J73" s="23">
        <f t="shared" si="6"/>
        <v>0</v>
      </c>
      <c r="K73" s="11">
        <v>0</v>
      </c>
      <c r="L73" s="68">
        <f t="shared" si="7"/>
        <v>0</v>
      </c>
    </row>
    <row r="74" spans="1:12" x14ac:dyDescent="0.2">
      <c r="A74" s="19">
        <v>1815</v>
      </c>
      <c r="B74" s="18" t="s">
        <v>51</v>
      </c>
      <c r="C74" s="17">
        <v>113550820.15000002</v>
      </c>
      <c r="D74" s="16"/>
      <c r="E74" s="17">
        <v>2348425.959999999</v>
      </c>
      <c r="F74" s="17">
        <v>0</v>
      </c>
      <c r="G74" s="15">
        <f t="shared" si="4"/>
        <v>114725033.13000003</v>
      </c>
      <c r="H74" s="14">
        <v>21.221677600389722</v>
      </c>
      <c r="I74" s="28">
        <f t="shared" si="5"/>
        <v>4.7121628121503251E-2</v>
      </c>
      <c r="J74" s="23">
        <f t="shared" si="6"/>
        <v>5406030.3473790018</v>
      </c>
      <c r="K74" s="11">
        <v>5350699.5199999996</v>
      </c>
      <c r="L74" s="68">
        <f t="shared" si="7"/>
        <v>-55330.827379002236</v>
      </c>
    </row>
    <row r="75" spans="1:12" x14ac:dyDescent="0.2">
      <c r="A75" s="19">
        <v>1820</v>
      </c>
      <c r="B75" s="18" t="s">
        <v>52</v>
      </c>
      <c r="C75" s="17">
        <v>114991154.98000002</v>
      </c>
      <c r="D75" s="16"/>
      <c r="E75" s="17">
        <v>7290890.7399999984</v>
      </c>
      <c r="F75" s="17">
        <v>0</v>
      </c>
      <c r="G75" s="15">
        <f t="shared" si="4"/>
        <v>118636600.35000002</v>
      </c>
      <c r="H75" s="14">
        <v>25.175614839196871</v>
      </c>
      <c r="I75" s="28">
        <f t="shared" si="5"/>
        <v>3.9720976285475343E-2</v>
      </c>
      <c r="J75" s="23">
        <f t="shared" si="6"/>
        <v>4712361.5890917666</v>
      </c>
      <c r="K75" s="11">
        <v>4567560.9400000004</v>
      </c>
      <c r="L75" s="68">
        <f t="shared" si="7"/>
        <v>-144800.64909176622</v>
      </c>
    </row>
    <row r="76" spans="1:12" x14ac:dyDescent="0.2">
      <c r="A76" s="19">
        <v>1830</v>
      </c>
      <c r="B76" s="18" t="s">
        <v>54</v>
      </c>
      <c r="C76" s="17">
        <v>415727406.67999536</v>
      </c>
      <c r="D76" s="16"/>
      <c r="E76" s="17">
        <v>43588038.629999995</v>
      </c>
      <c r="F76" s="17">
        <v>429868.55000000005</v>
      </c>
      <c r="G76" s="15">
        <f t="shared" si="4"/>
        <v>437091557.44499534</v>
      </c>
      <c r="H76" s="14">
        <v>36.007118864784971</v>
      </c>
      <c r="I76" s="28">
        <f t="shared" si="5"/>
        <v>2.7772285912550529E-2</v>
      </c>
      <c r="J76" s="23">
        <f t="shared" si="6"/>
        <v>12139031.703324415</v>
      </c>
      <c r="K76" s="11">
        <v>11545700.399999999</v>
      </c>
      <c r="L76" s="68">
        <f t="shared" si="7"/>
        <v>-593331.30332441628</v>
      </c>
    </row>
    <row r="77" spans="1:12" x14ac:dyDescent="0.2">
      <c r="A77" s="19">
        <v>1835</v>
      </c>
      <c r="B77" s="18" t="s">
        <v>55</v>
      </c>
      <c r="C77" s="17">
        <v>277336754.98000032</v>
      </c>
      <c r="D77" s="16"/>
      <c r="E77" s="17">
        <v>26910215.889999997</v>
      </c>
      <c r="F77" s="17">
        <v>838465.56999999983</v>
      </c>
      <c r="G77" s="15">
        <f t="shared" si="4"/>
        <v>289953397.35500032</v>
      </c>
      <c r="H77" s="14">
        <v>32.034693563236502</v>
      </c>
      <c r="I77" s="28">
        <f t="shared" si="5"/>
        <v>3.1216156259650164E-2</v>
      </c>
      <c r="J77" s="23">
        <f t="shared" si="6"/>
        <v>9051230.5598501246</v>
      </c>
      <c r="K77" s="11">
        <v>8657387.4800000004</v>
      </c>
      <c r="L77" s="68">
        <f t="shared" si="7"/>
        <v>-393843.0798501242</v>
      </c>
    </row>
    <row r="78" spans="1:12" x14ac:dyDescent="0.2">
      <c r="A78" s="19">
        <v>1840</v>
      </c>
      <c r="B78" s="18" t="s">
        <v>56</v>
      </c>
      <c r="C78" s="17">
        <v>314679543.61000001</v>
      </c>
      <c r="D78" s="16"/>
      <c r="E78" s="17">
        <v>33314229.570000008</v>
      </c>
      <c r="F78" s="17">
        <v>78140.739999999962</v>
      </c>
      <c r="G78" s="15">
        <f t="shared" si="4"/>
        <v>331258517.65500003</v>
      </c>
      <c r="H78" s="14">
        <v>36.718608958032696</v>
      </c>
      <c r="I78" s="28">
        <f t="shared" si="5"/>
        <v>2.7234147163443575E-2</v>
      </c>
      <c r="J78" s="23">
        <f t="shared" si="6"/>
        <v>9021543.2189604416</v>
      </c>
      <c r="K78" s="11">
        <v>8570029</v>
      </c>
      <c r="L78" s="68">
        <f t="shared" si="7"/>
        <v>-451514.21896044165</v>
      </c>
    </row>
    <row r="79" spans="1:12" x14ac:dyDescent="0.2">
      <c r="A79" s="19">
        <v>1845</v>
      </c>
      <c r="B79" s="18" t="s">
        <v>57</v>
      </c>
      <c r="C79" s="17">
        <v>779336238.78092861</v>
      </c>
      <c r="D79" s="16"/>
      <c r="E79" s="17">
        <v>80202521.190000057</v>
      </c>
      <c r="F79" s="17">
        <v>882608.08000000031</v>
      </c>
      <c r="G79" s="15">
        <f t="shared" si="4"/>
        <v>818554891.2959286</v>
      </c>
      <c r="H79" s="14">
        <v>28.010474643306807</v>
      </c>
      <c r="I79" s="28">
        <f t="shared" si="5"/>
        <v>3.5700930196088387E-2</v>
      </c>
      <c r="J79" s="23">
        <f t="shared" si="6"/>
        <v>29223171.035822663</v>
      </c>
      <c r="K79" s="11">
        <v>27823028.66</v>
      </c>
      <c r="L79" s="68">
        <f t="shared" si="7"/>
        <v>-1400142.3758226633</v>
      </c>
    </row>
    <row r="80" spans="1:12" x14ac:dyDescent="0.2">
      <c r="A80" s="19">
        <v>1850</v>
      </c>
      <c r="B80" s="18" t="s">
        <v>58</v>
      </c>
      <c r="C80" s="17">
        <v>356380780.32000166</v>
      </c>
      <c r="D80" s="16"/>
      <c r="E80" s="17">
        <v>38739420.900000021</v>
      </c>
      <c r="F80" s="17">
        <v>5122828.33</v>
      </c>
      <c r="G80" s="15">
        <f t="shared" si="4"/>
        <v>370627662.44000167</v>
      </c>
      <c r="H80" s="14">
        <v>22.585758532151136</v>
      </c>
      <c r="I80" s="28">
        <f t="shared" si="5"/>
        <v>4.4275688087981914E-2</v>
      </c>
      <c r="J80" s="23">
        <f t="shared" si="6"/>
        <v>16409794.778971365</v>
      </c>
      <c r="K80" s="11">
        <v>15779004.269999998</v>
      </c>
      <c r="L80" s="68">
        <f t="shared" si="7"/>
        <v>-630790.50897136703</v>
      </c>
    </row>
    <row r="81" spans="1:12" x14ac:dyDescent="0.2">
      <c r="A81" s="19">
        <v>1855</v>
      </c>
      <c r="B81" s="18" t="s">
        <v>59</v>
      </c>
      <c r="C81" s="17">
        <v>75164675.219999999</v>
      </c>
      <c r="D81" s="16"/>
      <c r="E81" s="17">
        <v>6243557.9400000004</v>
      </c>
      <c r="F81" s="17">
        <v>0</v>
      </c>
      <c r="G81" s="15">
        <f t="shared" si="4"/>
        <v>78286454.189999998</v>
      </c>
      <c r="H81" s="14">
        <v>17.75364855706146</v>
      </c>
      <c r="I81" s="28">
        <f t="shared" si="5"/>
        <v>5.6326450125782905E-2</v>
      </c>
      <c r="J81" s="23">
        <f t="shared" si="6"/>
        <v>4409598.0574574228</v>
      </c>
      <c r="K81" s="11">
        <v>4233759.33</v>
      </c>
      <c r="L81" s="68">
        <f t="shared" si="7"/>
        <v>-175838.72745742276</v>
      </c>
    </row>
    <row r="82" spans="1:12" x14ac:dyDescent="0.2">
      <c r="A82" s="19">
        <v>1860</v>
      </c>
      <c r="B82" s="18" t="s">
        <v>60</v>
      </c>
      <c r="C82" s="17">
        <v>142280358.37999958</v>
      </c>
      <c r="D82" s="16"/>
      <c r="E82" s="17">
        <v>12217513.260000004</v>
      </c>
      <c r="F82" s="17">
        <v>610622.58000000007</v>
      </c>
      <c r="G82" s="15">
        <f t="shared" si="4"/>
        <v>147778492.42999956</v>
      </c>
      <c r="H82" s="14">
        <v>9.2570562963558594</v>
      </c>
      <c r="I82" s="28">
        <f t="shared" si="5"/>
        <v>0.10802570147419983</v>
      </c>
      <c r="J82" s="23">
        <f t="shared" si="6"/>
        <v>15963875.307550432</v>
      </c>
      <c r="K82" s="11">
        <v>15369935.520000001</v>
      </c>
      <c r="L82" s="68">
        <f t="shared" si="7"/>
        <v>-593939.78755043074</v>
      </c>
    </row>
    <row r="83" spans="1:12" x14ac:dyDescent="0.2">
      <c r="A83" s="19">
        <v>1908</v>
      </c>
      <c r="B83" s="18" t="s">
        <v>61</v>
      </c>
      <c r="C83" s="17">
        <v>66332916.060000002</v>
      </c>
      <c r="D83" s="16"/>
      <c r="E83" s="17">
        <v>5349185.53</v>
      </c>
      <c r="F83" s="17">
        <v>931262.32000000007</v>
      </c>
      <c r="G83" s="15">
        <f t="shared" si="4"/>
        <v>68076246.50500001</v>
      </c>
      <c r="H83" s="14">
        <v>29.88551367082977</v>
      </c>
      <c r="I83" s="28">
        <f t="shared" si="5"/>
        <v>3.3461027674289767E-2</v>
      </c>
      <c r="J83" s="23">
        <f t="shared" si="6"/>
        <v>2277901.1682655769</v>
      </c>
      <c r="K83" s="11">
        <v>2219567.54</v>
      </c>
      <c r="L83" s="68">
        <f t="shared" si="7"/>
        <v>-58333.628265576903</v>
      </c>
    </row>
    <row r="84" spans="1:12" x14ac:dyDescent="0.2">
      <c r="A84" s="19">
        <v>1915</v>
      </c>
      <c r="B84" s="18" t="s">
        <v>62</v>
      </c>
      <c r="C84" s="17">
        <v>5315615.8999999966</v>
      </c>
      <c r="D84" s="16"/>
      <c r="E84" s="17">
        <v>908843.64</v>
      </c>
      <c r="F84" s="17">
        <v>0</v>
      </c>
      <c r="G84" s="15">
        <f t="shared" si="4"/>
        <v>5770037.7199999969</v>
      </c>
      <c r="H84" s="14">
        <v>3.7926768876848267</v>
      </c>
      <c r="I84" s="28">
        <f t="shared" si="5"/>
        <v>0.26366601469455325</v>
      </c>
      <c r="J84" s="23">
        <f t="shared" si="6"/>
        <v>1521362.8502696457</v>
      </c>
      <c r="K84" s="11">
        <v>1401547.26</v>
      </c>
      <c r="L84" s="68">
        <f t="shared" si="7"/>
        <v>-119815.59026964568</v>
      </c>
    </row>
    <row r="85" spans="1:12" x14ac:dyDescent="0.2">
      <c r="A85" s="19">
        <v>1920</v>
      </c>
      <c r="B85" s="18" t="s">
        <v>63</v>
      </c>
      <c r="C85" s="17">
        <v>7031739.7400000095</v>
      </c>
      <c r="D85" s="16"/>
      <c r="E85" s="17">
        <v>2517080.5500000003</v>
      </c>
      <c r="F85" s="17">
        <v>15354.479999999981</v>
      </c>
      <c r="G85" s="15">
        <f t="shared" si="4"/>
        <v>8274925.5350000095</v>
      </c>
      <c r="H85" s="14">
        <v>1.9170262762030004</v>
      </c>
      <c r="I85" s="28">
        <f t="shared" si="5"/>
        <v>0.52164125886718238</v>
      </c>
      <c r="J85" s="23">
        <f t="shared" si="6"/>
        <v>4316542.5731095979</v>
      </c>
      <c r="K85" s="11">
        <v>3668045.5699999989</v>
      </c>
      <c r="L85" s="68">
        <f t="shared" si="7"/>
        <v>-648497.003109599</v>
      </c>
    </row>
    <row r="86" spans="1:12" x14ac:dyDescent="0.2">
      <c r="A86" s="19">
        <v>1930</v>
      </c>
      <c r="B86" s="18" t="s">
        <v>65</v>
      </c>
      <c r="C86" s="17">
        <v>23363686.389999993</v>
      </c>
      <c r="D86" s="16"/>
      <c r="E86" s="17">
        <v>7203880.2499999991</v>
      </c>
      <c r="F86" s="17">
        <v>89952.919999999925</v>
      </c>
      <c r="G86" s="15">
        <f t="shared" si="4"/>
        <v>26875673.594999991</v>
      </c>
      <c r="H86" s="14">
        <v>4.9594452372962614</v>
      </c>
      <c r="I86" s="28">
        <f t="shared" si="5"/>
        <v>0.2016354556109928</v>
      </c>
      <c r="J86" s="23">
        <f t="shared" si="6"/>
        <v>5419088.6901801527</v>
      </c>
      <c r="K86" s="11">
        <v>4710947.5500000007</v>
      </c>
      <c r="L86" s="68">
        <f t="shared" si="7"/>
        <v>-708141.14018015191</v>
      </c>
    </row>
    <row r="87" spans="1:12" x14ac:dyDescent="0.2">
      <c r="A87" s="19">
        <v>1935</v>
      </c>
      <c r="B87" s="18" t="s">
        <v>66</v>
      </c>
      <c r="C87" s="17">
        <v>424159.9</v>
      </c>
      <c r="D87" s="16"/>
      <c r="E87" s="17">
        <v>0</v>
      </c>
      <c r="F87" s="17">
        <v>0</v>
      </c>
      <c r="G87" s="15">
        <f t="shared" si="4"/>
        <v>424159.9</v>
      </c>
      <c r="H87" s="14">
        <v>4.2048707157590597</v>
      </c>
      <c r="I87" s="28">
        <f t="shared" si="5"/>
        <v>0.23781944026297627</v>
      </c>
      <c r="J87" s="23">
        <f t="shared" si="6"/>
        <v>100873.47</v>
      </c>
      <c r="K87" s="11">
        <v>100873.47</v>
      </c>
      <c r="L87" s="68">
        <f t="shared" si="7"/>
        <v>0</v>
      </c>
    </row>
    <row r="88" spans="1:12" x14ac:dyDescent="0.2">
      <c r="A88" s="19">
        <v>1940</v>
      </c>
      <c r="B88" s="18" t="s">
        <v>67</v>
      </c>
      <c r="C88" s="17">
        <v>6265957.0700000031</v>
      </c>
      <c r="D88" s="16"/>
      <c r="E88" s="17">
        <v>708132.84000000008</v>
      </c>
      <c r="F88" s="17">
        <v>0</v>
      </c>
      <c r="G88" s="15">
        <f t="shared" si="4"/>
        <v>6620023.490000003</v>
      </c>
      <c r="H88" s="14">
        <v>5.1197103851667221</v>
      </c>
      <c r="I88" s="28">
        <f t="shared" si="5"/>
        <v>0.19532354855409176</v>
      </c>
      <c r="J88" s="23">
        <f t="shared" si="6"/>
        <v>1293046.4795782436</v>
      </c>
      <c r="K88" s="11">
        <v>1223888.97</v>
      </c>
      <c r="L88" s="68">
        <f t="shared" si="7"/>
        <v>-69157.509578243596</v>
      </c>
    </row>
    <row r="89" spans="1:12" x14ac:dyDescent="0.2">
      <c r="A89" s="19">
        <v>1945</v>
      </c>
      <c r="B89" s="18" t="s">
        <v>68</v>
      </c>
      <c r="C89" s="17">
        <v>650310.06900000037</v>
      </c>
      <c r="D89" s="16"/>
      <c r="E89" s="17">
        <v>108693.04</v>
      </c>
      <c r="F89" s="17">
        <v>0</v>
      </c>
      <c r="G89" s="15">
        <f t="shared" si="4"/>
        <v>704656.58900000039</v>
      </c>
      <c r="H89" s="14">
        <v>5.5413340135415075</v>
      </c>
      <c r="I89" s="28">
        <f t="shared" si="5"/>
        <v>0.18046196052363439</v>
      </c>
      <c r="J89" s="23">
        <f t="shared" si="6"/>
        <v>127163.70954683692</v>
      </c>
      <c r="K89" s="11">
        <v>117356.23000000001</v>
      </c>
      <c r="L89" s="68">
        <f t="shared" si="7"/>
        <v>-9807.479546836912</v>
      </c>
    </row>
    <row r="90" spans="1:12" x14ac:dyDescent="0.2">
      <c r="A90" s="19">
        <v>1955</v>
      </c>
      <c r="B90" s="18" t="s">
        <v>69</v>
      </c>
      <c r="C90" s="17">
        <v>1709533.879999999</v>
      </c>
      <c r="D90" s="16"/>
      <c r="E90" s="17">
        <v>269456.46999999997</v>
      </c>
      <c r="F90" s="17">
        <v>1167.3600000000001</v>
      </c>
      <c r="G90" s="15">
        <f t="shared" si="4"/>
        <v>1843094.7549999987</v>
      </c>
      <c r="H90" s="14">
        <v>3.9494337416667307</v>
      </c>
      <c r="I90" s="28">
        <f t="shared" si="5"/>
        <v>0.25320085496053474</v>
      </c>
      <c r="J90" s="23">
        <f t="shared" si="6"/>
        <v>466673.16773927701</v>
      </c>
      <c r="K90" s="11">
        <v>432855.44</v>
      </c>
      <c r="L90" s="68">
        <f t="shared" si="7"/>
        <v>-33817.727739277005</v>
      </c>
    </row>
    <row r="91" spans="1:12" x14ac:dyDescent="0.2">
      <c r="A91" s="19">
        <v>1960</v>
      </c>
      <c r="B91" s="18" t="s">
        <v>70</v>
      </c>
      <c r="C91" s="17">
        <v>1927256.31</v>
      </c>
      <c r="D91" s="16"/>
      <c r="E91" s="17">
        <v>1766646.77</v>
      </c>
      <c r="F91" s="17">
        <v>0</v>
      </c>
      <c r="G91" s="15">
        <f t="shared" si="4"/>
        <v>2810579.6950000003</v>
      </c>
      <c r="H91" s="14">
        <v>9.5592274850115668</v>
      </c>
      <c r="I91" s="28">
        <f t="shared" si="5"/>
        <v>0.10461096375914837</v>
      </c>
      <c r="J91" s="23">
        <f t="shared" si="6"/>
        <v>294017.45061584329</v>
      </c>
      <c r="K91" s="11">
        <v>201612.14</v>
      </c>
      <c r="L91" s="68">
        <f t="shared" si="7"/>
        <v>-92405.310615843278</v>
      </c>
    </row>
    <row r="92" spans="1:12" x14ac:dyDescent="0.2">
      <c r="A92" s="19">
        <v>1980</v>
      </c>
      <c r="B92" s="18" t="s">
        <v>72</v>
      </c>
      <c r="C92" s="17">
        <v>16747187.879999995</v>
      </c>
      <c r="D92" s="16"/>
      <c r="E92" s="17">
        <v>1874140.3099999991</v>
      </c>
      <c r="F92" s="17">
        <v>1104.7000000000003</v>
      </c>
      <c r="G92" s="15">
        <f t="shared" si="4"/>
        <v>17683153.334999997</v>
      </c>
      <c r="H92" s="14">
        <v>7.5863998120032639</v>
      </c>
      <c r="I92" s="28">
        <f t="shared" si="5"/>
        <v>0.13181482979815956</v>
      </c>
      <c r="J92" s="23">
        <f t="shared" si="6"/>
        <v>2330901.8471477823</v>
      </c>
      <c r="K92" s="11">
        <v>2207527.7200000002</v>
      </c>
      <c r="L92" s="68">
        <f t="shared" si="7"/>
        <v>-123374.12714778213</v>
      </c>
    </row>
    <row r="93" spans="1:12" x14ac:dyDescent="0.2">
      <c r="A93" s="19">
        <v>1995</v>
      </c>
      <c r="B93" s="18" t="s">
        <v>73</v>
      </c>
      <c r="C93" s="17">
        <v>-184890829.79999998</v>
      </c>
      <c r="D93" s="16"/>
      <c r="E93" s="17">
        <v>0</v>
      </c>
      <c r="F93" s="17">
        <v>-1122688.3400000001</v>
      </c>
      <c r="G93" s="15">
        <f t="shared" si="4"/>
        <v>-183768141.45999998</v>
      </c>
      <c r="H93" s="14">
        <v>22.615915652732792</v>
      </c>
      <c r="I93" s="28">
        <f t="shared" si="5"/>
        <v>4.4216648812941829E-2</v>
      </c>
      <c r="J93" s="23">
        <f t="shared" si="6"/>
        <v>-8125611.3739438346</v>
      </c>
      <c r="K93" s="11">
        <v>-8175252.8899999997</v>
      </c>
      <c r="L93" s="68">
        <f t="shared" si="7"/>
        <v>-49641.516056165099</v>
      </c>
    </row>
    <row r="94" spans="1:12" x14ac:dyDescent="0.2">
      <c r="A94" s="19">
        <v>2040</v>
      </c>
      <c r="B94" s="18" t="s">
        <v>53</v>
      </c>
      <c r="C94" s="17">
        <v>4731252.2300000004</v>
      </c>
      <c r="D94" s="16"/>
      <c r="E94" s="17">
        <v>358018.03999999911</v>
      </c>
      <c r="F94" s="17">
        <v>0</v>
      </c>
      <c r="G94" s="15">
        <f t="shared" si="4"/>
        <v>4910261.25</v>
      </c>
      <c r="H94" s="14">
        <v>0</v>
      </c>
      <c r="I94" s="28">
        <f t="shared" si="5"/>
        <v>0</v>
      </c>
      <c r="J94" s="23">
        <f t="shared" si="6"/>
        <v>0</v>
      </c>
      <c r="K94" s="11">
        <v>0</v>
      </c>
      <c r="L94" s="68">
        <f t="shared" si="7"/>
        <v>0</v>
      </c>
    </row>
    <row r="95" spans="1:12" x14ac:dyDescent="0.2">
      <c r="A95" s="19">
        <v>2050</v>
      </c>
      <c r="B95" s="18" t="s">
        <v>64</v>
      </c>
      <c r="C95" s="17">
        <v>5372396.3700000001</v>
      </c>
      <c r="D95" s="16"/>
      <c r="E95" s="17">
        <v>5597537.6299999999</v>
      </c>
      <c r="F95" s="17">
        <v>0</v>
      </c>
      <c r="G95" s="15">
        <f t="shared" si="4"/>
        <v>8171165.1850000005</v>
      </c>
      <c r="H95" s="14">
        <v>0</v>
      </c>
      <c r="I95" s="28">
        <f t="shared" si="5"/>
        <v>0</v>
      </c>
      <c r="J95" s="23">
        <f t="shared" si="6"/>
        <v>0</v>
      </c>
      <c r="K95" s="11">
        <v>0</v>
      </c>
      <c r="L95" s="68">
        <f t="shared" si="7"/>
        <v>0</v>
      </c>
    </row>
    <row r="96" spans="1:12" x14ac:dyDescent="0.2">
      <c r="A96" s="19">
        <v>2440</v>
      </c>
      <c r="B96" s="22" t="s">
        <v>74</v>
      </c>
      <c r="C96" s="17">
        <v>-300800234.95999998</v>
      </c>
      <c r="D96" s="16"/>
      <c r="E96" s="17">
        <v>-65072631.260000013</v>
      </c>
      <c r="F96" s="17">
        <v>-797260.67</v>
      </c>
      <c r="G96" s="15">
        <f t="shared" si="4"/>
        <v>-332539289.91999996</v>
      </c>
      <c r="H96" s="14">
        <v>34.359895635416748</v>
      </c>
      <c r="I96" s="28">
        <f t="shared" si="5"/>
        <v>2.9103697246659902E-2</v>
      </c>
      <c r="J96" s="23">
        <f t="shared" si="6"/>
        <v>-9678122.8164509423</v>
      </c>
      <c r="K96" s="11">
        <v>-8754398.9700000025</v>
      </c>
      <c r="L96" s="68">
        <f t="shared" si="7"/>
        <v>923723.84645093977</v>
      </c>
    </row>
    <row r="97" spans="1:12" ht="13.5" thickBot="1" x14ac:dyDescent="0.25">
      <c r="A97" s="19">
        <v>2005</v>
      </c>
      <c r="B97" s="18" t="s">
        <v>75</v>
      </c>
      <c r="C97" s="17">
        <v>12614903.620000001</v>
      </c>
      <c r="D97" s="16"/>
      <c r="E97" s="17">
        <v>0</v>
      </c>
      <c r="F97" s="17">
        <v>0</v>
      </c>
      <c r="G97" s="15">
        <f t="shared" si="4"/>
        <v>12614903.620000001</v>
      </c>
      <c r="H97" s="14">
        <v>14.501126981252447</v>
      </c>
      <c r="I97" s="28">
        <f t="shared" si="5"/>
        <v>6.896015746174998E-2</v>
      </c>
      <c r="J97" s="23">
        <f t="shared" si="6"/>
        <v>869925.74</v>
      </c>
      <c r="K97" s="11">
        <v>869925.74</v>
      </c>
      <c r="L97" s="68">
        <f t="shared" si="7"/>
        <v>0</v>
      </c>
    </row>
    <row r="98" spans="1:12" ht="18.95" customHeight="1" thickBot="1" x14ac:dyDescent="0.25">
      <c r="A98" s="10"/>
      <c r="B98" s="9" t="s">
        <v>76</v>
      </c>
      <c r="C98" s="7">
        <f>SUM(C68:C97)</f>
        <v>2515888556.4799252</v>
      </c>
      <c r="D98" s="7">
        <f>SUM(D68:D97)</f>
        <v>0</v>
      </c>
      <c r="E98" s="7">
        <f>SUM(E68:E97)</f>
        <v>256590158.63000003</v>
      </c>
      <c r="F98" s="7">
        <f>SUM(F68:F97)</f>
        <v>7384640.1600000001</v>
      </c>
      <c r="G98" s="7">
        <f>SUM(G68:G97)</f>
        <v>2636798995.6349249</v>
      </c>
      <c r="H98" s="7"/>
      <c r="I98" s="8"/>
      <c r="J98" s="7">
        <f>SUM(J68:J97)</f>
        <v>132292395.63719669</v>
      </c>
      <c r="K98" s="7">
        <f>SUM(K68:K97)</f>
        <v>122398525.12999997</v>
      </c>
      <c r="L98" s="71">
        <f>SUM(L68:L97)</f>
        <v>-9893870.5071966797</v>
      </c>
    </row>
    <row r="99" spans="1:12" ht="63.95" customHeight="1" x14ac:dyDescent="0.2">
      <c r="C99" s="6"/>
      <c r="D99" s="5"/>
      <c r="E99" s="6"/>
      <c r="F99" s="6"/>
      <c r="G99" s="6"/>
      <c r="H99" s="5"/>
      <c r="I99" s="5"/>
      <c r="J99" s="5"/>
      <c r="K99" s="5"/>
    </row>
    <row r="100" spans="1:12" ht="13.5" thickBot="1" x14ac:dyDescent="0.25"/>
    <row r="101" spans="1:12" ht="18.75" thickBot="1" x14ac:dyDescent="0.3">
      <c r="A101" s="42"/>
      <c r="B101" s="42"/>
      <c r="C101" s="42"/>
      <c r="D101" s="42"/>
      <c r="E101" s="46" t="s">
        <v>19</v>
      </c>
      <c r="F101" s="45">
        <f>F63+1</f>
        <v>2019</v>
      </c>
      <c r="G101" s="42"/>
      <c r="H101" s="42"/>
      <c r="I101" s="42"/>
      <c r="J101" s="42"/>
      <c r="K101" s="42"/>
    </row>
    <row r="102" spans="1:12" ht="13.5" thickBot="1" x14ac:dyDescent="0.25">
      <c r="A102" s="44"/>
      <c r="B102" s="44"/>
      <c r="C102" s="44"/>
      <c r="D102" s="44"/>
      <c r="E102" s="44"/>
      <c r="F102" s="44"/>
      <c r="G102" s="44"/>
      <c r="H102" s="44"/>
      <c r="I102" s="44"/>
      <c r="J102" s="44"/>
      <c r="K102" s="44"/>
    </row>
    <row r="103" spans="1:12" ht="32.25" thickBot="1" x14ac:dyDescent="0.3">
      <c r="A103" s="42"/>
      <c r="B103" s="42"/>
      <c r="C103" s="77" t="s">
        <v>20</v>
      </c>
      <c r="D103" s="78"/>
      <c r="E103" s="78"/>
      <c r="F103" s="78"/>
      <c r="G103" s="79" t="s">
        <v>21</v>
      </c>
      <c r="H103" s="80"/>
      <c r="I103" s="43" t="s">
        <v>22</v>
      </c>
      <c r="J103" s="42"/>
      <c r="K103" s="42"/>
    </row>
    <row r="104" spans="1:12" ht="77.25" thickBot="1" x14ac:dyDescent="0.25">
      <c r="A104" s="73" t="s">
        <v>23</v>
      </c>
      <c r="B104" s="75" t="s">
        <v>24</v>
      </c>
      <c r="C104" s="39" t="s">
        <v>25</v>
      </c>
      <c r="D104" s="41" t="s">
        <v>26</v>
      </c>
      <c r="E104" s="37" t="s">
        <v>27</v>
      </c>
      <c r="F104" s="40" t="s">
        <v>28</v>
      </c>
      <c r="G104" s="40" t="s">
        <v>29</v>
      </c>
      <c r="H104" s="39" t="s">
        <v>30</v>
      </c>
      <c r="I104" s="36" t="s">
        <v>31</v>
      </c>
      <c r="J104" s="38" t="s">
        <v>32</v>
      </c>
      <c r="K104" s="37" t="s">
        <v>33</v>
      </c>
      <c r="L104" s="66" t="s">
        <v>34</v>
      </c>
    </row>
    <row r="105" spans="1:12" ht="13.5" thickBot="1" x14ac:dyDescent="0.25">
      <c r="A105" s="74"/>
      <c r="B105" s="76"/>
      <c r="C105" s="32" t="s">
        <v>35</v>
      </c>
      <c r="D105" s="35" t="s">
        <v>36</v>
      </c>
      <c r="E105" s="33" t="s">
        <v>37</v>
      </c>
      <c r="F105" s="33" t="s">
        <v>38</v>
      </c>
      <c r="G105" s="30" t="s">
        <v>39</v>
      </c>
      <c r="H105" s="34" t="s">
        <v>40</v>
      </c>
      <c r="I105" s="33" t="s">
        <v>41</v>
      </c>
      <c r="J105" s="32" t="s">
        <v>42</v>
      </c>
      <c r="K105" s="31" t="s">
        <v>43</v>
      </c>
      <c r="L105" s="67" t="s">
        <v>44</v>
      </c>
    </row>
    <row r="106" spans="1:12" x14ac:dyDescent="0.2">
      <c r="A106" s="29">
        <v>1609</v>
      </c>
      <c r="B106" s="18" t="s">
        <v>45</v>
      </c>
      <c r="C106" s="17">
        <v>84959221.460000008</v>
      </c>
      <c r="D106" s="16"/>
      <c r="E106" s="17">
        <v>-569523.68000000005</v>
      </c>
      <c r="F106" s="17">
        <v>0</v>
      </c>
      <c r="G106" s="15">
        <f t="shared" ref="G106:G136" si="8">C106-D106+(E106*0.5)-F106</f>
        <v>84674459.620000005</v>
      </c>
      <c r="H106" s="14">
        <v>24.072453548874531</v>
      </c>
      <c r="I106" s="28">
        <f t="shared" ref="I106:I136" si="9">IF(H106=0,0,1/H106)</f>
        <v>4.1541257851830125E-2</v>
      </c>
      <c r="J106" s="23">
        <f t="shared" ref="J106:J136" si="10">IF(H106=0,0,+G106/H106)</f>
        <v>3517483.5605387976</v>
      </c>
      <c r="K106" s="11">
        <v>3505654.17</v>
      </c>
      <c r="L106" s="68">
        <f t="shared" ref="L106:L136" si="11">IF(ISERROR(+K106-J106), 0, +K106-J106)</f>
        <v>-11829.390538797714</v>
      </c>
    </row>
    <row r="107" spans="1:12" x14ac:dyDescent="0.2">
      <c r="A107" s="29">
        <v>1531</v>
      </c>
      <c r="B107" s="22" t="s">
        <v>77</v>
      </c>
      <c r="C107" s="17">
        <v>653637.35999999987</v>
      </c>
      <c r="D107" s="16"/>
      <c r="E107" s="17"/>
      <c r="F107" s="17">
        <f>C107</f>
        <v>653637.35999999987</v>
      </c>
      <c r="G107" s="15">
        <f t="shared" si="8"/>
        <v>0</v>
      </c>
      <c r="H107" s="14">
        <v>0</v>
      </c>
      <c r="I107" s="28">
        <f t="shared" si="9"/>
        <v>0</v>
      </c>
      <c r="J107" s="23">
        <f t="shared" si="10"/>
        <v>0</v>
      </c>
      <c r="K107" s="11">
        <v>0</v>
      </c>
      <c r="L107" s="68">
        <f t="shared" si="11"/>
        <v>0</v>
      </c>
    </row>
    <row r="108" spans="1:12" ht="25.5" x14ac:dyDescent="0.2">
      <c r="A108" s="27">
        <v>1611</v>
      </c>
      <c r="B108" s="26" t="s">
        <v>46</v>
      </c>
      <c r="C108" s="17">
        <v>77057893.029132187</v>
      </c>
      <c r="D108" s="16"/>
      <c r="E108" s="17">
        <v>42061323.150000013</v>
      </c>
      <c r="F108" s="17">
        <v>0</v>
      </c>
      <c r="G108" s="15">
        <f t="shared" si="8"/>
        <v>98088554.60413219</v>
      </c>
      <c r="H108" s="14">
        <v>5.8053146670568161</v>
      </c>
      <c r="I108" s="28">
        <f t="shared" si="9"/>
        <v>0.17225595120186327</v>
      </c>
      <c r="J108" s="23">
        <f t="shared" si="10"/>
        <v>16896337.275350694</v>
      </c>
      <c r="K108" s="11">
        <v>15668189.959000003</v>
      </c>
      <c r="L108" s="68">
        <f t="shared" si="11"/>
        <v>-1228147.316350691</v>
      </c>
    </row>
    <row r="109" spans="1:12" x14ac:dyDescent="0.2">
      <c r="A109" s="19">
        <v>1612</v>
      </c>
      <c r="B109" s="18" t="s">
        <v>47</v>
      </c>
      <c r="C109" s="17">
        <v>3379733.67</v>
      </c>
      <c r="D109" s="16"/>
      <c r="E109" s="17">
        <v>43928.57</v>
      </c>
      <c r="F109" s="17">
        <v>0</v>
      </c>
      <c r="G109" s="15">
        <f t="shared" si="8"/>
        <v>3401697.9550000001</v>
      </c>
      <c r="H109" s="14">
        <v>0</v>
      </c>
      <c r="I109" s="28">
        <f t="shared" si="9"/>
        <v>0</v>
      </c>
      <c r="J109" s="23">
        <f t="shared" si="10"/>
        <v>0</v>
      </c>
      <c r="K109" s="11">
        <v>0</v>
      </c>
      <c r="L109" s="68">
        <f t="shared" si="11"/>
        <v>0</v>
      </c>
    </row>
    <row r="110" spans="1:12" x14ac:dyDescent="0.2">
      <c r="A110" s="19">
        <v>1805</v>
      </c>
      <c r="B110" s="18" t="s">
        <v>48</v>
      </c>
      <c r="C110" s="17">
        <v>47883762.210000001</v>
      </c>
      <c r="D110" s="16"/>
      <c r="E110" s="17">
        <v>303850.65999999997</v>
      </c>
      <c r="F110" s="17">
        <v>7705362.7599999998</v>
      </c>
      <c r="G110" s="15">
        <f t="shared" si="8"/>
        <v>40330324.780000001</v>
      </c>
      <c r="H110" s="14">
        <v>0</v>
      </c>
      <c r="I110" s="28">
        <f t="shared" si="9"/>
        <v>0</v>
      </c>
      <c r="J110" s="23">
        <f t="shared" si="10"/>
        <v>0</v>
      </c>
      <c r="K110" s="11">
        <v>0</v>
      </c>
      <c r="L110" s="68">
        <f t="shared" si="11"/>
        <v>0</v>
      </c>
    </row>
    <row r="111" spans="1:12" x14ac:dyDescent="0.2">
      <c r="A111" s="19">
        <v>1808</v>
      </c>
      <c r="B111" s="18" t="s">
        <v>49</v>
      </c>
      <c r="C111" s="17">
        <v>35027291.399208412</v>
      </c>
      <c r="D111" s="16"/>
      <c r="E111" s="17">
        <v>2401388.7600000002</v>
      </c>
      <c r="F111" s="17">
        <v>0</v>
      </c>
      <c r="G111" s="15">
        <f t="shared" si="8"/>
        <v>36227985.779208414</v>
      </c>
      <c r="H111" s="14">
        <v>22.863421273098865</v>
      </c>
      <c r="I111" s="28">
        <f t="shared" si="9"/>
        <v>4.373798601946776E-2</v>
      </c>
      <c r="J111" s="23">
        <f t="shared" si="10"/>
        <v>1584539.1355244946</v>
      </c>
      <c r="K111" s="11">
        <v>1694863.6713270629</v>
      </c>
      <c r="L111" s="68">
        <f t="shared" si="11"/>
        <v>110324.53580256831</v>
      </c>
    </row>
    <row r="112" spans="1:12" x14ac:dyDescent="0.2">
      <c r="A112" s="19">
        <v>1815</v>
      </c>
      <c r="B112" s="18" t="s">
        <v>51</v>
      </c>
      <c r="C112" s="17">
        <v>100876823.34037116</v>
      </c>
      <c r="D112" s="16"/>
      <c r="E112" s="17">
        <v>1152334.4499999851</v>
      </c>
      <c r="F112" s="17">
        <v>0</v>
      </c>
      <c r="G112" s="15">
        <f t="shared" si="8"/>
        <v>101452990.56537116</v>
      </c>
      <c r="H112" s="14">
        <v>15.807408160069471</v>
      </c>
      <c r="I112" s="28">
        <f t="shared" si="9"/>
        <v>6.3261477775089295E-2</v>
      </c>
      <c r="J112" s="23">
        <f t="shared" si="10"/>
        <v>6418066.1078675715</v>
      </c>
      <c r="K112" s="11">
        <v>5113473.5055202972</v>
      </c>
      <c r="L112" s="68">
        <f t="shared" si="11"/>
        <v>-1304592.6023472743</v>
      </c>
    </row>
    <row r="113" spans="1:12" x14ac:dyDescent="0.2">
      <c r="A113" s="19">
        <v>1820</v>
      </c>
      <c r="B113" s="18" t="s">
        <v>52</v>
      </c>
      <c r="C113" s="17">
        <v>122831507.66183199</v>
      </c>
      <c r="D113" s="16"/>
      <c r="E113" s="17">
        <v>4777476.41</v>
      </c>
      <c r="F113" s="17">
        <v>0</v>
      </c>
      <c r="G113" s="15">
        <f t="shared" si="8"/>
        <v>125220245.86683199</v>
      </c>
      <c r="H113" s="14">
        <v>23.938705195497764</v>
      </c>
      <c r="I113" s="28">
        <f t="shared" si="9"/>
        <v>4.1773353731265027E-2</v>
      </c>
      <c r="J113" s="23">
        <f t="shared" si="10"/>
        <v>5230869.62491115</v>
      </c>
      <c r="K113" s="11">
        <v>4821094.533272556</v>
      </c>
      <c r="L113" s="68">
        <f t="shared" si="11"/>
        <v>-409775.09163859393</v>
      </c>
    </row>
    <row r="114" spans="1:12" x14ac:dyDescent="0.2">
      <c r="A114" s="19">
        <v>1830</v>
      </c>
      <c r="B114" s="18" t="s">
        <v>54</v>
      </c>
      <c r="C114" s="17">
        <v>360863042.81677842</v>
      </c>
      <c r="D114" s="16"/>
      <c r="E114" s="17">
        <v>73969637</v>
      </c>
      <c r="F114" s="17">
        <v>845867.02</v>
      </c>
      <c r="G114" s="15">
        <f t="shared" si="8"/>
        <v>397001994.29677844</v>
      </c>
      <c r="H114" s="14">
        <v>36.940120938941405</v>
      </c>
      <c r="I114" s="28">
        <f t="shared" si="9"/>
        <v>2.7070837197661245E-2</v>
      </c>
      <c r="J114" s="23">
        <f t="shared" si="10"/>
        <v>10747176.354754927</v>
      </c>
      <c r="K114" s="11">
        <v>10297124.530229142</v>
      </c>
      <c r="L114" s="68">
        <f t="shared" si="11"/>
        <v>-450051.8245257847</v>
      </c>
    </row>
    <row r="115" spans="1:12" x14ac:dyDescent="0.2">
      <c r="A115" s="19">
        <v>1835</v>
      </c>
      <c r="B115" s="18" t="s">
        <v>55</v>
      </c>
      <c r="C115" s="17">
        <v>335761913.94814932</v>
      </c>
      <c r="D115" s="16"/>
      <c r="E115" s="17">
        <v>34587137.691412017</v>
      </c>
      <c r="F115" s="17">
        <v>807605.20000000298</v>
      </c>
      <c r="G115" s="15">
        <f t="shared" si="8"/>
        <v>352247877.59385532</v>
      </c>
      <c r="H115" s="14">
        <v>33.291547144220992</v>
      </c>
      <c r="I115" s="28">
        <f t="shared" si="9"/>
        <v>3.0037654773685935E-2</v>
      </c>
      <c r="J115" s="23">
        <f t="shared" si="10"/>
        <v>10580700.141927807</v>
      </c>
      <c r="K115" s="11">
        <v>9994072.0148122087</v>
      </c>
      <c r="L115" s="68">
        <f t="shared" si="11"/>
        <v>-586628.12711559795</v>
      </c>
    </row>
    <row r="116" spans="1:12" x14ac:dyDescent="0.2">
      <c r="A116" s="19">
        <v>1840</v>
      </c>
      <c r="B116" s="18" t="s">
        <v>56</v>
      </c>
      <c r="C116" s="17">
        <v>357699240.88392997</v>
      </c>
      <c r="D116" s="16"/>
      <c r="E116" s="17">
        <v>32302664.415111721</v>
      </c>
      <c r="F116" s="17">
        <v>-22858.959999999999</v>
      </c>
      <c r="G116" s="15">
        <f t="shared" si="8"/>
        <v>373873432.05148584</v>
      </c>
      <c r="H116" s="14">
        <v>42.536514947571028</v>
      </c>
      <c r="I116" s="28">
        <f t="shared" si="9"/>
        <v>2.350921323085739E-2</v>
      </c>
      <c r="J116" s="23">
        <f t="shared" si="10"/>
        <v>8789470.2354508527</v>
      </c>
      <c r="K116" s="11">
        <v>8823740.9702994935</v>
      </c>
      <c r="L116" s="68">
        <f t="shared" si="11"/>
        <v>34270.734848640859</v>
      </c>
    </row>
    <row r="117" spans="1:12" x14ac:dyDescent="0.2">
      <c r="A117" s="19">
        <v>1845</v>
      </c>
      <c r="B117" s="18" t="s">
        <v>57</v>
      </c>
      <c r="C117" s="17">
        <v>852392591.20183313</v>
      </c>
      <c r="D117" s="16"/>
      <c r="E117" s="17">
        <v>98420441.59006606</v>
      </c>
      <c r="F117" s="17">
        <v>1041280.2099999998</v>
      </c>
      <c r="G117" s="15">
        <f t="shared" si="8"/>
        <v>900561531.78686607</v>
      </c>
      <c r="H117" s="14">
        <v>27.476514328960778</v>
      </c>
      <c r="I117" s="28">
        <f t="shared" si="9"/>
        <v>3.6394718341182769E-2</v>
      </c>
      <c r="J117" s="23">
        <f t="shared" si="10"/>
        <v>32775683.298287105</v>
      </c>
      <c r="K117" s="11">
        <v>32511326.447011814</v>
      </c>
      <c r="L117" s="68">
        <f t="shared" si="11"/>
        <v>-264356.85127529129</v>
      </c>
    </row>
    <row r="118" spans="1:12" x14ac:dyDescent="0.2">
      <c r="A118" s="19">
        <v>1850</v>
      </c>
      <c r="B118" s="18" t="s">
        <v>58</v>
      </c>
      <c r="C118" s="17">
        <v>359861446.9100017</v>
      </c>
      <c r="D118" s="16"/>
      <c r="E118" s="17">
        <v>52970990.28999804</v>
      </c>
      <c r="F118" s="17">
        <v>2991488.0500000017</v>
      </c>
      <c r="G118" s="15">
        <f t="shared" si="8"/>
        <v>383355454.00500071</v>
      </c>
      <c r="H118" s="14">
        <v>24.255800573868498</v>
      </c>
      <c r="I118" s="28">
        <f t="shared" si="9"/>
        <v>4.1227251887836262E-2</v>
      </c>
      <c r="J118" s="23">
        <f t="shared" si="10"/>
        <v>15804691.864839993</v>
      </c>
      <c r="K118" s="11">
        <v>14980935.795143137</v>
      </c>
      <c r="L118" s="68">
        <f t="shared" si="11"/>
        <v>-823756.06969685666</v>
      </c>
    </row>
    <row r="119" spans="1:12" x14ac:dyDescent="0.2">
      <c r="A119" s="19">
        <v>1855</v>
      </c>
      <c r="B119" s="18" t="s">
        <v>59</v>
      </c>
      <c r="C119" s="17">
        <v>85458650.851638198</v>
      </c>
      <c r="D119" s="16"/>
      <c r="E119" s="17">
        <v>10089391.120000001</v>
      </c>
      <c r="F119" s="17">
        <v>147704.54999999999</v>
      </c>
      <c r="G119" s="15">
        <f t="shared" si="8"/>
        <v>90355641.861638203</v>
      </c>
      <c r="H119" s="14">
        <v>37.569620107165029</v>
      </c>
      <c r="I119" s="28">
        <f t="shared" si="9"/>
        <v>2.6617250777291906E-2</v>
      </c>
      <c r="J119" s="23">
        <f t="shared" si="10"/>
        <v>2405018.7785743987</v>
      </c>
      <c r="K119" s="11">
        <v>2541169.989189384</v>
      </c>
      <c r="L119" s="68">
        <f t="shared" si="11"/>
        <v>136151.21061498532</v>
      </c>
    </row>
    <row r="120" spans="1:12" x14ac:dyDescent="0.2">
      <c r="A120" s="19">
        <v>1860</v>
      </c>
      <c r="B120" s="18" t="s">
        <v>60</v>
      </c>
      <c r="C120" s="17">
        <v>146861766.98096097</v>
      </c>
      <c r="D120" s="16"/>
      <c r="E120" s="17">
        <v>17875759.030000001</v>
      </c>
      <c r="F120" s="17">
        <v>85745.080000000016</v>
      </c>
      <c r="G120" s="15">
        <f t="shared" si="8"/>
        <v>155713901.41596094</v>
      </c>
      <c r="H120" s="14">
        <v>8.9524552089578595</v>
      </c>
      <c r="I120" s="28">
        <f t="shared" si="9"/>
        <v>0.11170120114082183</v>
      </c>
      <c r="J120" s="23">
        <f t="shared" si="10"/>
        <v>17393429.822486352</v>
      </c>
      <c r="K120" s="11">
        <v>17417780.817368511</v>
      </c>
      <c r="L120" s="68">
        <f t="shared" si="11"/>
        <v>24350.994882158935</v>
      </c>
    </row>
    <row r="121" spans="1:12" x14ac:dyDescent="0.2">
      <c r="A121" s="19">
        <v>1908</v>
      </c>
      <c r="B121" s="18" t="s">
        <v>61</v>
      </c>
      <c r="C121" s="17">
        <v>116057634.14999998</v>
      </c>
      <c r="D121" s="16"/>
      <c r="E121" s="17">
        <v>7184182.310000049</v>
      </c>
      <c r="F121" s="17">
        <v>1781480.75</v>
      </c>
      <c r="G121" s="15">
        <f t="shared" si="8"/>
        <v>117868244.55500001</v>
      </c>
      <c r="H121" s="14">
        <v>27.480509696416508</v>
      </c>
      <c r="I121" s="28">
        <f t="shared" si="9"/>
        <v>3.6389426944668395E-2</v>
      </c>
      <c r="J121" s="23">
        <f t="shared" si="10"/>
        <v>4289157.8743304815</v>
      </c>
      <c r="K121" s="11">
        <v>4257900.66</v>
      </c>
      <c r="L121" s="68">
        <f t="shared" si="11"/>
        <v>-31257.214330481365</v>
      </c>
    </row>
    <row r="122" spans="1:12" x14ac:dyDescent="0.2">
      <c r="A122" s="19">
        <v>1915</v>
      </c>
      <c r="B122" s="18" t="s">
        <v>62</v>
      </c>
      <c r="C122" s="17">
        <v>5377509.1271761879</v>
      </c>
      <c r="D122" s="16"/>
      <c r="E122" s="17">
        <v>-325367.05999999942</v>
      </c>
      <c r="F122" s="17">
        <v>0</v>
      </c>
      <c r="G122" s="15">
        <f t="shared" si="8"/>
        <v>5214825.5971761886</v>
      </c>
      <c r="H122" s="14">
        <v>3.7569991849196005</v>
      </c>
      <c r="I122" s="28">
        <f t="shared" si="9"/>
        <v>0.26616987408832776</v>
      </c>
      <c r="J122" s="23">
        <f t="shared" si="10"/>
        <v>1388029.4725929745</v>
      </c>
      <c r="K122" s="11">
        <v>1246493.1339642857</v>
      </c>
      <c r="L122" s="68">
        <f t="shared" si="11"/>
        <v>-141536.33862868883</v>
      </c>
    </row>
    <row r="123" spans="1:12" x14ac:dyDescent="0.2">
      <c r="A123" s="19">
        <v>1920</v>
      </c>
      <c r="B123" s="18" t="s">
        <v>63</v>
      </c>
      <c r="C123" s="17">
        <v>6717458.6543333419</v>
      </c>
      <c r="D123" s="16"/>
      <c r="E123" s="17">
        <v>6277174.2999999896</v>
      </c>
      <c r="F123" s="17">
        <v>1746.8700000001118</v>
      </c>
      <c r="G123" s="15">
        <f t="shared" si="8"/>
        <v>9854298.9343333356</v>
      </c>
      <c r="H123" s="14">
        <v>1.9440702598181965</v>
      </c>
      <c r="I123" s="28">
        <f t="shared" si="9"/>
        <v>0.51438470135000003</v>
      </c>
      <c r="J123" s="23">
        <f t="shared" si="10"/>
        <v>5068900.6143506765</v>
      </c>
      <c r="K123" s="11">
        <v>3053333.7590000001</v>
      </c>
      <c r="L123" s="68">
        <f t="shared" si="11"/>
        <v>-2015566.8553506765</v>
      </c>
    </row>
    <row r="124" spans="1:12" x14ac:dyDescent="0.2">
      <c r="A124" s="19">
        <v>1930</v>
      </c>
      <c r="B124" s="18" t="s">
        <v>65</v>
      </c>
      <c r="C124" s="17">
        <v>27709427.952500015</v>
      </c>
      <c r="D124" s="16"/>
      <c r="E124" s="17">
        <v>3131428.16</v>
      </c>
      <c r="F124" s="17">
        <v>58811.949999999721</v>
      </c>
      <c r="G124" s="15">
        <f>C124-D124+(E124*0.5)-F124</f>
        <v>29216330.082500014</v>
      </c>
      <c r="H124" s="14">
        <v>3.5137369459141166</v>
      </c>
      <c r="I124" s="28">
        <f t="shared" si="9"/>
        <v>0.2845972864197564</v>
      </c>
      <c r="J124" s="23">
        <f t="shared" si="10"/>
        <v>8314888.260623402</v>
      </c>
      <c r="K124" s="11">
        <v>5533628.264750001</v>
      </c>
      <c r="L124" s="68">
        <f t="shared" si="11"/>
        <v>-2781259.9958734009</v>
      </c>
    </row>
    <row r="125" spans="1:12" x14ac:dyDescent="0.2">
      <c r="A125" s="19">
        <v>1935</v>
      </c>
      <c r="B125" s="18" t="s">
        <v>66</v>
      </c>
      <c r="C125" s="17">
        <v>323286.92999999993</v>
      </c>
      <c r="D125" s="16"/>
      <c r="E125" s="17">
        <v>-254598.06</v>
      </c>
      <c r="F125" s="17">
        <v>0</v>
      </c>
      <c r="G125" s="15">
        <f t="shared" si="8"/>
        <v>195987.89999999994</v>
      </c>
      <c r="H125" s="14">
        <v>4.6839326185794228</v>
      </c>
      <c r="I125" s="28">
        <f t="shared" si="9"/>
        <v>0.21349581247889243</v>
      </c>
      <c r="J125" s="23">
        <f t="shared" si="10"/>
        <v>41842.59594653191</v>
      </c>
      <c r="K125" s="11">
        <v>66603.19</v>
      </c>
      <c r="L125" s="68">
        <f t="shared" si="11"/>
        <v>24760.594053468092</v>
      </c>
    </row>
    <row r="126" spans="1:12" x14ac:dyDescent="0.2">
      <c r="A126" s="19">
        <v>1940</v>
      </c>
      <c r="B126" s="18" t="s">
        <v>67</v>
      </c>
      <c r="C126" s="17">
        <v>6293041.0976349227</v>
      </c>
      <c r="D126" s="16"/>
      <c r="E126" s="17">
        <v>224609.1599999966</v>
      </c>
      <c r="F126" s="17">
        <v>0</v>
      </c>
      <c r="G126" s="15">
        <f t="shared" si="8"/>
        <v>6405345.6776349209</v>
      </c>
      <c r="H126" s="14">
        <v>4.5442846321442794</v>
      </c>
      <c r="I126" s="28">
        <f t="shared" si="9"/>
        <v>0.22005663838185618</v>
      </c>
      <c r="J126" s="23">
        <f t="shared" si="10"/>
        <v>1409538.8374940932</v>
      </c>
      <c r="K126" s="11">
        <v>1253154.2903412697</v>
      </c>
      <c r="L126" s="68">
        <f t="shared" si="11"/>
        <v>-156384.54715282354</v>
      </c>
    </row>
    <row r="127" spans="1:12" x14ac:dyDescent="0.2">
      <c r="A127" s="19">
        <v>1945</v>
      </c>
      <c r="B127" s="18" t="s">
        <v>68</v>
      </c>
      <c r="C127" s="17">
        <v>641647.07000000053</v>
      </c>
      <c r="D127" s="16"/>
      <c r="E127" s="17">
        <v>278691.25</v>
      </c>
      <c r="F127" s="17">
        <v>0</v>
      </c>
      <c r="G127" s="15">
        <f t="shared" si="8"/>
        <v>780992.69500000053</v>
      </c>
      <c r="H127" s="14">
        <v>5.4252326000958346</v>
      </c>
      <c r="I127" s="28">
        <f t="shared" si="9"/>
        <v>0.18432389423862405</v>
      </c>
      <c r="J127" s="23">
        <f t="shared" si="10"/>
        <v>143955.61491431808</v>
      </c>
      <c r="K127" s="11">
        <v>122166.82</v>
      </c>
      <c r="L127" s="68">
        <f t="shared" si="11"/>
        <v>-21788.794914318074</v>
      </c>
    </row>
    <row r="128" spans="1:12" x14ac:dyDescent="0.2">
      <c r="A128" s="19">
        <v>1955</v>
      </c>
      <c r="B128" s="18" t="s">
        <v>69</v>
      </c>
      <c r="C128" s="17">
        <v>1544967.4500000002</v>
      </c>
      <c r="D128" s="16"/>
      <c r="E128" s="17">
        <v>343826.74</v>
      </c>
      <c r="F128" s="17">
        <v>0</v>
      </c>
      <c r="G128" s="15">
        <f t="shared" si="8"/>
        <v>1716880.8200000003</v>
      </c>
      <c r="H128" s="14">
        <v>2.1431765091141028</v>
      </c>
      <c r="I128" s="28">
        <f t="shared" si="9"/>
        <v>0.46659712615707843</v>
      </c>
      <c r="J128" s="23">
        <f t="shared" si="10"/>
        <v>801091.65656620846</v>
      </c>
      <c r="K128" s="11">
        <v>699966.42</v>
      </c>
      <c r="L128" s="68">
        <f t="shared" si="11"/>
        <v>-101125.23656620842</v>
      </c>
    </row>
    <row r="129" spans="1:12" x14ac:dyDescent="0.2">
      <c r="A129" s="19">
        <v>1960</v>
      </c>
      <c r="B129" s="18" t="s">
        <v>70</v>
      </c>
      <c r="C129" s="17">
        <v>3730635.4363413188</v>
      </c>
      <c r="D129" s="16"/>
      <c r="E129" s="17">
        <v>2303135.7599999998</v>
      </c>
      <c r="F129" s="17">
        <v>0</v>
      </c>
      <c r="G129" s="15">
        <f t="shared" si="8"/>
        <v>4882203.3163413182</v>
      </c>
      <c r="H129" s="14">
        <v>12.46916243785323</v>
      </c>
      <c r="I129" s="28">
        <f t="shared" si="9"/>
        <v>8.0197848490950158E-2</v>
      </c>
      <c r="J129" s="23">
        <f t="shared" si="10"/>
        <v>391542.20186595543</v>
      </c>
      <c r="K129" s="11">
        <v>365061.10815103818</v>
      </c>
      <c r="L129" s="68">
        <f t="shared" si="11"/>
        <v>-26481.093714917253</v>
      </c>
    </row>
    <row r="130" spans="1:12" x14ac:dyDescent="0.2">
      <c r="A130" s="19">
        <v>1970</v>
      </c>
      <c r="B130" s="25" t="s">
        <v>71</v>
      </c>
      <c r="C130" s="17">
        <v>41030.061974898301</v>
      </c>
      <c r="D130" s="16"/>
      <c r="E130" s="17">
        <v>0</v>
      </c>
      <c r="F130" s="17">
        <v>0</v>
      </c>
      <c r="G130" s="15">
        <f t="shared" si="8"/>
        <v>41030.061974898301</v>
      </c>
      <c r="H130" s="14">
        <v>0</v>
      </c>
      <c r="I130" s="28">
        <f t="shared" si="9"/>
        <v>0</v>
      </c>
      <c r="J130" s="23">
        <f t="shared" si="10"/>
        <v>0</v>
      </c>
      <c r="K130" s="11">
        <v>9052.2387062754224</v>
      </c>
      <c r="L130" s="68">
        <f t="shared" si="11"/>
        <v>9052.2387062754224</v>
      </c>
    </row>
    <row r="131" spans="1:12" x14ac:dyDescent="0.2">
      <c r="A131" s="19">
        <v>1980</v>
      </c>
      <c r="B131" s="18" t="s">
        <v>72</v>
      </c>
      <c r="C131" s="17">
        <v>17993689.255666658</v>
      </c>
      <c r="D131" s="16"/>
      <c r="E131" s="17">
        <v>1954730.8699999989</v>
      </c>
      <c r="F131" s="17">
        <v>17523.230000000003</v>
      </c>
      <c r="G131" s="15">
        <f t="shared" si="8"/>
        <v>18953531.460666656</v>
      </c>
      <c r="H131" s="14">
        <v>7.7185928165053133</v>
      </c>
      <c r="I131" s="28">
        <f t="shared" si="9"/>
        <v>0.12955729415621151</v>
      </c>
      <c r="J131" s="23">
        <f t="shared" si="10"/>
        <v>2455568.2507485994</v>
      </c>
      <c r="K131" s="11">
        <v>2321827.4436666663</v>
      </c>
      <c r="L131" s="68">
        <f t="shared" si="11"/>
        <v>-133740.80708193313</v>
      </c>
    </row>
    <row r="132" spans="1:12" x14ac:dyDescent="0.2">
      <c r="A132" s="19">
        <v>1995</v>
      </c>
      <c r="B132" s="18" t="s">
        <v>73</v>
      </c>
      <c r="C132" s="17">
        <v>-19678311.873207279</v>
      </c>
      <c r="D132" s="16"/>
      <c r="E132" s="17">
        <v>0</v>
      </c>
      <c r="F132" s="17">
        <v>0</v>
      </c>
      <c r="G132" s="15">
        <f t="shared" si="8"/>
        <v>-19678311.873207279</v>
      </c>
      <c r="H132" s="14">
        <v>21.615915652732792</v>
      </c>
      <c r="I132" s="28">
        <f t="shared" si="9"/>
        <v>4.6262208645950882E-2</v>
      </c>
      <c r="J132" s="23">
        <f t="shared" si="10"/>
        <v>-910362.16967840772</v>
      </c>
      <c r="K132" s="11">
        <v>-661296</v>
      </c>
      <c r="L132" s="68">
        <f t="shared" si="11"/>
        <v>249066.16967840772</v>
      </c>
    </row>
    <row r="133" spans="1:12" x14ac:dyDescent="0.2">
      <c r="A133" s="19">
        <v>2040</v>
      </c>
      <c r="B133" s="18" t="s">
        <v>53</v>
      </c>
      <c r="C133" s="17">
        <v>5089270</v>
      </c>
      <c r="D133" s="16"/>
      <c r="E133" s="17">
        <v>-5089270</v>
      </c>
      <c r="F133" s="17">
        <v>0</v>
      </c>
      <c r="G133" s="15">
        <f t="shared" si="8"/>
        <v>2544635</v>
      </c>
      <c r="H133" s="14">
        <v>0</v>
      </c>
      <c r="I133" s="28">
        <f t="shared" si="9"/>
        <v>0</v>
      </c>
      <c r="J133" s="23">
        <f t="shared" si="10"/>
        <v>0</v>
      </c>
      <c r="K133" s="11">
        <v>0</v>
      </c>
      <c r="L133" s="68">
        <f t="shared" si="11"/>
        <v>0</v>
      </c>
    </row>
    <row r="134" spans="1:12" x14ac:dyDescent="0.2">
      <c r="A134" s="19">
        <v>2050</v>
      </c>
      <c r="B134" s="18" t="s">
        <v>64</v>
      </c>
      <c r="C134" s="17">
        <v>10969934</v>
      </c>
      <c r="D134" s="16"/>
      <c r="E134" s="17">
        <v>-10969934</v>
      </c>
      <c r="F134" s="17">
        <v>0</v>
      </c>
      <c r="G134" s="15">
        <f t="shared" si="8"/>
        <v>5484967</v>
      </c>
      <c r="H134" s="14">
        <v>0</v>
      </c>
      <c r="I134" s="28">
        <f t="shared" si="9"/>
        <v>0</v>
      </c>
      <c r="J134" s="23">
        <f t="shared" si="10"/>
        <v>0</v>
      </c>
      <c r="K134" s="11">
        <v>0</v>
      </c>
      <c r="L134" s="68">
        <f t="shared" si="11"/>
        <v>0</v>
      </c>
    </row>
    <row r="135" spans="1:12" x14ac:dyDescent="0.2">
      <c r="A135" s="19">
        <v>2440</v>
      </c>
      <c r="B135" s="22" t="s">
        <v>74</v>
      </c>
      <c r="C135" s="17">
        <v>-383593603.40999997</v>
      </c>
      <c r="D135" s="16"/>
      <c r="E135" s="17">
        <v>-45476459.659999996</v>
      </c>
      <c r="F135" s="17">
        <v>-657093.96000000008</v>
      </c>
      <c r="G135" s="15">
        <f t="shared" si="8"/>
        <v>-405674739.27999997</v>
      </c>
      <c r="H135" s="14">
        <v>35.782771788997728</v>
      </c>
      <c r="I135" s="28">
        <f t="shared" si="9"/>
        <v>2.7946409682758952E-2</v>
      </c>
      <c r="J135" s="23">
        <f t="shared" si="10"/>
        <v>-11337152.461865304</v>
      </c>
      <c r="K135" s="11">
        <v>-11057051.170839839</v>
      </c>
      <c r="L135" s="68">
        <f t="shared" si="11"/>
        <v>280101.29102546535</v>
      </c>
    </row>
    <row r="136" spans="1:12" ht="13.5" thickBot="1" x14ac:dyDescent="0.25">
      <c r="A136" s="19">
        <v>2005</v>
      </c>
      <c r="B136" s="18" t="s">
        <v>75</v>
      </c>
      <c r="C136" s="17">
        <v>11744977.879999999</v>
      </c>
      <c r="D136" s="16"/>
      <c r="E136" s="17">
        <v>2283957.58</v>
      </c>
      <c r="F136" s="17">
        <v>0</v>
      </c>
      <c r="G136" s="15">
        <f t="shared" si="8"/>
        <v>12886956.669999998</v>
      </c>
      <c r="H136" s="14">
        <v>9.1610013058999797</v>
      </c>
      <c r="I136" s="28">
        <f t="shared" si="9"/>
        <v>0.10915837326166167</v>
      </c>
      <c r="J136" s="23">
        <f t="shared" si="10"/>
        <v>1406719.2263907203</v>
      </c>
      <c r="K136" s="11">
        <v>1368522.04</v>
      </c>
      <c r="L136" s="68">
        <f t="shared" si="11"/>
        <v>-38197.186390720308</v>
      </c>
    </row>
    <row r="137" spans="1:12" ht="18.95" customHeight="1" thickBot="1" x14ac:dyDescent="0.25">
      <c r="A137" s="10"/>
      <c r="B137" s="9" t="s">
        <v>76</v>
      </c>
      <c r="C137" s="7">
        <f>SUM(C106:C136)</f>
        <v>2782531117.5062556</v>
      </c>
      <c r="D137" s="7">
        <f>SUM(D106:D136)</f>
        <v>0</v>
      </c>
      <c r="E137" s="7">
        <f>SUM(E106:E136)</f>
        <v>332252906.80658799</v>
      </c>
      <c r="F137" s="7">
        <f>SUM(F106:F136)</f>
        <v>15458300.109999999</v>
      </c>
      <c r="G137" s="7">
        <f>SUM(G106:G136)</f>
        <v>2933199270.7995491</v>
      </c>
      <c r="H137" s="7"/>
      <c r="I137" s="8"/>
      <c r="J137" s="7">
        <f>SUM(J106:J136)</f>
        <v>145607186.17479438</v>
      </c>
      <c r="K137" s="7">
        <f>SUM(K106:K136)</f>
        <v>135948788.60091326</v>
      </c>
      <c r="L137" s="71">
        <f>SUM(L106:L136)</f>
        <v>-9658397.5738810841</v>
      </c>
    </row>
    <row r="138" spans="1:12" ht="63.95" customHeight="1" x14ac:dyDescent="0.2">
      <c r="C138" s="6"/>
      <c r="D138" s="5">
        <f>C138-C137</f>
        <v>-2782531117.5062556</v>
      </c>
      <c r="E138" s="6"/>
      <c r="F138" s="6"/>
      <c r="G138" s="6"/>
      <c r="H138" s="5"/>
      <c r="I138" s="5"/>
      <c r="J138" s="5"/>
      <c r="K138" s="5"/>
    </row>
    <row r="139" spans="1:12" ht="13.5" thickBot="1" x14ac:dyDescent="0.25"/>
    <row r="140" spans="1:12" ht="18.75" thickBot="1" x14ac:dyDescent="0.3">
      <c r="A140" s="42"/>
      <c r="B140" s="42"/>
      <c r="C140" s="42"/>
      <c r="D140" s="42"/>
      <c r="E140" s="46" t="s">
        <v>19</v>
      </c>
      <c r="F140" s="45">
        <f>F101+1</f>
        <v>2020</v>
      </c>
      <c r="G140" s="42"/>
      <c r="H140" s="42"/>
    </row>
    <row r="141" spans="1:12" ht="13.5" thickBot="1" x14ac:dyDescent="0.25">
      <c r="A141" s="44"/>
      <c r="B141" s="44"/>
      <c r="C141" s="44"/>
      <c r="D141" s="44"/>
      <c r="E141" s="44"/>
      <c r="F141" s="44"/>
      <c r="G141" s="44"/>
      <c r="H141" s="44"/>
      <c r="I141" s="44"/>
      <c r="J141" s="44"/>
      <c r="K141" s="44"/>
    </row>
    <row r="142" spans="1:12" ht="32.25" thickBot="1" x14ac:dyDescent="0.3">
      <c r="A142" s="42"/>
      <c r="B142" s="42"/>
      <c r="C142" s="77" t="s">
        <v>20</v>
      </c>
      <c r="D142" s="78"/>
      <c r="E142" s="78"/>
      <c r="F142" s="78"/>
      <c r="G142" s="79" t="s">
        <v>21</v>
      </c>
      <c r="H142" s="80"/>
      <c r="I142" s="43" t="s">
        <v>22</v>
      </c>
      <c r="J142" s="42"/>
      <c r="K142" s="42"/>
    </row>
    <row r="143" spans="1:12" ht="77.25" thickBot="1" x14ac:dyDescent="0.25">
      <c r="A143" s="73" t="s">
        <v>23</v>
      </c>
      <c r="B143" s="75" t="s">
        <v>24</v>
      </c>
      <c r="C143" s="39" t="s">
        <v>25</v>
      </c>
      <c r="D143" s="41" t="s">
        <v>26</v>
      </c>
      <c r="E143" s="37" t="s">
        <v>27</v>
      </c>
      <c r="F143" s="40" t="s">
        <v>28</v>
      </c>
      <c r="G143" s="40" t="s">
        <v>29</v>
      </c>
      <c r="H143" s="39" t="s">
        <v>30</v>
      </c>
      <c r="I143" s="36" t="s">
        <v>31</v>
      </c>
      <c r="J143" s="38" t="s">
        <v>32</v>
      </c>
      <c r="K143" s="37" t="s">
        <v>33</v>
      </c>
      <c r="L143" s="66" t="s">
        <v>34</v>
      </c>
    </row>
    <row r="144" spans="1:12" ht="13.5" thickBot="1" x14ac:dyDescent="0.25">
      <c r="A144" s="74"/>
      <c r="B144" s="76"/>
      <c r="C144" s="32" t="s">
        <v>35</v>
      </c>
      <c r="D144" s="35" t="s">
        <v>36</v>
      </c>
      <c r="E144" s="33" t="s">
        <v>37</v>
      </c>
      <c r="F144" s="33" t="s">
        <v>38</v>
      </c>
      <c r="G144" s="30" t="s">
        <v>39</v>
      </c>
      <c r="H144" s="34" t="s">
        <v>40</v>
      </c>
      <c r="I144" s="33" t="s">
        <v>41</v>
      </c>
      <c r="J144" s="32" t="s">
        <v>42</v>
      </c>
      <c r="K144" s="31" t="s">
        <v>43</v>
      </c>
      <c r="L144" s="67" t="s">
        <v>44</v>
      </c>
    </row>
    <row r="145" spans="1:12" x14ac:dyDescent="0.2">
      <c r="A145" s="29">
        <v>1609</v>
      </c>
      <c r="B145" s="18" t="s">
        <v>45</v>
      </c>
      <c r="C145" s="17">
        <v>80884043.609999999</v>
      </c>
      <c r="D145" s="16"/>
      <c r="E145" s="17">
        <v>451100</v>
      </c>
      <c r="F145" s="17">
        <v>0</v>
      </c>
      <c r="G145" s="15">
        <f t="shared" ref="G145:G172" si="12">C145-D145+(E145*0.5)-F145</f>
        <v>81109593.609999999</v>
      </c>
      <c r="H145" s="14">
        <v>23.072453548923619</v>
      </c>
      <c r="I145" s="28">
        <f t="shared" ref="I145:I172" si="13">IF(H145=0,0,1/H145)</f>
        <v>4.3341727739512656E-2</v>
      </c>
      <c r="J145" s="23">
        <f t="shared" ref="J145:J172" si="14">IF(H145=0,0,+G145/H145)</f>
        <v>3515429.9233071352</v>
      </c>
      <c r="K145" s="11">
        <v>3536410.99</v>
      </c>
      <c r="L145" s="68">
        <f t="shared" ref="L145:L172" si="15">IF(ISERROR(+K145-J145), 0, +K145-J145)</f>
        <v>20981.066692864988</v>
      </c>
    </row>
    <row r="146" spans="1:12" ht="25.5" x14ac:dyDescent="0.2">
      <c r="A146" s="27">
        <v>1611</v>
      </c>
      <c r="B146" s="26" t="s">
        <v>46</v>
      </c>
      <c r="C146" s="17">
        <v>103451026.22013219</v>
      </c>
      <c r="D146" s="16"/>
      <c r="E146" s="17">
        <v>24088463.510000005</v>
      </c>
      <c r="F146" s="17">
        <v>0</v>
      </c>
      <c r="G146" s="15">
        <f t="shared" si="12"/>
        <v>115495257.9751322</v>
      </c>
      <c r="H146" s="14">
        <v>6.5544867463027083</v>
      </c>
      <c r="I146" s="28">
        <f t="shared" si="13"/>
        <v>0.15256724724694662</v>
      </c>
      <c r="J146" s="23">
        <f t="shared" si="14"/>
        <v>17620793.579341877</v>
      </c>
      <c r="K146" s="11">
        <v>17053610.860000003</v>
      </c>
      <c r="L146" s="68">
        <f t="shared" si="15"/>
        <v>-567182.71934187412</v>
      </c>
    </row>
    <row r="147" spans="1:12" x14ac:dyDescent="0.2">
      <c r="A147" s="19">
        <v>1612</v>
      </c>
      <c r="B147" s="18" t="s">
        <v>47</v>
      </c>
      <c r="C147" s="17">
        <v>3423662.2399999998</v>
      </c>
      <c r="D147" s="16"/>
      <c r="E147" s="17">
        <v>213898.92</v>
      </c>
      <c r="F147" s="17">
        <v>0</v>
      </c>
      <c r="G147" s="15">
        <f t="shared" si="12"/>
        <v>3530611.6999999997</v>
      </c>
      <c r="H147" s="14">
        <v>0</v>
      </c>
      <c r="I147" s="28">
        <f t="shared" si="13"/>
        <v>0</v>
      </c>
      <c r="J147" s="23">
        <f t="shared" si="14"/>
        <v>0</v>
      </c>
      <c r="K147" s="11">
        <v>0</v>
      </c>
      <c r="L147" s="68">
        <f t="shared" si="15"/>
        <v>0</v>
      </c>
    </row>
    <row r="148" spans="1:12" x14ac:dyDescent="0.2">
      <c r="A148" s="19">
        <v>1805</v>
      </c>
      <c r="B148" s="18" t="s">
        <v>48</v>
      </c>
      <c r="C148" s="17">
        <v>40482250.109999999</v>
      </c>
      <c r="D148" s="16"/>
      <c r="E148" s="17">
        <v>0</v>
      </c>
      <c r="F148" s="17">
        <v>8146891.6400000006</v>
      </c>
      <c r="G148" s="15">
        <f t="shared" si="12"/>
        <v>32335358.469999999</v>
      </c>
      <c r="H148" s="14">
        <v>0</v>
      </c>
      <c r="I148" s="28">
        <f t="shared" si="13"/>
        <v>0</v>
      </c>
      <c r="J148" s="23">
        <f t="shared" si="14"/>
        <v>0</v>
      </c>
      <c r="K148" s="11">
        <v>0</v>
      </c>
      <c r="L148" s="68">
        <f t="shared" si="15"/>
        <v>0</v>
      </c>
    </row>
    <row r="149" spans="1:12" x14ac:dyDescent="0.2">
      <c r="A149" s="19">
        <v>1808</v>
      </c>
      <c r="B149" s="18" t="s">
        <v>49</v>
      </c>
      <c r="C149" s="17">
        <v>35733816.487881348</v>
      </c>
      <c r="D149" s="16"/>
      <c r="E149" s="17">
        <v>3327272.2199999997</v>
      </c>
      <c r="F149" s="17">
        <v>0</v>
      </c>
      <c r="G149" s="15">
        <f t="shared" si="12"/>
        <v>37397452.597881347</v>
      </c>
      <c r="H149" s="14">
        <v>25.260361532404431</v>
      </c>
      <c r="I149" s="28">
        <f t="shared" si="13"/>
        <v>3.9587715271500866E-2</v>
      </c>
      <c r="J149" s="23">
        <f t="shared" si="14"/>
        <v>1480479.7053243772</v>
      </c>
      <c r="K149" s="11">
        <v>1503192.3499999999</v>
      </c>
      <c r="L149" s="68">
        <f t="shared" si="15"/>
        <v>22712.644675622694</v>
      </c>
    </row>
    <row r="150" spans="1:12" x14ac:dyDescent="0.2">
      <c r="A150" s="19">
        <v>1815</v>
      </c>
      <c r="B150" s="18" t="s">
        <v>51</v>
      </c>
      <c r="C150" s="17">
        <v>96915684.284850851</v>
      </c>
      <c r="D150" s="16"/>
      <c r="E150" s="17">
        <v>1483554.3499999999</v>
      </c>
      <c r="F150" s="17">
        <v>229242.53</v>
      </c>
      <c r="G150" s="15">
        <f t="shared" si="12"/>
        <v>97428218.929850847</v>
      </c>
      <c r="H150" s="14">
        <v>21.178992948300831</v>
      </c>
      <c r="I150" s="28">
        <f t="shared" si="13"/>
        <v>4.7216598184864546E-2</v>
      </c>
      <c r="J150" s="23">
        <f t="shared" si="14"/>
        <v>4600229.0650777807</v>
      </c>
      <c r="K150" s="11">
        <v>4317663.929999996</v>
      </c>
      <c r="L150" s="68">
        <f t="shared" si="15"/>
        <v>-282565.13507778477</v>
      </c>
    </row>
    <row r="151" spans="1:12" x14ac:dyDescent="0.2">
      <c r="A151" s="19">
        <v>1820</v>
      </c>
      <c r="B151" s="18" t="s">
        <v>52</v>
      </c>
      <c r="C151" s="17">
        <v>122787889.53855944</v>
      </c>
      <c r="D151" s="16"/>
      <c r="E151" s="17">
        <v>5037028.55</v>
      </c>
      <c r="F151" s="17">
        <v>0</v>
      </c>
      <c r="G151" s="15">
        <f t="shared" si="12"/>
        <v>125306403.81355944</v>
      </c>
      <c r="H151" s="14">
        <v>25.232647323127409</v>
      </c>
      <c r="I151" s="28">
        <f t="shared" si="13"/>
        <v>3.9631196330455309E-2</v>
      </c>
      <c r="J151" s="23">
        <f t="shared" si="14"/>
        <v>4966042.6909984881</v>
      </c>
      <c r="K151" s="11">
        <v>4878558.2400000049</v>
      </c>
      <c r="L151" s="68">
        <f t="shared" si="15"/>
        <v>-87484.450998483226</v>
      </c>
    </row>
    <row r="152" spans="1:12" x14ac:dyDescent="0.2">
      <c r="A152" s="19">
        <v>1830</v>
      </c>
      <c r="B152" s="18" t="s">
        <v>54</v>
      </c>
      <c r="C152" s="17">
        <v>423689688.26654923</v>
      </c>
      <c r="D152" s="16"/>
      <c r="E152" s="17">
        <v>48662696.579999998</v>
      </c>
      <c r="F152" s="17">
        <v>979501.76000000013</v>
      </c>
      <c r="G152" s="15">
        <f t="shared" si="12"/>
        <v>447041534.79654926</v>
      </c>
      <c r="H152" s="14">
        <v>37.467684095582534</v>
      </c>
      <c r="I152" s="28">
        <f t="shared" si="13"/>
        <v>2.6689666685801396E-2</v>
      </c>
      <c r="J152" s="23">
        <f t="shared" si="14"/>
        <v>11931389.558428986</v>
      </c>
      <c r="K152" s="11">
        <v>11647735.349999998</v>
      </c>
      <c r="L152" s="68">
        <f t="shared" si="15"/>
        <v>-283654.20842898823</v>
      </c>
    </row>
    <row r="153" spans="1:12" x14ac:dyDescent="0.2">
      <c r="A153" s="19">
        <v>1835</v>
      </c>
      <c r="B153" s="18" t="s">
        <v>55</v>
      </c>
      <c r="C153" s="17">
        <v>359547374.42474914</v>
      </c>
      <c r="D153" s="16"/>
      <c r="E153" s="17">
        <v>30989232.350000005</v>
      </c>
      <c r="F153" s="17">
        <v>1772724.37</v>
      </c>
      <c r="G153" s="15">
        <f t="shared" si="12"/>
        <v>373269266.22974914</v>
      </c>
      <c r="H153" s="14">
        <v>32.942472637421233</v>
      </c>
      <c r="I153" s="28">
        <f t="shared" si="13"/>
        <v>3.0355948413661061E-2</v>
      </c>
      <c r="J153" s="23">
        <f t="shared" si="14"/>
        <v>11330942.590075381</v>
      </c>
      <c r="K153" s="11">
        <v>10693957.630000001</v>
      </c>
      <c r="L153" s="68">
        <f t="shared" si="15"/>
        <v>-636984.96007538028</v>
      </c>
    </row>
    <row r="154" spans="1:12" x14ac:dyDescent="0.2">
      <c r="A154" s="19">
        <v>1840</v>
      </c>
      <c r="B154" s="18" t="s">
        <v>56</v>
      </c>
      <c r="C154" s="17">
        <v>381201023.28874213</v>
      </c>
      <c r="D154" s="16"/>
      <c r="E154" s="17">
        <v>18856023.91</v>
      </c>
      <c r="F154" s="17">
        <v>115582.17</v>
      </c>
      <c r="G154" s="15">
        <f t="shared" si="12"/>
        <v>390513453.07374209</v>
      </c>
      <c r="H154" s="14">
        <v>42.234796313985434</v>
      </c>
      <c r="I154" s="28">
        <f t="shared" si="13"/>
        <v>2.3677159292203445E-2</v>
      </c>
      <c r="J154" s="23">
        <f t="shared" si="14"/>
        <v>9246249.2341754064</v>
      </c>
      <c r="K154" s="11">
        <v>9229954.3900000006</v>
      </c>
      <c r="L154" s="68">
        <f t="shared" si="15"/>
        <v>-16294.8441754058</v>
      </c>
    </row>
    <row r="155" spans="1:12" x14ac:dyDescent="0.2">
      <c r="A155" s="19">
        <v>1845</v>
      </c>
      <c r="B155" s="18" t="s">
        <v>57</v>
      </c>
      <c r="C155" s="17">
        <v>917260426.13488734</v>
      </c>
      <c r="D155" s="16"/>
      <c r="E155" s="17">
        <v>85818082.650000006</v>
      </c>
      <c r="F155" s="17">
        <v>1006863.84</v>
      </c>
      <c r="G155" s="15">
        <f t="shared" si="12"/>
        <v>959162603.61988735</v>
      </c>
      <c r="H155" s="14">
        <v>27.462170041820169</v>
      </c>
      <c r="I155" s="28">
        <f t="shared" si="13"/>
        <v>3.6413728357124427E-2</v>
      </c>
      <c r="J155" s="23">
        <f t="shared" si="14"/>
        <v>34926686.498526789</v>
      </c>
      <c r="K155" s="11">
        <v>34191630.900000006</v>
      </c>
      <c r="L155" s="68">
        <f t="shared" si="15"/>
        <v>-735055.59852678329</v>
      </c>
    </row>
    <row r="156" spans="1:12" x14ac:dyDescent="0.2">
      <c r="A156" s="19">
        <v>1850</v>
      </c>
      <c r="B156" s="18" t="s">
        <v>58</v>
      </c>
      <c r="C156" s="17">
        <v>394860013.35485661</v>
      </c>
      <c r="D156" s="16"/>
      <c r="E156" s="17">
        <v>48743377.879999995</v>
      </c>
      <c r="F156" s="17">
        <v>1599893.66</v>
      </c>
      <c r="G156" s="15">
        <f t="shared" si="12"/>
        <v>417631808.63485658</v>
      </c>
      <c r="H156" s="14">
        <v>24.797544354934317</v>
      </c>
      <c r="I156" s="28">
        <f t="shared" si="13"/>
        <v>4.0326573699666191E-2</v>
      </c>
      <c r="J156" s="23">
        <f t="shared" si="14"/>
        <v>16841659.91023843</v>
      </c>
      <c r="K156" s="11">
        <v>16076464.610000001</v>
      </c>
      <c r="L156" s="68">
        <f t="shared" si="15"/>
        <v>-765195.30023842864</v>
      </c>
    </row>
    <row r="157" spans="1:12" x14ac:dyDescent="0.2">
      <c r="A157" s="19">
        <v>1855</v>
      </c>
      <c r="B157" s="18" t="s">
        <v>59</v>
      </c>
      <c r="C157" s="17">
        <v>92859167.432448819</v>
      </c>
      <c r="D157" s="16"/>
      <c r="E157" s="17">
        <v>5193740.87</v>
      </c>
      <c r="F157" s="17">
        <v>244729.87000000002</v>
      </c>
      <c r="G157" s="15">
        <f t="shared" si="12"/>
        <v>95211307.997448817</v>
      </c>
      <c r="H157" s="14">
        <v>37.487809978477863</v>
      </c>
      <c r="I157" s="28">
        <f t="shared" si="13"/>
        <v>2.6675337945164315E-2</v>
      </c>
      <c r="J157" s="23">
        <f t="shared" si="14"/>
        <v>2539793.8170330729</v>
      </c>
      <c r="K157" s="11">
        <v>2694875.67</v>
      </c>
      <c r="L157" s="68">
        <f t="shared" si="15"/>
        <v>155081.85296692699</v>
      </c>
    </row>
    <row r="158" spans="1:12" x14ac:dyDescent="0.2">
      <c r="A158" s="19">
        <v>1860</v>
      </c>
      <c r="B158" s="18" t="s">
        <v>60</v>
      </c>
      <c r="C158" s="17">
        <v>147234000.11359248</v>
      </c>
      <c r="D158" s="16"/>
      <c r="E158" s="17">
        <v>14536209.010000002</v>
      </c>
      <c r="F158" s="17">
        <v>4120.6100000000006</v>
      </c>
      <c r="G158" s="15">
        <f t="shared" si="12"/>
        <v>154497984.00859246</v>
      </c>
      <c r="H158" s="14">
        <v>8.6106426062854542</v>
      </c>
      <c r="I158" s="28">
        <f t="shared" si="13"/>
        <v>0.11613535083549241</v>
      </c>
      <c r="J158" s="23">
        <f t="shared" si="14"/>
        <v>17942677.576214183</v>
      </c>
      <c r="K158" s="11">
        <v>18725378.200000003</v>
      </c>
      <c r="L158" s="68">
        <f t="shared" si="15"/>
        <v>782700.62378581986</v>
      </c>
    </row>
    <row r="159" spans="1:12" x14ac:dyDescent="0.2">
      <c r="A159" s="19">
        <v>1908</v>
      </c>
      <c r="B159" s="18" t="s">
        <v>61</v>
      </c>
      <c r="C159" s="17">
        <v>117202435.05000004</v>
      </c>
      <c r="D159" s="16"/>
      <c r="E159" s="17">
        <v>6727485.4000000004</v>
      </c>
      <c r="F159" s="17">
        <v>17312306.280000001</v>
      </c>
      <c r="G159" s="15">
        <f t="shared" si="12"/>
        <v>103253871.47000004</v>
      </c>
      <c r="H159" s="14">
        <v>26.721623140781034</v>
      </c>
      <c r="I159" s="28">
        <f t="shared" si="13"/>
        <v>3.7422876399819303E-2</v>
      </c>
      <c r="J159" s="23">
        <f t="shared" si="14"/>
        <v>3864056.8698246405</v>
      </c>
      <c r="K159" s="11">
        <v>4359089.9399999995</v>
      </c>
      <c r="L159" s="68">
        <f t="shared" si="15"/>
        <v>495033.07017535903</v>
      </c>
    </row>
    <row r="160" spans="1:12" x14ac:dyDescent="0.2">
      <c r="A160" s="19">
        <v>1915</v>
      </c>
      <c r="B160" s="18" t="s">
        <v>62</v>
      </c>
      <c r="C160" s="17">
        <v>3805648.933211904</v>
      </c>
      <c r="D160" s="16"/>
      <c r="E160" s="17">
        <v>197187.65000000002</v>
      </c>
      <c r="F160" s="17">
        <v>0</v>
      </c>
      <c r="G160" s="15">
        <f t="shared" si="12"/>
        <v>3904242.7582119042</v>
      </c>
      <c r="H160" s="14">
        <v>3.8402976840069933</v>
      </c>
      <c r="I160" s="28">
        <f t="shared" si="13"/>
        <v>0.2603964802428006</v>
      </c>
      <c r="J160" s="23">
        <f t="shared" si="14"/>
        <v>1016651.0722518235</v>
      </c>
      <c r="K160" s="11">
        <v>953426.09</v>
      </c>
      <c r="L160" s="68">
        <f t="shared" si="15"/>
        <v>-63224.982251823531</v>
      </c>
    </row>
    <row r="161" spans="1:12" x14ac:dyDescent="0.2">
      <c r="A161" s="19">
        <v>1920</v>
      </c>
      <c r="B161" s="18" t="s">
        <v>63</v>
      </c>
      <c r="C161" s="17">
        <v>9939552.3153333366</v>
      </c>
      <c r="D161" s="16"/>
      <c r="E161" s="17">
        <v>6631851.1499999985</v>
      </c>
      <c r="F161" s="17">
        <v>0</v>
      </c>
      <c r="G161" s="15">
        <f t="shared" si="12"/>
        <v>13255477.890333336</v>
      </c>
      <c r="H161" s="14">
        <v>2.7875063443928281</v>
      </c>
      <c r="I161" s="28">
        <f t="shared" si="13"/>
        <v>0.35874357811293844</v>
      </c>
      <c r="J161" s="23">
        <f t="shared" si="14"/>
        <v>4755317.5679751253</v>
      </c>
      <c r="K161" s="11">
        <v>3975001.23</v>
      </c>
      <c r="L161" s="68">
        <f t="shared" si="15"/>
        <v>-780316.33797512529</v>
      </c>
    </row>
    <row r="162" spans="1:12" x14ac:dyDescent="0.2">
      <c r="A162" s="19">
        <v>1930</v>
      </c>
      <c r="B162" s="18" t="s">
        <v>65</v>
      </c>
      <c r="C162" s="17">
        <v>25248415.89775002</v>
      </c>
      <c r="D162" s="16"/>
      <c r="E162" s="17">
        <v>12317771.600000001</v>
      </c>
      <c r="F162" s="17">
        <v>28743.73749999993</v>
      </c>
      <c r="G162" s="15">
        <f t="shared" si="12"/>
        <v>31378557.96025002</v>
      </c>
      <c r="H162" s="14">
        <v>4.7551056323180445</v>
      </c>
      <c r="I162" s="28">
        <f t="shared" si="13"/>
        <v>0.21030027034594279</v>
      </c>
      <c r="J162" s="23">
        <f t="shared" si="14"/>
        <v>6598919.2221064148</v>
      </c>
      <c r="K162" s="11">
        <v>5172730.4907500008</v>
      </c>
      <c r="L162" s="68">
        <f t="shared" si="15"/>
        <v>-1426188.731356414</v>
      </c>
    </row>
    <row r="163" spans="1:12" x14ac:dyDescent="0.2">
      <c r="A163" s="19">
        <v>1935</v>
      </c>
      <c r="B163" s="18" t="s">
        <v>66</v>
      </c>
      <c r="C163" s="17">
        <v>2085.6799999999348</v>
      </c>
      <c r="D163" s="16"/>
      <c r="E163" s="17">
        <v>-8210.01</v>
      </c>
      <c r="F163" s="17">
        <v>0</v>
      </c>
      <c r="G163" s="15">
        <f t="shared" si="12"/>
        <v>-2019.3250000000653</v>
      </c>
      <c r="H163" s="14">
        <v>4.0346123555521478</v>
      </c>
      <c r="I163" s="28">
        <f t="shared" si="13"/>
        <v>0.24785528617733765</v>
      </c>
      <c r="J163" s="23">
        <f t="shared" si="14"/>
        <v>-500.50037576006855</v>
      </c>
      <c r="K163" s="11">
        <v>60287.19</v>
      </c>
      <c r="L163" s="68">
        <f t="shared" si="15"/>
        <v>60787.690375760074</v>
      </c>
    </row>
    <row r="164" spans="1:12" x14ac:dyDescent="0.2">
      <c r="A164" s="19">
        <v>1940</v>
      </c>
      <c r="B164" s="18" t="s">
        <v>67</v>
      </c>
      <c r="C164" s="17">
        <v>5264495.9672936499</v>
      </c>
      <c r="D164" s="16"/>
      <c r="E164" s="17">
        <v>11348.149999999998</v>
      </c>
      <c r="F164" s="17">
        <v>1.1641532182693481E-10</v>
      </c>
      <c r="G164" s="15">
        <f t="shared" si="12"/>
        <v>5270170.0422936501</v>
      </c>
      <c r="H164" s="14">
        <v>4.3929076133636062</v>
      </c>
      <c r="I164" s="28">
        <f t="shared" si="13"/>
        <v>0.22763966102039415</v>
      </c>
      <c r="J164" s="23">
        <f t="shared" si="14"/>
        <v>1199699.7219475629</v>
      </c>
      <c r="K164" s="11">
        <v>1132379.1500000001</v>
      </c>
      <c r="L164" s="68">
        <f t="shared" si="15"/>
        <v>-67320.571947562741</v>
      </c>
    </row>
    <row r="165" spans="1:12" x14ac:dyDescent="0.2">
      <c r="A165" s="19">
        <v>1945</v>
      </c>
      <c r="B165" s="18" t="s">
        <v>68</v>
      </c>
      <c r="C165" s="17">
        <v>798171.50000000047</v>
      </c>
      <c r="D165" s="16"/>
      <c r="E165" s="17">
        <v>426666.98</v>
      </c>
      <c r="F165" s="17">
        <v>0</v>
      </c>
      <c r="G165" s="15">
        <f t="shared" si="12"/>
        <v>1011504.9900000005</v>
      </c>
      <c r="H165" s="14">
        <v>5.736119811511017</v>
      </c>
      <c r="I165" s="28">
        <f t="shared" si="13"/>
        <v>0.1743338760102674</v>
      </c>
      <c r="J165" s="23">
        <f t="shared" si="14"/>
        <v>176339.58551042684</v>
      </c>
      <c r="K165" s="11">
        <v>155224.86000000002</v>
      </c>
      <c r="L165" s="68">
        <f t="shared" si="15"/>
        <v>-21114.725510426826</v>
      </c>
    </row>
    <row r="166" spans="1:12" x14ac:dyDescent="0.2">
      <c r="A166" s="19">
        <v>1955</v>
      </c>
      <c r="B166" s="18" t="s">
        <v>69</v>
      </c>
      <c r="C166" s="17">
        <v>1188827.7700000005</v>
      </c>
      <c r="D166" s="16"/>
      <c r="E166" s="17">
        <v>2038658.1300000001</v>
      </c>
      <c r="F166" s="17">
        <v>-9.3132257461547852E-10</v>
      </c>
      <c r="G166" s="15">
        <f t="shared" si="12"/>
        <v>2208156.8350000014</v>
      </c>
      <c r="H166" s="14">
        <v>2.9214878315014663</v>
      </c>
      <c r="I166" s="28">
        <f t="shared" si="13"/>
        <v>0.34229134525816629</v>
      </c>
      <c r="J166" s="23">
        <f t="shared" si="14"/>
        <v>755832.97359316528</v>
      </c>
      <c r="K166" s="11">
        <v>423013.86</v>
      </c>
      <c r="L166" s="68">
        <f t="shared" si="15"/>
        <v>-332819.1135931653</v>
      </c>
    </row>
    <row r="167" spans="1:12" x14ac:dyDescent="0.2">
      <c r="A167" s="19">
        <v>1960</v>
      </c>
      <c r="B167" s="18" t="s">
        <v>70</v>
      </c>
      <c r="C167" s="17">
        <v>5668710.0881902799</v>
      </c>
      <c r="D167" s="16"/>
      <c r="E167" s="17">
        <v>32783.700000000004</v>
      </c>
      <c r="F167" s="17">
        <v>0</v>
      </c>
      <c r="G167" s="15">
        <f t="shared" si="12"/>
        <v>5685101.9381902795</v>
      </c>
      <c r="H167" s="14">
        <v>10.526935123444288</v>
      </c>
      <c r="I167" s="28">
        <f t="shared" si="13"/>
        <v>9.4994410839763205E-2</v>
      </c>
      <c r="J167" s="23">
        <f t="shared" si="14"/>
        <v>540052.90918238147</v>
      </c>
      <c r="K167" s="11">
        <v>394308.34</v>
      </c>
      <c r="L167" s="68">
        <f t="shared" si="15"/>
        <v>-145744.56918238144</v>
      </c>
    </row>
    <row r="168" spans="1:12" x14ac:dyDescent="0.2">
      <c r="A168" s="19">
        <v>1970</v>
      </c>
      <c r="B168" s="25" t="s">
        <v>71</v>
      </c>
      <c r="C168" s="17">
        <v>31977.823268622873</v>
      </c>
      <c r="D168" s="16"/>
      <c r="E168" s="17">
        <v>0</v>
      </c>
      <c r="F168" s="17">
        <v>0</v>
      </c>
      <c r="G168" s="15">
        <f t="shared" si="12"/>
        <v>31977.823268622873</v>
      </c>
      <c r="H168" s="14">
        <v>0</v>
      </c>
      <c r="I168" s="28">
        <f t="shared" si="13"/>
        <v>0</v>
      </c>
      <c r="J168" s="23">
        <f t="shared" si="14"/>
        <v>0</v>
      </c>
      <c r="K168" s="11">
        <v>8234.2800000000007</v>
      </c>
      <c r="L168" s="68">
        <f t="shared" si="15"/>
        <v>8234.2800000000007</v>
      </c>
    </row>
    <row r="169" spans="1:12" x14ac:dyDescent="0.2">
      <c r="A169" s="19">
        <v>1980</v>
      </c>
      <c r="B169" s="18" t="s">
        <v>72</v>
      </c>
      <c r="C169" s="17">
        <v>17609069.451999992</v>
      </c>
      <c r="D169" s="16"/>
      <c r="E169" s="17">
        <v>1918959.1400000001</v>
      </c>
      <c r="F169" s="17">
        <v>69125.300000000017</v>
      </c>
      <c r="G169" s="15">
        <f t="shared" si="12"/>
        <v>18499423.721999992</v>
      </c>
      <c r="H169" s="14">
        <v>7.6914564870771862</v>
      </c>
      <c r="I169" s="28">
        <f t="shared" si="13"/>
        <v>0.13001438696040882</v>
      </c>
      <c r="J169" s="23">
        <f t="shared" si="14"/>
        <v>2405191.2343366733</v>
      </c>
      <c r="K169" s="11">
        <v>2280068.91</v>
      </c>
      <c r="L169" s="68">
        <f t="shared" si="15"/>
        <v>-125122.32433667313</v>
      </c>
    </row>
    <row r="170" spans="1:12" x14ac:dyDescent="0.2">
      <c r="A170" s="19">
        <v>1995</v>
      </c>
      <c r="B170" s="18" t="s">
        <v>73</v>
      </c>
      <c r="C170" s="17">
        <v>-19017015.873207279</v>
      </c>
      <c r="D170" s="16"/>
      <c r="E170" s="17">
        <v>-2</v>
      </c>
      <c r="F170" s="17">
        <v>0</v>
      </c>
      <c r="G170" s="15">
        <f t="shared" si="12"/>
        <v>-19017016.873207279</v>
      </c>
      <c r="H170" s="14">
        <v>20.615915652732792</v>
      </c>
      <c r="I170" s="28">
        <f t="shared" si="13"/>
        <v>4.8506213201713534E-2</v>
      </c>
      <c r="J170" s="23">
        <f t="shared" si="14"/>
        <v>-922443.47491237591</v>
      </c>
      <c r="K170" s="11">
        <v>-661296</v>
      </c>
      <c r="L170" s="68">
        <f t="shared" si="15"/>
        <v>261147.47491237591</v>
      </c>
    </row>
    <row r="171" spans="1:12" x14ac:dyDescent="0.2">
      <c r="A171" s="19">
        <v>2440</v>
      </c>
      <c r="B171" s="22" t="s">
        <v>74</v>
      </c>
      <c r="C171" s="17">
        <v>-417355917.93916017</v>
      </c>
      <c r="D171" s="16"/>
      <c r="E171" s="17">
        <v>-67195063.680000022</v>
      </c>
      <c r="F171" s="17">
        <v>-831084.87999999989</v>
      </c>
      <c r="G171" s="15">
        <f t="shared" si="12"/>
        <v>-450122364.89916021</v>
      </c>
      <c r="H171" s="14">
        <v>35.329367156683603</v>
      </c>
      <c r="I171" s="28">
        <f t="shared" si="13"/>
        <v>2.8305064043889057E-2</v>
      </c>
      <c r="J171" s="23">
        <f t="shared" si="14"/>
        <v>-12740742.36605753</v>
      </c>
      <c r="K171" s="11">
        <v>-12335847.280000001</v>
      </c>
      <c r="L171" s="68">
        <f t="shared" si="15"/>
        <v>404895.08605752885</v>
      </c>
    </row>
    <row r="172" spans="1:12" ht="13.5" thickBot="1" x14ac:dyDescent="0.25">
      <c r="A172" s="19">
        <v>2005</v>
      </c>
      <c r="B172" s="18" t="s">
        <v>75</v>
      </c>
      <c r="C172" s="17">
        <v>12660413.420000002</v>
      </c>
      <c r="D172" s="16"/>
      <c r="E172" s="17">
        <v>3587956.85</v>
      </c>
      <c r="F172" s="17">
        <v>0</v>
      </c>
      <c r="G172" s="15">
        <f t="shared" si="12"/>
        <v>14454391.845000003</v>
      </c>
      <c r="H172" s="14">
        <v>9.5682466564062878</v>
      </c>
      <c r="I172" s="28">
        <f t="shared" si="13"/>
        <v>0.10451235591114949</v>
      </c>
      <c r="J172" s="23">
        <f t="shared" si="14"/>
        <v>1510662.5449838568</v>
      </c>
      <c r="K172" s="11">
        <v>1493766.42</v>
      </c>
      <c r="L172" s="68">
        <f t="shared" si="15"/>
        <v>-16896.12498385692</v>
      </c>
    </row>
    <row r="173" spans="1:12" ht="18.95" customHeight="1" thickBot="1" x14ac:dyDescent="0.25">
      <c r="A173" s="10"/>
      <c r="B173" s="9" t="s">
        <v>76</v>
      </c>
      <c r="C173" s="7">
        <f>SUM(C145:C172)</f>
        <v>2963376935.5919294</v>
      </c>
      <c r="D173" s="7">
        <f>SUM(D145:D172)</f>
        <v>0</v>
      </c>
      <c r="E173" s="7">
        <f>SUM(E145:E172)</f>
        <v>254088073.85999992</v>
      </c>
      <c r="F173" s="7">
        <f>SUM(F145:F172)</f>
        <v>30678640.887500003</v>
      </c>
      <c r="G173" s="7">
        <f>SUM(G145:G172)</f>
        <v>3059742331.6344304</v>
      </c>
      <c r="H173" s="7"/>
      <c r="I173" s="8"/>
      <c r="J173" s="7">
        <f>SUM(J145:J172)</f>
        <v>146101411.50910836</v>
      </c>
      <c r="K173" s="7">
        <f>SUM(K145:K172)</f>
        <v>141959820.60075003</v>
      </c>
      <c r="L173" s="71">
        <f>SUM(L145:L172)</f>
        <v>-4141590.9083582978</v>
      </c>
    </row>
    <row r="174" spans="1:12" ht="63.95" customHeight="1" x14ac:dyDescent="0.2">
      <c r="C174" s="6"/>
      <c r="D174" s="5"/>
      <c r="E174" s="60"/>
      <c r="F174" s="6"/>
      <c r="G174" s="6"/>
      <c r="H174" s="5"/>
      <c r="I174" s="5"/>
      <c r="J174" s="5"/>
      <c r="K174" s="5"/>
    </row>
    <row r="175" spans="1:12" ht="13.5" thickBot="1" x14ac:dyDescent="0.25">
      <c r="E175" s="65"/>
    </row>
    <row r="176" spans="1:12" ht="18.75" thickBot="1" x14ac:dyDescent="0.3">
      <c r="A176" s="42"/>
      <c r="B176" s="42"/>
      <c r="C176" s="42"/>
      <c r="D176" s="42"/>
      <c r="E176" s="46" t="s">
        <v>19</v>
      </c>
      <c r="F176" s="45">
        <f>F140+1</f>
        <v>2021</v>
      </c>
      <c r="G176" s="42"/>
      <c r="H176" s="42"/>
    </row>
    <row r="177" spans="1:12" ht="13.5" thickBot="1" x14ac:dyDescent="0.25">
      <c r="A177" s="44"/>
      <c r="B177" s="44"/>
      <c r="C177" s="44"/>
      <c r="D177" s="44"/>
      <c r="E177" s="44"/>
      <c r="F177" s="44"/>
      <c r="G177" s="44"/>
      <c r="H177" s="44"/>
      <c r="I177" s="44"/>
      <c r="J177" s="44"/>
      <c r="K177" s="44"/>
    </row>
    <row r="178" spans="1:12" ht="32.25" thickBot="1" x14ac:dyDescent="0.3">
      <c r="A178" s="42"/>
      <c r="B178" s="42"/>
      <c r="C178" s="77" t="s">
        <v>20</v>
      </c>
      <c r="D178" s="78"/>
      <c r="E178" s="78"/>
      <c r="F178" s="78"/>
      <c r="G178" s="79" t="s">
        <v>21</v>
      </c>
      <c r="H178" s="80"/>
      <c r="I178" s="43" t="s">
        <v>22</v>
      </c>
      <c r="J178" s="42"/>
      <c r="K178" s="42"/>
    </row>
    <row r="179" spans="1:12" ht="77.25" thickBot="1" x14ac:dyDescent="0.25">
      <c r="A179" s="73" t="s">
        <v>23</v>
      </c>
      <c r="B179" s="75" t="s">
        <v>24</v>
      </c>
      <c r="C179" s="39" t="s">
        <v>25</v>
      </c>
      <c r="D179" s="41" t="s">
        <v>26</v>
      </c>
      <c r="E179" s="37" t="s">
        <v>27</v>
      </c>
      <c r="F179" s="40" t="s">
        <v>28</v>
      </c>
      <c r="G179" s="40" t="s">
        <v>29</v>
      </c>
      <c r="H179" s="39" t="s">
        <v>30</v>
      </c>
      <c r="I179" s="36" t="s">
        <v>31</v>
      </c>
      <c r="J179" s="38" t="s">
        <v>32</v>
      </c>
      <c r="K179" s="37" t="s">
        <v>33</v>
      </c>
      <c r="L179" s="66" t="s">
        <v>34</v>
      </c>
    </row>
    <row r="180" spans="1:12" ht="13.5" thickBot="1" x14ac:dyDescent="0.25">
      <c r="A180" s="74"/>
      <c r="B180" s="76"/>
      <c r="C180" s="32" t="s">
        <v>35</v>
      </c>
      <c r="D180" s="35" t="s">
        <v>36</v>
      </c>
      <c r="E180" s="33" t="s">
        <v>37</v>
      </c>
      <c r="F180" s="33" t="s">
        <v>38</v>
      </c>
      <c r="G180" s="30" t="s">
        <v>39</v>
      </c>
      <c r="H180" s="34" t="s">
        <v>40</v>
      </c>
      <c r="I180" s="33" t="s">
        <v>41</v>
      </c>
      <c r="J180" s="32" t="s">
        <v>42</v>
      </c>
      <c r="K180" s="31" t="s">
        <v>43</v>
      </c>
      <c r="L180" s="67" t="s">
        <v>44</v>
      </c>
    </row>
    <row r="181" spans="1:12" x14ac:dyDescent="0.2">
      <c r="A181" s="29">
        <v>1609</v>
      </c>
      <c r="B181" s="18" t="s">
        <v>45</v>
      </c>
      <c r="C181" s="17">
        <v>77798732.620000005</v>
      </c>
      <c r="D181" s="16"/>
      <c r="E181" s="17">
        <v>5548500</v>
      </c>
      <c r="F181" s="17">
        <v>0</v>
      </c>
      <c r="G181" s="15">
        <f t="shared" ref="G181:G208" si="16">C181-D181+(E181*0.5)-F181</f>
        <v>80572982.620000005</v>
      </c>
      <c r="H181" s="14">
        <v>22.000253777830363</v>
      </c>
      <c r="I181" s="28">
        <f t="shared" ref="I181:I208" si="17">IF(H181=0,0,1/H181)</f>
        <v>4.5454021126233514E-2</v>
      </c>
      <c r="J181" s="23">
        <f t="shared" ref="J181:J208" si="18">IF(H181=0,0,+G181/H181)</f>
        <v>3662366.0542131262</v>
      </c>
      <c r="K181" s="11">
        <v>3547824.58</v>
      </c>
      <c r="L181" s="68">
        <f t="shared" ref="L181:L208" si="19">IF(ISERROR(+K181-J181), 0, +K181-J181)</f>
        <v>-114541.47421312612</v>
      </c>
    </row>
    <row r="182" spans="1:12" ht="25.5" x14ac:dyDescent="0.2">
      <c r="A182" s="27">
        <v>1611</v>
      </c>
      <c r="B182" s="26" t="s">
        <v>46</v>
      </c>
      <c r="C182" s="17">
        <v>110485878.877157</v>
      </c>
      <c r="D182" s="16"/>
      <c r="E182" s="17">
        <v>13818016.739999998</v>
      </c>
      <c r="F182" s="17">
        <v>326631.5700000003</v>
      </c>
      <c r="G182" s="15">
        <f t="shared" si="16"/>
        <v>117068255.67715701</v>
      </c>
      <c r="H182" s="14">
        <v>6.1993468322608161</v>
      </c>
      <c r="I182" s="28">
        <f t="shared" si="17"/>
        <v>0.16130731624759148</v>
      </c>
      <c r="J182" s="23">
        <f t="shared" si="18"/>
        <v>18883966.141069066</v>
      </c>
      <c r="K182" s="11">
        <v>17256508.060000002</v>
      </c>
      <c r="L182" s="68">
        <f t="shared" si="19"/>
        <v>-1627458.0810690634</v>
      </c>
    </row>
    <row r="183" spans="1:12" x14ac:dyDescent="0.2">
      <c r="A183" s="19">
        <v>1612</v>
      </c>
      <c r="B183" s="18" t="s">
        <v>47</v>
      </c>
      <c r="C183" s="17">
        <v>3637561.1599999997</v>
      </c>
      <c r="D183" s="16"/>
      <c r="E183" s="17">
        <v>143119.45000000001</v>
      </c>
      <c r="F183" s="17">
        <v>0</v>
      </c>
      <c r="G183" s="15">
        <f t="shared" si="16"/>
        <v>3709120.8849999998</v>
      </c>
      <c r="H183" s="14">
        <v>0</v>
      </c>
      <c r="I183" s="28">
        <f t="shared" si="17"/>
        <v>0</v>
      </c>
      <c r="J183" s="23">
        <f t="shared" si="18"/>
        <v>0</v>
      </c>
      <c r="K183" s="11">
        <v>0</v>
      </c>
      <c r="L183" s="68">
        <f t="shared" si="19"/>
        <v>0</v>
      </c>
    </row>
    <row r="184" spans="1:12" x14ac:dyDescent="0.2">
      <c r="A184" s="19">
        <v>1805</v>
      </c>
      <c r="B184" s="18" t="s">
        <v>48</v>
      </c>
      <c r="C184" s="17">
        <v>32335358.469999999</v>
      </c>
      <c r="D184" s="16"/>
      <c r="E184" s="17">
        <v>648095.43000000005</v>
      </c>
      <c r="F184" s="17">
        <v>1703681.72</v>
      </c>
      <c r="G184" s="15">
        <f t="shared" si="16"/>
        <v>30955724.465</v>
      </c>
      <c r="H184" s="14">
        <v>0</v>
      </c>
      <c r="I184" s="28">
        <f t="shared" si="17"/>
        <v>0</v>
      </c>
      <c r="J184" s="23">
        <f t="shared" si="18"/>
        <v>0</v>
      </c>
      <c r="K184" s="11">
        <v>0</v>
      </c>
      <c r="L184" s="68">
        <f t="shared" si="19"/>
        <v>0</v>
      </c>
    </row>
    <row r="185" spans="1:12" x14ac:dyDescent="0.2">
      <c r="A185" s="19">
        <v>1808</v>
      </c>
      <c r="B185" s="18" t="s">
        <v>49</v>
      </c>
      <c r="C185" s="17">
        <v>37557896.357881352</v>
      </c>
      <c r="D185" s="16"/>
      <c r="E185" s="17">
        <v>4756417.9400000004</v>
      </c>
      <c r="F185" s="17">
        <v>0</v>
      </c>
      <c r="G185" s="15">
        <f t="shared" si="16"/>
        <v>39936105.327881351</v>
      </c>
      <c r="H185" s="14">
        <v>23.856099998253509</v>
      </c>
      <c r="I185" s="28">
        <f t="shared" si="17"/>
        <v>4.1918000011452392E-2</v>
      </c>
      <c r="J185" s="23">
        <f t="shared" si="18"/>
        <v>1674041.6635914943</v>
      </c>
      <c r="K185" s="11">
        <v>1709536.5081961101</v>
      </c>
      <c r="L185" s="68">
        <f t="shared" si="19"/>
        <v>35494.844604615821</v>
      </c>
    </row>
    <row r="186" spans="1:12" x14ac:dyDescent="0.2">
      <c r="A186" s="19">
        <v>1815</v>
      </c>
      <c r="B186" s="18" t="s">
        <v>51</v>
      </c>
      <c r="C186" s="17">
        <v>93852332.174850851</v>
      </c>
      <c r="D186" s="16"/>
      <c r="E186" s="17">
        <v>3272361.89</v>
      </c>
      <c r="F186" s="17">
        <v>0</v>
      </c>
      <c r="G186" s="15">
        <f t="shared" si="16"/>
        <v>95488513.119850844</v>
      </c>
      <c r="H186" s="14">
        <v>20.176763802659973</v>
      </c>
      <c r="I186" s="28">
        <f t="shared" si="17"/>
        <v>4.9561961956860814E-2</v>
      </c>
      <c r="J186" s="23">
        <f t="shared" si="18"/>
        <v>4732598.0545632523</v>
      </c>
      <c r="K186" s="11">
        <v>4478706.2236179169</v>
      </c>
      <c r="L186" s="68">
        <f t="shared" si="19"/>
        <v>-253891.83094533533</v>
      </c>
    </row>
    <row r="187" spans="1:12" x14ac:dyDescent="0.2">
      <c r="A187" s="19">
        <v>1820</v>
      </c>
      <c r="B187" s="18" t="s">
        <v>52</v>
      </c>
      <c r="C187" s="17">
        <v>122946359.84855945</v>
      </c>
      <c r="D187" s="16"/>
      <c r="E187" s="17">
        <v>7967810.04</v>
      </c>
      <c r="F187" s="17">
        <v>0</v>
      </c>
      <c r="G187" s="15">
        <f t="shared" si="16"/>
        <v>126930264.86855945</v>
      </c>
      <c r="H187" s="14">
        <v>24.638452328670834</v>
      </c>
      <c r="I187" s="28">
        <f t="shared" si="17"/>
        <v>4.0586964905922188E-2</v>
      </c>
      <c r="J187" s="23">
        <f t="shared" si="18"/>
        <v>5151714.2057196312</v>
      </c>
      <c r="K187" s="11">
        <v>5092637.4432725562</v>
      </c>
      <c r="L187" s="68">
        <f t="shared" si="19"/>
        <v>-59076.762447074987</v>
      </c>
    </row>
    <row r="188" spans="1:12" x14ac:dyDescent="0.2">
      <c r="A188" s="19">
        <v>1830</v>
      </c>
      <c r="B188" s="18" t="s">
        <v>54</v>
      </c>
      <c r="C188" s="17">
        <v>459725147.73654926</v>
      </c>
      <c r="D188" s="16"/>
      <c r="E188" s="17">
        <v>47453203.34926834</v>
      </c>
      <c r="F188" s="17">
        <v>1273435.94</v>
      </c>
      <c r="G188" s="15">
        <f t="shared" si="16"/>
        <v>482178313.47118342</v>
      </c>
      <c r="H188" s="14">
        <v>37.335340186597968</v>
      </c>
      <c r="I188" s="28">
        <f t="shared" si="17"/>
        <v>2.6784274497087982E-2</v>
      </c>
      <c r="J188" s="23">
        <f t="shared" si="18"/>
        <v>12914796.304555112</v>
      </c>
      <c r="K188" s="11">
        <v>12736111.481984733</v>
      </c>
      <c r="L188" s="68">
        <f t="shared" si="19"/>
        <v>-178684.82257037982</v>
      </c>
    </row>
    <row r="189" spans="1:12" x14ac:dyDescent="0.2">
      <c r="A189" s="19">
        <v>1835</v>
      </c>
      <c r="B189" s="18" t="s">
        <v>55</v>
      </c>
      <c r="C189" s="17">
        <v>378069924.77474916</v>
      </c>
      <c r="D189" s="16"/>
      <c r="E189" s="17">
        <v>36968744.757500596</v>
      </c>
      <c r="F189" s="17">
        <v>1456149.1500000001</v>
      </c>
      <c r="G189" s="15">
        <f t="shared" si="16"/>
        <v>395098148.00349951</v>
      </c>
      <c r="H189" s="14">
        <v>32.594326846895612</v>
      </c>
      <c r="I189" s="28">
        <f t="shared" si="17"/>
        <v>3.0680185686830442E-2</v>
      </c>
      <c r="J189" s="23">
        <f t="shared" si="18"/>
        <v>12121684.545270182</v>
      </c>
      <c r="K189" s="11">
        <v>11526060.046800399</v>
      </c>
      <c r="L189" s="68">
        <f t="shared" si="19"/>
        <v>-595624.49846978299</v>
      </c>
    </row>
    <row r="190" spans="1:12" x14ac:dyDescent="0.2">
      <c r="A190" s="19">
        <v>1840</v>
      </c>
      <c r="B190" s="18" t="s">
        <v>56</v>
      </c>
      <c r="C190" s="17">
        <v>390711510.63874215</v>
      </c>
      <c r="D190" s="16"/>
      <c r="E190" s="17">
        <v>22554373.262439329</v>
      </c>
      <c r="F190" s="17">
        <v>73117.170000000013</v>
      </c>
      <c r="G190" s="15">
        <f t="shared" si="16"/>
        <v>401915580.09996182</v>
      </c>
      <c r="H190" s="14">
        <v>41.678908199456536</v>
      </c>
      <c r="I190" s="28">
        <f t="shared" si="17"/>
        <v>2.3992950948101832E-2</v>
      </c>
      <c r="J190" s="23">
        <f t="shared" si="18"/>
        <v>9643140.7986162771</v>
      </c>
      <c r="K190" s="11">
        <v>9671768.5894534737</v>
      </c>
      <c r="L190" s="68">
        <f t="shared" si="19"/>
        <v>28627.790837196633</v>
      </c>
    </row>
    <row r="191" spans="1:12" x14ac:dyDescent="0.2">
      <c r="A191" s="19">
        <v>1845</v>
      </c>
      <c r="B191" s="18" t="s">
        <v>57</v>
      </c>
      <c r="C191" s="17">
        <v>967880014.0448873</v>
      </c>
      <c r="D191" s="16"/>
      <c r="E191" s="17">
        <v>85047836.762314007</v>
      </c>
      <c r="F191" s="17">
        <v>1471559.0700000003</v>
      </c>
      <c r="G191" s="15">
        <f t="shared" si="16"/>
        <v>1008932373.3560443</v>
      </c>
      <c r="H191" s="14">
        <v>27.020682797538537</v>
      </c>
      <c r="I191" s="28">
        <f t="shared" si="17"/>
        <v>3.700868728939357E-2</v>
      </c>
      <c r="J191" s="23">
        <f t="shared" si="18"/>
        <v>37339262.701679528</v>
      </c>
      <c r="K191" s="11">
        <v>36844298.019893818</v>
      </c>
      <c r="L191" s="68">
        <f t="shared" si="19"/>
        <v>-494964.68178571016</v>
      </c>
    </row>
    <row r="192" spans="1:12" x14ac:dyDescent="0.2">
      <c r="A192" s="19">
        <v>1850</v>
      </c>
      <c r="B192" s="18" t="s">
        <v>58</v>
      </c>
      <c r="C192" s="17">
        <v>425927032.96485656</v>
      </c>
      <c r="D192" s="16"/>
      <c r="E192" s="17">
        <v>63626126.432636522</v>
      </c>
      <c r="F192" s="17">
        <v>1786536.7699999998</v>
      </c>
      <c r="G192" s="15">
        <f t="shared" si="16"/>
        <v>455953559.41117483</v>
      </c>
      <c r="H192" s="14">
        <v>25.580758473512486</v>
      </c>
      <c r="I192" s="28">
        <f t="shared" si="17"/>
        <v>3.9091882323796096E-2</v>
      </c>
      <c r="J192" s="23">
        <f t="shared" si="18"/>
        <v>17824082.889617618</v>
      </c>
      <c r="K192" s="11">
        <v>17522347.232259423</v>
      </c>
      <c r="L192" s="68">
        <f t="shared" si="19"/>
        <v>-301735.65735819563</v>
      </c>
    </row>
    <row r="193" spans="1:12" x14ac:dyDescent="0.2">
      <c r="A193" s="19">
        <v>1855</v>
      </c>
      <c r="B193" s="18" t="s">
        <v>59</v>
      </c>
      <c r="C193" s="17">
        <v>95113302.762448817</v>
      </c>
      <c r="D193" s="16"/>
      <c r="E193" s="17">
        <v>4750269.593767155</v>
      </c>
      <c r="F193" s="17">
        <v>309169.96999999997</v>
      </c>
      <c r="G193" s="15">
        <f t="shared" si="16"/>
        <v>97179267.589332402</v>
      </c>
      <c r="H193" s="14">
        <v>36.919267080799706</v>
      </c>
      <c r="I193" s="28">
        <f t="shared" si="17"/>
        <v>2.7086128167480919E-2</v>
      </c>
      <c r="J193" s="23">
        <f t="shared" si="18"/>
        <v>2632210.0971465819</v>
      </c>
      <c r="K193" s="11">
        <v>2802953.418813684</v>
      </c>
      <c r="L193" s="68">
        <f t="shared" si="19"/>
        <v>170743.32166710217</v>
      </c>
    </row>
    <row r="194" spans="1:12" x14ac:dyDescent="0.2">
      <c r="A194" s="19">
        <v>1860</v>
      </c>
      <c r="B194" s="18" t="s">
        <v>60</v>
      </c>
      <c r="C194" s="17">
        <v>143040710.31359243</v>
      </c>
      <c r="D194" s="16"/>
      <c r="E194" s="17">
        <v>12792976.090000002</v>
      </c>
      <c r="F194" s="17">
        <v>171128.15999999992</v>
      </c>
      <c r="G194" s="15">
        <f t="shared" si="16"/>
        <v>149266070.19859242</v>
      </c>
      <c r="H194" s="14">
        <v>7.7728191230756112</v>
      </c>
      <c r="I194" s="28">
        <f t="shared" si="17"/>
        <v>0.12865345046191065</v>
      </c>
      <c r="J194" s="23">
        <f t="shared" si="18"/>
        <v>19203594.967938691</v>
      </c>
      <c r="K194" s="11">
        <v>17973093.913826846</v>
      </c>
      <c r="L194" s="68">
        <f t="shared" si="19"/>
        <v>-1230501.0541118458</v>
      </c>
    </row>
    <row r="195" spans="1:12" x14ac:dyDescent="0.2">
      <c r="A195" s="19">
        <v>1908</v>
      </c>
      <c r="B195" s="18" t="s">
        <v>61</v>
      </c>
      <c r="C195" s="17">
        <v>102258524.23000005</v>
      </c>
      <c r="D195" s="16"/>
      <c r="E195" s="17">
        <v>1073098.7800000003</v>
      </c>
      <c r="F195" s="17">
        <v>9566607.0599999987</v>
      </c>
      <c r="G195" s="15">
        <f t="shared" si="16"/>
        <v>93228466.560000047</v>
      </c>
      <c r="H195" s="14">
        <v>25.473646206665702</v>
      </c>
      <c r="I195" s="28">
        <f t="shared" si="17"/>
        <v>3.9256256913010337E-2</v>
      </c>
      <c r="J195" s="23">
        <f t="shared" si="18"/>
        <v>3659800.6348853549</v>
      </c>
      <c r="K195" s="11">
        <v>3955284.01</v>
      </c>
      <c r="L195" s="68">
        <f t="shared" si="19"/>
        <v>295483.37511464488</v>
      </c>
    </row>
    <row r="196" spans="1:12" x14ac:dyDescent="0.2">
      <c r="A196" s="19">
        <v>1915</v>
      </c>
      <c r="B196" s="18" t="s">
        <v>62</v>
      </c>
      <c r="C196" s="17">
        <v>3049410.4932119045</v>
      </c>
      <c r="D196" s="16"/>
      <c r="E196" s="17">
        <v>5648.11</v>
      </c>
      <c r="F196" s="17">
        <v>334761.51</v>
      </c>
      <c r="G196" s="15">
        <f t="shared" si="16"/>
        <v>2717473.0382119045</v>
      </c>
      <c r="H196" s="14">
        <v>3.2555788572353612</v>
      </c>
      <c r="I196" s="28">
        <f t="shared" si="17"/>
        <v>0.30716503695726799</v>
      </c>
      <c r="J196" s="23">
        <f t="shared" si="18"/>
        <v>834712.70621273899</v>
      </c>
      <c r="K196" s="11">
        <v>887325.46</v>
      </c>
      <c r="L196" s="68">
        <f t="shared" si="19"/>
        <v>52612.753787260968</v>
      </c>
    </row>
    <row r="197" spans="1:12" x14ac:dyDescent="0.2">
      <c r="A197" s="19">
        <v>1920</v>
      </c>
      <c r="B197" s="18" t="s">
        <v>63</v>
      </c>
      <c r="C197" s="17">
        <v>12596402.235333335</v>
      </c>
      <c r="D197" s="16"/>
      <c r="E197" s="17">
        <v>7549664.5599999996</v>
      </c>
      <c r="F197" s="17">
        <v>0</v>
      </c>
      <c r="G197" s="15">
        <f t="shared" si="16"/>
        <v>16371234.515333334</v>
      </c>
      <c r="H197" s="14">
        <v>2.9679628375131322</v>
      </c>
      <c r="I197" s="28">
        <f t="shared" si="17"/>
        <v>0.33693144245630247</v>
      </c>
      <c r="J197" s="23">
        <f t="shared" si="18"/>
        <v>5515983.6600416657</v>
      </c>
      <c r="K197" s="11">
        <v>6581814.1400000006</v>
      </c>
      <c r="L197" s="68">
        <f t="shared" si="19"/>
        <v>1065830.4799583349</v>
      </c>
    </row>
    <row r="198" spans="1:12" x14ac:dyDescent="0.2">
      <c r="A198" s="19">
        <v>1930</v>
      </c>
      <c r="B198" s="18" t="s">
        <v>65</v>
      </c>
      <c r="C198" s="17">
        <v>32364713.269500025</v>
      </c>
      <c r="D198" s="16"/>
      <c r="E198" s="17">
        <v>3364670</v>
      </c>
      <c r="F198" s="17">
        <v>22996.939999999944</v>
      </c>
      <c r="G198" s="15">
        <f t="shared" si="16"/>
        <v>34024051.329500027</v>
      </c>
      <c r="H198" s="14">
        <v>5.3147022777842388</v>
      </c>
      <c r="I198" s="28">
        <f t="shared" si="17"/>
        <v>0.18815729418749522</v>
      </c>
      <c r="J198" s="23">
        <f t="shared" si="18"/>
        <v>6401873.4354551751</v>
      </c>
      <c r="K198" s="11">
        <v>5529076.4322673995</v>
      </c>
      <c r="L198" s="68">
        <f t="shared" si="19"/>
        <v>-872797.00318777561</v>
      </c>
    </row>
    <row r="199" spans="1:12" x14ac:dyDescent="0.2">
      <c r="A199" s="19">
        <v>1935</v>
      </c>
      <c r="B199" s="18" t="s">
        <v>66</v>
      </c>
      <c r="C199" s="17">
        <v>-66411.520000000077</v>
      </c>
      <c r="D199" s="16"/>
      <c r="E199" s="17">
        <v>20189</v>
      </c>
      <c r="F199" s="17">
        <v>0</v>
      </c>
      <c r="G199" s="15">
        <f t="shared" si="16"/>
        <v>-56317.020000000077</v>
      </c>
      <c r="H199" s="14">
        <v>3.6726079526190634</v>
      </c>
      <c r="I199" s="28">
        <f t="shared" si="17"/>
        <v>0.27228607379311082</v>
      </c>
      <c r="J199" s="23">
        <f t="shared" si="18"/>
        <v>-15334.34026352812</v>
      </c>
      <c r="K199" s="11">
        <v>51242.720000000001</v>
      </c>
      <c r="L199" s="68">
        <f t="shared" si="19"/>
        <v>66577.060263528125</v>
      </c>
    </row>
    <row r="200" spans="1:12" x14ac:dyDescent="0.2">
      <c r="A200" s="19">
        <v>1940</v>
      </c>
      <c r="B200" s="18" t="s">
        <v>67</v>
      </c>
      <c r="C200" s="17">
        <v>4143464.9672936499</v>
      </c>
      <c r="D200" s="16"/>
      <c r="E200" s="17">
        <v>46541.98</v>
      </c>
      <c r="F200" s="17">
        <v>2.3283064365386963E-10</v>
      </c>
      <c r="G200" s="15">
        <f t="shared" si="16"/>
        <v>4166735.9572936501</v>
      </c>
      <c r="H200" s="14">
        <v>3.8341513523222939</v>
      </c>
      <c r="I200" s="28">
        <f t="shared" si="17"/>
        <v>0.26081390850528463</v>
      </c>
      <c r="J200" s="23">
        <f t="shared" si="18"/>
        <v>1086742.6907312656</v>
      </c>
      <c r="K200" s="11">
        <v>1005644.7555555556</v>
      </c>
      <c r="L200" s="68">
        <f t="shared" si="19"/>
        <v>-81097.935175710008</v>
      </c>
    </row>
    <row r="201" spans="1:12" x14ac:dyDescent="0.2">
      <c r="A201" s="19">
        <v>1945</v>
      </c>
      <c r="B201" s="18" t="s">
        <v>68</v>
      </c>
      <c r="C201" s="17">
        <v>1069613.6200000006</v>
      </c>
      <c r="D201" s="16"/>
      <c r="E201" s="17">
        <v>736941.94000000006</v>
      </c>
      <c r="F201" s="17">
        <v>0</v>
      </c>
      <c r="G201" s="15">
        <f t="shared" si="16"/>
        <v>1438084.5900000005</v>
      </c>
      <c r="H201" s="14">
        <v>6.0434067211330253</v>
      </c>
      <c r="I201" s="28">
        <f t="shared" si="17"/>
        <v>0.16546958464720354</v>
      </c>
      <c r="J201" s="23">
        <f t="shared" si="18"/>
        <v>237959.25979484411</v>
      </c>
      <c r="K201" s="11">
        <v>215328.02000000002</v>
      </c>
      <c r="L201" s="68">
        <f t="shared" si="19"/>
        <v>-22631.239794844092</v>
      </c>
    </row>
    <row r="202" spans="1:12" x14ac:dyDescent="0.2">
      <c r="A202" s="19">
        <v>1955</v>
      </c>
      <c r="B202" s="18" t="s">
        <v>69</v>
      </c>
      <c r="C202" s="17">
        <v>2804472.0400000019</v>
      </c>
      <c r="D202" s="16"/>
      <c r="E202" s="17">
        <v>622058.56000000006</v>
      </c>
      <c r="F202" s="17">
        <v>0</v>
      </c>
      <c r="G202" s="15">
        <f t="shared" si="16"/>
        <v>3115501.3200000022</v>
      </c>
      <c r="H202" s="14">
        <v>5.0184484225851085</v>
      </c>
      <c r="I202" s="28">
        <f t="shared" si="17"/>
        <v>0.19926477584178875</v>
      </c>
      <c r="J202" s="23">
        <f t="shared" si="18"/>
        <v>620809.67216459743</v>
      </c>
      <c r="K202" s="11">
        <v>547072.69000000006</v>
      </c>
      <c r="L202" s="68">
        <f t="shared" si="19"/>
        <v>-73736.982164597372</v>
      </c>
    </row>
    <row r="203" spans="1:12" x14ac:dyDescent="0.2">
      <c r="A203" s="19">
        <v>1960</v>
      </c>
      <c r="B203" s="18" t="s">
        <v>70</v>
      </c>
      <c r="C203" s="17">
        <v>5307185.4481902802</v>
      </c>
      <c r="D203" s="16"/>
      <c r="E203" s="17">
        <v>85556.55</v>
      </c>
      <c r="F203" s="17">
        <v>0</v>
      </c>
      <c r="G203" s="15">
        <f t="shared" si="16"/>
        <v>5349963.7231902806</v>
      </c>
      <c r="H203" s="14">
        <v>9.4695750607140621</v>
      </c>
      <c r="I203" s="28">
        <f t="shared" si="17"/>
        <v>0.10560135946845688</v>
      </c>
      <c r="J203" s="23">
        <f t="shared" si="18"/>
        <v>564963.44227582077</v>
      </c>
      <c r="K203" s="11">
        <v>396051.63137931039</v>
      </c>
      <c r="L203" s="68">
        <f t="shared" si="19"/>
        <v>-168911.81089651037</v>
      </c>
    </row>
    <row r="204" spans="1:12" x14ac:dyDescent="0.2">
      <c r="A204" s="19">
        <v>1970</v>
      </c>
      <c r="B204" s="25" t="s">
        <v>71</v>
      </c>
      <c r="C204" s="17">
        <v>23743.543268622874</v>
      </c>
      <c r="D204" s="16"/>
      <c r="E204" s="17">
        <v>0</v>
      </c>
      <c r="F204" s="17">
        <v>0</v>
      </c>
      <c r="G204" s="15">
        <f t="shared" si="16"/>
        <v>23743.543268622874</v>
      </c>
      <c r="H204" s="14">
        <v>0</v>
      </c>
      <c r="I204" s="28">
        <f t="shared" si="17"/>
        <v>0</v>
      </c>
      <c r="J204" s="23">
        <f t="shared" si="18"/>
        <v>0</v>
      </c>
      <c r="K204" s="11">
        <v>7432.5812062754239</v>
      </c>
      <c r="L204" s="68">
        <f t="shared" si="19"/>
        <v>7432.5812062754239</v>
      </c>
    </row>
    <row r="205" spans="1:12" x14ac:dyDescent="0.2">
      <c r="A205" s="19">
        <v>1980</v>
      </c>
      <c r="B205" s="18" t="s">
        <v>72</v>
      </c>
      <c r="C205" s="17">
        <v>17178834.381999996</v>
      </c>
      <c r="D205" s="16"/>
      <c r="E205" s="17">
        <v>1547206.0443333373</v>
      </c>
      <c r="F205" s="17">
        <v>55735.34</v>
      </c>
      <c r="G205" s="15">
        <f t="shared" si="16"/>
        <v>17896702.064166665</v>
      </c>
      <c r="H205" s="14">
        <v>7.5927135479342835</v>
      </c>
      <c r="I205" s="28">
        <f t="shared" si="17"/>
        <v>0.13170521891637355</v>
      </c>
      <c r="J205" s="23">
        <f t="shared" si="18"/>
        <v>2357089.0632421849</v>
      </c>
      <c r="K205" s="11">
        <v>2271932.6991666667</v>
      </c>
      <c r="L205" s="68">
        <f t="shared" si="19"/>
        <v>-85156.364075518213</v>
      </c>
    </row>
    <row r="206" spans="1:12" x14ac:dyDescent="0.2">
      <c r="A206" s="19">
        <v>1995</v>
      </c>
      <c r="B206" s="18" t="s">
        <v>73</v>
      </c>
      <c r="C206" s="17">
        <v>-18355721.873207279</v>
      </c>
      <c r="D206" s="16"/>
      <c r="E206" s="17">
        <v>0</v>
      </c>
      <c r="F206" s="17">
        <v>0</v>
      </c>
      <c r="G206" s="15">
        <f t="shared" si="16"/>
        <v>-18355721.873207279</v>
      </c>
      <c r="H206" s="14">
        <v>0</v>
      </c>
      <c r="I206" s="28">
        <f t="shared" si="17"/>
        <v>0</v>
      </c>
      <c r="J206" s="23">
        <f t="shared" si="18"/>
        <v>0</v>
      </c>
      <c r="K206" s="11">
        <v>-661296</v>
      </c>
      <c r="L206" s="68">
        <f t="shared" si="19"/>
        <v>-661296</v>
      </c>
    </row>
    <row r="207" spans="1:12" x14ac:dyDescent="0.2">
      <c r="A207" s="19">
        <v>2440</v>
      </c>
      <c r="B207" s="22" t="s">
        <v>74</v>
      </c>
      <c r="C207" s="17">
        <v>-471384049.45916021</v>
      </c>
      <c r="D207" s="16"/>
      <c r="E207" s="17">
        <v>-70066929.480000004</v>
      </c>
      <c r="F207" s="17">
        <v>-858097.8</v>
      </c>
      <c r="G207" s="15">
        <f t="shared" si="16"/>
        <v>-505559416.39916021</v>
      </c>
      <c r="H207" s="14">
        <v>35.040958338909299</v>
      </c>
      <c r="I207" s="28">
        <f t="shared" si="17"/>
        <v>2.8538032274351505E-2</v>
      </c>
      <c r="J207" s="23">
        <f t="shared" si="18"/>
        <v>-14427670.941801544</v>
      </c>
      <c r="K207" s="11">
        <v>-14145087.405286325</v>
      </c>
      <c r="L207" s="68">
        <f t="shared" si="19"/>
        <v>282583.53651521914</v>
      </c>
    </row>
    <row r="208" spans="1:12" ht="13.5" thickBot="1" x14ac:dyDescent="0.25">
      <c r="A208" s="19">
        <v>2005</v>
      </c>
      <c r="B208" s="18" t="s">
        <v>75</v>
      </c>
      <c r="C208" s="17">
        <v>14754603.850000001</v>
      </c>
      <c r="D208" s="16"/>
      <c r="E208" s="17">
        <v>459821.57000000007</v>
      </c>
      <c r="F208" s="17">
        <v>0</v>
      </c>
      <c r="G208" s="15">
        <f t="shared" si="16"/>
        <v>14984514.635000002</v>
      </c>
      <c r="H208" s="14">
        <v>5.3807914173156446</v>
      </c>
      <c r="I208" s="28">
        <f t="shared" si="17"/>
        <v>0.18584626729479833</v>
      </c>
      <c r="J208" s="23">
        <f t="shared" si="18"/>
        <v>2784816.1121390276</v>
      </c>
      <c r="K208" s="11">
        <v>1967670.6600000001</v>
      </c>
      <c r="L208" s="68">
        <f t="shared" si="19"/>
        <v>-817145.45213902742</v>
      </c>
    </row>
    <row r="209" spans="1:12" ht="18.95" customHeight="1" thickBot="1" x14ac:dyDescent="0.25">
      <c r="A209" s="10"/>
      <c r="B209" s="9" t="s">
        <v>76</v>
      </c>
      <c r="C209" s="7">
        <f>SUM(C181:C208)</f>
        <v>3044826547.970705</v>
      </c>
      <c r="D209" s="7">
        <f>SUM(D181:D208)</f>
        <v>0</v>
      </c>
      <c r="E209" s="7">
        <f>SUM(E181:E208)</f>
        <v>254792319.35225928</v>
      </c>
      <c r="F209" s="7">
        <f>SUM(F181:F208)</f>
        <v>17693412.57</v>
      </c>
      <c r="G209" s="7">
        <f>SUM(G181:G208)</f>
        <v>3154529295.0768342</v>
      </c>
      <c r="H209" s="7"/>
      <c r="I209" s="8"/>
      <c r="J209" s="7">
        <f>SUM(J181:J208)</f>
        <v>155405203.81885812</v>
      </c>
      <c r="K209" s="7">
        <f>SUM(K181:K208)</f>
        <v>149771337.91240782</v>
      </c>
      <c r="L209" s="71">
        <f>SUM(L181:L208)</f>
        <v>-5633865.9064503191</v>
      </c>
    </row>
    <row r="210" spans="1:12" ht="63.95" customHeight="1" x14ac:dyDescent="0.2">
      <c r="C210" s="6"/>
      <c r="D210" s="5"/>
      <c r="E210" s="6"/>
      <c r="F210" s="6"/>
      <c r="G210" s="6"/>
      <c r="H210" s="5"/>
      <c r="I210" s="5"/>
      <c r="J210" s="5"/>
      <c r="K210" s="5"/>
    </row>
    <row r="211" spans="1:12" ht="13.5" thickBot="1" x14ac:dyDescent="0.25"/>
    <row r="212" spans="1:12" ht="18.75" thickBot="1" x14ac:dyDescent="0.3">
      <c r="A212" s="42"/>
      <c r="B212" s="42"/>
      <c r="C212" s="42"/>
      <c r="D212" s="42"/>
      <c r="E212" s="46" t="s">
        <v>19</v>
      </c>
      <c r="F212" s="45">
        <f>F176+1</f>
        <v>2022</v>
      </c>
      <c r="G212" s="42"/>
      <c r="H212" s="42"/>
    </row>
    <row r="213" spans="1:12" ht="13.5" thickBot="1" x14ac:dyDescent="0.25">
      <c r="A213" s="44"/>
      <c r="B213" s="44"/>
      <c r="C213" s="44"/>
      <c r="D213" s="44"/>
      <c r="E213" s="44"/>
      <c r="F213" s="44"/>
      <c r="G213" s="44"/>
      <c r="H213" s="44"/>
      <c r="I213" s="44"/>
      <c r="J213" s="44"/>
      <c r="K213" s="44"/>
    </row>
    <row r="214" spans="1:12" ht="32.25" thickBot="1" x14ac:dyDescent="0.3">
      <c r="A214" s="42"/>
      <c r="B214" s="42"/>
      <c r="C214" s="77" t="s">
        <v>20</v>
      </c>
      <c r="D214" s="78"/>
      <c r="E214" s="78"/>
      <c r="F214" s="78"/>
      <c r="G214" s="79" t="s">
        <v>21</v>
      </c>
      <c r="H214" s="80"/>
      <c r="I214" s="43" t="s">
        <v>22</v>
      </c>
      <c r="J214" s="42"/>
      <c r="K214" s="42"/>
    </row>
    <row r="215" spans="1:12" ht="77.25" thickBot="1" x14ac:dyDescent="0.25">
      <c r="A215" s="73" t="s">
        <v>23</v>
      </c>
      <c r="B215" s="75" t="s">
        <v>24</v>
      </c>
      <c r="C215" s="39" t="s">
        <v>25</v>
      </c>
      <c r="D215" s="41" t="s">
        <v>26</v>
      </c>
      <c r="E215" s="37" t="s">
        <v>27</v>
      </c>
      <c r="F215" s="40" t="s">
        <v>28</v>
      </c>
      <c r="G215" s="40" t="s">
        <v>29</v>
      </c>
      <c r="H215" s="39" t="s">
        <v>30</v>
      </c>
      <c r="I215" s="36" t="s">
        <v>31</v>
      </c>
      <c r="J215" s="38" t="s">
        <v>32</v>
      </c>
      <c r="K215" s="37" t="s">
        <v>33</v>
      </c>
      <c r="L215" s="66" t="s">
        <v>34</v>
      </c>
    </row>
    <row r="216" spans="1:12" ht="13.5" thickBot="1" x14ac:dyDescent="0.25">
      <c r="A216" s="74"/>
      <c r="B216" s="76"/>
      <c r="C216" s="32" t="s">
        <v>35</v>
      </c>
      <c r="D216" s="35" t="s">
        <v>36</v>
      </c>
      <c r="E216" s="33" t="s">
        <v>37</v>
      </c>
      <c r="F216" s="33" t="s">
        <v>38</v>
      </c>
      <c r="G216" s="30" t="s">
        <v>39</v>
      </c>
      <c r="H216" s="34" t="s">
        <v>40</v>
      </c>
      <c r="I216" s="33" t="s">
        <v>41</v>
      </c>
      <c r="J216" s="32" t="s">
        <v>42</v>
      </c>
      <c r="K216" s="31" t="s">
        <v>43</v>
      </c>
      <c r="L216" s="67" t="s">
        <v>44</v>
      </c>
    </row>
    <row r="217" spans="1:12" x14ac:dyDescent="0.2">
      <c r="A217" s="29">
        <v>1609</v>
      </c>
      <c r="B217" s="18" t="s">
        <v>45</v>
      </c>
      <c r="C217" s="17">
        <v>79799408.040000007</v>
      </c>
      <c r="D217" s="16"/>
      <c r="E217" s="17">
        <v>654500</v>
      </c>
      <c r="F217" s="17">
        <v>1874200</v>
      </c>
      <c r="G217" s="15">
        <f t="shared" ref="G217:G243" si="20">C217-D217+(E217*0.5)-F217</f>
        <v>78252458.040000007</v>
      </c>
      <c r="H217" s="14">
        <v>21.714929773139342</v>
      </c>
      <c r="I217" s="28">
        <f t="shared" ref="I217:I243" si="21">IF(H217=0,0,1/H217)</f>
        <v>4.6051265670541901E-2</v>
      </c>
      <c r="J217" s="23">
        <f t="shared" ref="J217:J243" si="22">IF(H217=0,0,+G217/H217)</f>
        <v>3603624.7345729726</v>
      </c>
      <c r="K217" s="11">
        <v>3613136.24</v>
      </c>
      <c r="L217" s="68">
        <f t="shared" ref="L217:L243" si="23">IF(ISERROR(+K217-J217), 0, +K217-J217)</f>
        <v>9511.5054270275868</v>
      </c>
    </row>
    <row r="218" spans="1:12" ht="25.5" x14ac:dyDescent="0.2">
      <c r="A218" s="27">
        <v>1611</v>
      </c>
      <c r="B218" s="26" t="s">
        <v>46</v>
      </c>
      <c r="C218" s="17">
        <v>106802710.66</v>
      </c>
      <c r="D218" s="16"/>
      <c r="E218" s="17">
        <v>10642334.879999999</v>
      </c>
      <c r="F218" s="17">
        <v>-4.6566128730773926E-10</v>
      </c>
      <c r="G218" s="15">
        <f t="shared" si="20"/>
        <v>112123878.09999999</v>
      </c>
      <c r="H218" s="14">
        <v>5.8358273366875784</v>
      </c>
      <c r="I218" s="28">
        <f t="shared" si="21"/>
        <v>0.17135530959139053</v>
      </c>
      <c r="J218" s="23">
        <f t="shared" si="22"/>
        <v>19213021.84441283</v>
      </c>
      <c r="K218" s="11">
        <v>18958834.249999996</v>
      </c>
      <c r="L218" s="68">
        <f t="shared" si="23"/>
        <v>-254187.59441283345</v>
      </c>
    </row>
    <row r="219" spans="1:12" x14ac:dyDescent="0.2">
      <c r="A219" s="19">
        <v>1612</v>
      </c>
      <c r="B219" s="18" t="s">
        <v>47</v>
      </c>
      <c r="C219" s="17">
        <v>3780680.61</v>
      </c>
      <c r="D219" s="16"/>
      <c r="E219" s="17">
        <v>131494.1</v>
      </c>
      <c r="F219" s="17">
        <v>0</v>
      </c>
      <c r="G219" s="15">
        <f t="shared" si="20"/>
        <v>3846427.6599999997</v>
      </c>
      <c r="H219" s="14">
        <v>0</v>
      </c>
      <c r="I219" s="28">
        <f t="shared" si="21"/>
        <v>0</v>
      </c>
      <c r="J219" s="23">
        <f t="shared" si="22"/>
        <v>0</v>
      </c>
      <c r="K219" s="11">
        <v>0</v>
      </c>
      <c r="L219" s="68">
        <f t="shared" si="23"/>
        <v>0</v>
      </c>
    </row>
    <row r="220" spans="1:12" x14ac:dyDescent="0.2">
      <c r="A220" s="19">
        <v>1805</v>
      </c>
      <c r="B220" s="18" t="s">
        <v>48</v>
      </c>
      <c r="C220" s="17">
        <v>31279772.18</v>
      </c>
      <c r="D220" s="16"/>
      <c r="E220" s="17">
        <v>0</v>
      </c>
      <c r="F220" s="17">
        <v>0</v>
      </c>
      <c r="G220" s="15">
        <f t="shared" si="20"/>
        <v>31279772.18</v>
      </c>
      <c r="H220" s="14">
        <v>0</v>
      </c>
      <c r="I220" s="28">
        <f t="shared" si="21"/>
        <v>0</v>
      </c>
      <c r="J220" s="23">
        <f t="shared" si="22"/>
        <v>0</v>
      </c>
      <c r="K220" s="11">
        <v>0</v>
      </c>
      <c r="L220" s="68">
        <f t="shared" si="23"/>
        <v>0</v>
      </c>
    </row>
    <row r="221" spans="1:12" x14ac:dyDescent="0.2">
      <c r="A221" s="19">
        <v>1808</v>
      </c>
      <c r="B221" s="18" t="s">
        <v>49</v>
      </c>
      <c r="C221" s="17">
        <v>32128571.370000005</v>
      </c>
      <c r="D221" s="16"/>
      <c r="E221" s="17">
        <v>678359.25000000012</v>
      </c>
      <c r="F221" s="17">
        <v>0</v>
      </c>
      <c r="G221" s="15">
        <f t="shared" si="20"/>
        <v>32467750.995000005</v>
      </c>
      <c r="H221" s="14">
        <v>21.701824849539786</v>
      </c>
      <c r="I221" s="28">
        <f t="shared" si="21"/>
        <v>4.6079074314398324E-2</v>
      </c>
      <c r="J221" s="23">
        <f t="shared" si="22"/>
        <v>1496083.9109199853</v>
      </c>
      <c r="K221" s="11">
        <v>1499840.71</v>
      </c>
      <c r="L221" s="68">
        <f t="shared" si="23"/>
        <v>3756.7990800146945</v>
      </c>
    </row>
    <row r="222" spans="1:12" x14ac:dyDescent="0.2">
      <c r="A222" s="19">
        <v>1815</v>
      </c>
      <c r="B222" s="18" t="s">
        <v>51</v>
      </c>
      <c r="C222" s="17">
        <v>90129719.090000018</v>
      </c>
      <c r="D222" s="16"/>
      <c r="E222" s="17">
        <v>1301061.25</v>
      </c>
      <c r="F222" s="17">
        <v>0</v>
      </c>
      <c r="G222" s="15">
        <f t="shared" si="20"/>
        <v>90780249.715000018</v>
      </c>
      <c r="H222" s="14">
        <v>19.724245929631447</v>
      </c>
      <c r="I222" s="28">
        <f t="shared" si="21"/>
        <v>5.0699023099165207E-2</v>
      </c>
      <c r="J222" s="23">
        <f t="shared" si="22"/>
        <v>4602469.9772487711</v>
      </c>
      <c r="K222" s="11">
        <v>4562049.67</v>
      </c>
      <c r="L222" s="68">
        <f t="shared" si="23"/>
        <v>-40420.307248771191</v>
      </c>
    </row>
    <row r="223" spans="1:12" x14ac:dyDescent="0.2">
      <c r="A223" s="19">
        <v>1820</v>
      </c>
      <c r="B223" s="18" t="s">
        <v>52</v>
      </c>
      <c r="C223" s="17">
        <v>125912621.39999998</v>
      </c>
      <c r="D223" s="16"/>
      <c r="E223" s="17">
        <v>1873384.72</v>
      </c>
      <c r="F223" s="17">
        <v>0</v>
      </c>
      <c r="G223" s="15">
        <f t="shared" si="20"/>
        <v>126849313.75999998</v>
      </c>
      <c r="H223" s="14">
        <v>24.330249189913292</v>
      </c>
      <c r="I223" s="28">
        <f t="shared" si="21"/>
        <v>4.1101099795335216E-2</v>
      </c>
      <c r="J223" s="23">
        <f t="shared" si="22"/>
        <v>5213646.3038195474</v>
      </c>
      <c r="K223" s="11">
        <v>5202308.7700000005</v>
      </c>
      <c r="L223" s="68">
        <f t="shared" si="23"/>
        <v>-11337.533819546923</v>
      </c>
    </row>
    <row r="224" spans="1:12" x14ac:dyDescent="0.2">
      <c r="A224" s="19">
        <v>1830</v>
      </c>
      <c r="B224" s="18" t="s">
        <v>54</v>
      </c>
      <c r="C224" s="17">
        <v>492154832.38000005</v>
      </c>
      <c r="D224" s="16"/>
      <c r="E224" s="17">
        <v>49512773.770000003</v>
      </c>
      <c r="F224" s="17">
        <v>1011857.8</v>
      </c>
      <c r="G224" s="15">
        <f t="shared" si="20"/>
        <v>515899361.46500003</v>
      </c>
      <c r="H224" s="14">
        <v>36.479125844154389</v>
      </c>
      <c r="I224" s="28">
        <f t="shared" si="21"/>
        <v>2.7412937587161106E-2</v>
      </c>
      <c r="J224" s="23">
        <f t="shared" si="22"/>
        <v>14142316.997096313</v>
      </c>
      <c r="K224" s="11">
        <v>13877265.709999999</v>
      </c>
      <c r="L224" s="68">
        <f t="shared" si="23"/>
        <v>-265051.28709631413</v>
      </c>
    </row>
    <row r="225" spans="1:12" x14ac:dyDescent="0.2">
      <c r="A225" s="19">
        <v>1835</v>
      </c>
      <c r="B225" s="18" t="s">
        <v>55</v>
      </c>
      <c r="C225" s="17">
        <v>403184311.70000029</v>
      </c>
      <c r="D225" s="16"/>
      <c r="E225" s="17">
        <v>38382397.859999999</v>
      </c>
      <c r="F225" s="17">
        <v>1399475.21</v>
      </c>
      <c r="G225" s="15">
        <f t="shared" si="20"/>
        <v>420976035.42000031</v>
      </c>
      <c r="H225" s="14">
        <v>31.991882360595952</v>
      </c>
      <c r="I225" s="28">
        <f t="shared" si="21"/>
        <v>3.1257929393729234E-2</v>
      </c>
      <c r="J225" s="23">
        <f t="shared" si="22"/>
        <v>13158839.191610428</v>
      </c>
      <c r="K225" s="11">
        <v>12628729.779999999</v>
      </c>
      <c r="L225" s="68">
        <f t="shared" si="23"/>
        <v>-530109.41161042824</v>
      </c>
    </row>
    <row r="226" spans="1:12" x14ac:dyDescent="0.2">
      <c r="A226" s="19">
        <v>1840</v>
      </c>
      <c r="B226" s="18" t="s">
        <v>56</v>
      </c>
      <c r="C226" s="17">
        <v>399400462.5400002</v>
      </c>
      <c r="D226" s="16"/>
      <c r="E226" s="17">
        <v>18211826.580000002</v>
      </c>
      <c r="F226" s="17">
        <v>79223.17</v>
      </c>
      <c r="G226" s="15">
        <f t="shared" si="20"/>
        <v>408427152.66000021</v>
      </c>
      <c r="H226" s="14">
        <v>40.974934609141421</v>
      </c>
      <c r="I226" s="28">
        <f t="shared" si="21"/>
        <v>2.4405164023785949E-2</v>
      </c>
      <c r="J226" s="23">
        <f t="shared" si="22"/>
        <v>9967731.6524351686</v>
      </c>
      <c r="K226" s="11">
        <v>9911039.8900000006</v>
      </c>
      <c r="L226" s="68">
        <f t="shared" si="23"/>
        <v>-56691.762435168028</v>
      </c>
    </row>
    <row r="227" spans="1:12" x14ac:dyDescent="0.2">
      <c r="A227" s="19">
        <v>1845</v>
      </c>
      <c r="B227" s="18" t="s">
        <v>57</v>
      </c>
      <c r="C227" s="17">
        <v>1009418113.1300001</v>
      </c>
      <c r="D227" s="16"/>
      <c r="E227" s="17">
        <v>87280002.670000002</v>
      </c>
      <c r="F227" s="17">
        <v>1010582.4500000002</v>
      </c>
      <c r="G227" s="15">
        <f t="shared" si="20"/>
        <v>1052047532.0150001</v>
      </c>
      <c r="H227" s="14">
        <v>26.665985720373527</v>
      </c>
      <c r="I227" s="28">
        <f t="shared" si="21"/>
        <v>3.7500957605177639E-2</v>
      </c>
      <c r="J227" s="23">
        <f t="shared" si="22"/>
        <v>39452789.896726288</v>
      </c>
      <c r="K227" s="11">
        <v>38831810.389999993</v>
      </c>
      <c r="L227" s="68">
        <f t="shared" si="23"/>
        <v>-620979.50672629476</v>
      </c>
    </row>
    <row r="228" spans="1:12" x14ac:dyDescent="0.2">
      <c r="A228" s="19">
        <v>1850</v>
      </c>
      <c r="B228" s="18" t="s">
        <v>58</v>
      </c>
      <c r="C228" s="17">
        <v>466945582.58999979</v>
      </c>
      <c r="D228" s="16"/>
      <c r="E228" s="17">
        <v>53887718.839999996</v>
      </c>
      <c r="F228" s="17">
        <v>1627096.4800000002</v>
      </c>
      <c r="G228" s="15">
        <f t="shared" si="20"/>
        <v>492262345.52999979</v>
      </c>
      <c r="H228" s="14">
        <v>25.78029979317542</v>
      </c>
      <c r="I228" s="28">
        <f t="shared" si="21"/>
        <v>3.8789308426301572E-2</v>
      </c>
      <c r="J228" s="23">
        <f t="shared" si="22"/>
        <v>19094515.947417796</v>
      </c>
      <c r="K228" s="11">
        <v>19133146.600000001</v>
      </c>
      <c r="L228" s="68">
        <f t="shared" si="23"/>
        <v>38630.652582205832</v>
      </c>
    </row>
    <row r="229" spans="1:12" x14ac:dyDescent="0.2">
      <c r="A229" s="19">
        <v>1855</v>
      </c>
      <c r="B229" s="18" t="s">
        <v>59</v>
      </c>
      <c r="C229" s="17">
        <v>92196344.389999986</v>
      </c>
      <c r="D229" s="16"/>
      <c r="E229" s="17">
        <v>4751743.96</v>
      </c>
      <c r="F229" s="17">
        <v>324221.3</v>
      </c>
      <c r="G229" s="15">
        <f t="shared" si="20"/>
        <v>94247995.069999993</v>
      </c>
      <c r="H229" s="14">
        <v>35.834760770223298</v>
      </c>
      <c r="I229" s="28">
        <f t="shared" si="21"/>
        <v>2.790586510154533E-2</v>
      </c>
      <c r="J229" s="23">
        <f t="shared" si="22"/>
        <v>2630071.8365145293</v>
      </c>
      <c r="K229" s="11">
        <v>2608225.16</v>
      </c>
      <c r="L229" s="68">
        <f t="shared" si="23"/>
        <v>-21846.676514529157</v>
      </c>
    </row>
    <row r="230" spans="1:12" x14ac:dyDescent="0.2">
      <c r="A230" s="19">
        <v>1860</v>
      </c>
      <c r="B230" s="18" t="s">
        <v>60</v>
      </c>
      <c r="C230" s="17">
        <v>137650239.62000003</v>
      </c>
      <c r="D230" s="16"/>
      <c r="E230" s="17">
        <v>15375086.16</v>
      </c>
      <c r="F230" s="17">
        <v>225.88000000000466</v>
      </c>
      <c r="G230" s="15">
        <f t="shared" si="20"/>
        <v>145337556.82000005</v>
      </c>
      <c r="H230" s="14">
        <v>7.7211766934106025</v>
      </c>
      <c r="I230" s="28">
        <f t="shared" si="21"/>
        <v>0.12951393805731953</v>
      </c>
      <c r="J230" s="23">
        <f t="shared" si="22"/>
        <v>18823239.331387643</v>
      </c>
      <c r="K230" s="11">
        <v>18488613.600000001</v>
      </c>
      <c r="L230" s="68">
        <f t="shared" si="23"/>
        <v>-334625.73138764128</v>
      </c>
    </row>
    <row r="231" spans="1:12" x14ac:dyDescent="0.2">
      <c r="A231" s="19">
        <v>1908</v>
      </c>
      <c r="B231" s="18" t="s">
        <v>61</v>
      </c>
      <c r="C231" s="17">
        <v>100679050.86000003</v>
      </c>
      <c r="D231" s="16"/>
      <c r="E231" s="17">
        <v>9516147.4899999984</v>
      </c>
      <c r="F231" s="17">
        <v>0</v>
      </c>
      <c r="G231" s="15">
        <f t="shared" si="20"/>
        <v>105437124.60500003</v>
      </c>
      <c r="H231" s="14">
        <v>25.529812409210603</v>
      </c>
      <c r="I231" s="28">
        <f t="shared" si="21"/>
        <v>3.9169892201762584E-2</v>
      </c>
      <c r="J231" s="23">
        <f t="shared" si="22"/>
        <v>4129960.8048416604</v>
      </c>
      <c r="K231" s="11">
        <v>4056301.83</v>
      </c>
      <c r="L231" s="68">
        <f t="shared" si="23"/>
        <v>-73658.974841660354</v>
      </c>
    </row>
    <row r="232" spans="1:12" x14ac:dyDescent="0.2">
      <c r="A232" s="19">
        <v>1915</v>
      </c>
      <c r="B232" s="18" t="s">
        <v>62</v>
      </c>
      <c r="C232" s="17">
        <v>1832971.6399999969</v>
      </c>
      <c r="D232" s="16"/>
      <c r="E232" s="17">
        <v>86340.88</v>
      </c>
      <c r="F232" s="17">
        <v>9.9999997764825821E-3</v>
      </c>
      <c r="G232" s="15">
        <f t="shared" si="20"/>
        <v>1876142.069999997</v>
      </c>
      <c r="H232" s="14">
        <v>2.4384997803478732</v>
      </c>
      <c r="I232" s="28">
        <f t="shared" si="21"/>
        <v>0.41008820589573369</v>
      </c>
      <c r="J232" s="23">
        <f t="shared" si="22"/>
        <v>769383.73549180676</v>
      </c>
      <c r="K232" s="11">
        <v>651819.97</v>
      </c>
      <c r="L232" s="68">
        <f t="shared" si="23"/>
        <v>-117563.76549180679</v>
      </c>
    </row>
    <row r="233" spans="1:12" x14ac:dyDescent="0.2">
      <c r="A233" s="19">
        <v>1920</v>
      </c>
      <c r="B233" s="18" t="s">
        <v>63</v>
      </c>
      <c r="C233" s="17">
        <v>13564252.649999999</v>
      </c>
      <c r="D233" s="16"/>
      <c r="E233" s="17">
        <v>6904425.0599999996</v>
      </c>
      <c r="F233" s="17">
        <v>9.9999997764825821E-3</v>
      </c>
      <c r="G233" s="15">
        <f t="shared" si="20"/>
        <v>17016465.170000002</v>
      </c>
      <c r="H233" s="14">
        <v>2.515540318832441</v>
      </c>
      <c r="I233" s="28">
        <f t="shared" si="21"/>
        <v>0.39752890959988207</v>
      </c>
      <c r="J233" s="23">
        <f t="shared" si="22"/>
        <v>6764536.8442744724</v>
      </c>
      <c r="K233" s="11">
        <v>5705771.0499999998</v>
      </c>
      <c r="L233" s="68">
        <f t="shared" si="23"/>
        <v>-1058765.7942744726</v>
      </c>
    </row>
    <row r="234" spans="1:12" x14ac:dyDescent="0.2">
      <c r="A234" s="19">
        <v>1930</v>
      </c>
      <c r="B234" s="18" t="s">
        <v>65</v>
      </c>
      <c r="C234" s="17">
        <v>30177309.790000018</v>
      </c>
      <c r="D234" s="16"/>
      <c r="E234" s="17">
        <v>4611367.47</v>
      </c>
      <c r="F234" s="17">
        <v>2506.1900000000605</v>
      </c>
      <c r="G234" s="15">
        <f t="shared" si="20"/>
        <v>32480487.335000016</v>
      </c>
      <c r="H234" s="14">
        <v>5.1768972525370653</v>
      </c>
      <c r="I234" s="28">
        <f t="shared" si="21"/>
        <v>0.19316589671736781</v>
      </c>
      <c r="J234" s="23">
        <f t="shared" si="22"/>
        <v>6274122.4618823864</v>
      </c>
      <c r="K234" s="11">
        <v>5543716.1899999995</v>
      </c>
      <c r="L234" s="68">
        <f t="shared" si="23"/>
        <v>-730406.27188238688</v>
      </c>
    </row>
    <row r="235" spans="1:12" x14ac:dyDescent="0.2">
      <c r="A235" s="19">
        <v>1935</v>
      </c>
      <c r="B235" s="18" t="s">
        <v>66</v>
      </c>
      <c r="C235" s="17">
        <v>-97465.72000000003</v>
      </c>
      <c r="D235" s="16"/>
      <c r="E235" s="17">
        <v>91.54</v>
      </c>
      <c r="F235" s="17">
        <v>0</v>
      </c>
      <c r="G235" s="15">
        <f t="shared" si="20"/>
        <v>-97419.950000000026</v>
      </c>
      <c r="H235" s="14">
        <v>3.0976088683550649</v>
      </c>
      <c r="I235" s="28">
        <f t="shared" si="21"/>
        <v>0.32282965425878118</v>
      </c>
      <c r="J235" s="23">
        <f t="shared" si="22"/>
        <v>-31450.048776407759</v>
      </c>
      <c r="K235" s="11">
        <v>44690.879999999997</v>
      </c>
      <c r="L235" s="68">
        <f t="shared" si="23"/>
        <v>76140.92877640776</v>
      </c>
    </row>
    <row r="236" spans="1:12" x14ac:dyDescent="0.2">
      <c r="A236" s="19">
        <v>1940</v>
      </c>
      <c r="B236" s="18" t="s">
        <v>67</v>
      </c>
      <c r="C236" s="17">
        <v>3184362.1900000004</v>
      </c>
      <c r="D236" s="16"/>
      <c r="E236" s="17">
        <v>7907.43</v>
      </c>
      <c r="F236" s="17">
        <v>0</v>
      </c>
      <c r="G236" s="15">
        <f t="shared" si="20"/>
        <v>3188315.9050000003</v>
      </c>
      <c r="H236" s="14">
        <v>3.5222443324983161</v>
      </c>
      <c r="I236" s="28">
        <f t="shared" si="21"/>
        <v>0.28390988971815689</v>
      </c>
      <c r="J236" s="23">
        <f t="shared" si="22"/>
        <v>905194.41697519564</v>
      </c>
      <c r="K236" s="11">
        <v>844918.02</v>
      </c>
      <c r="L236" s="68">
        <f t="shared" si="23"/>
        <v>-60276.396975195617</v>
      </c>
    </row>
    <row r="237" spans="1:12" x14ac:dyDescent="0.2">
      <c r="A237" s="19">
        <v>1945</v>
      </c>
      <c r="B237" s="18" t="s">
        <v>68</v>
      </c>
      <c r="C237" s="17">
        <v>1591227.3500000008</v>
      </c>
      <c r="D237" s="16"/>
      <c r="E237" s="17">
        <v>651718.97</v>
      </c>
      <c r="F237" s="17">
        <v>0</v>
      </c>
      <c r="G237" s="15">
        <f t="shared" si="20"/>
        <v>1917086.8350000009</v>
      </c>
      <c r="H237" s="14">
        <v>6.9376274371813444</v>
      </c>
      <c r="I237" s="28">
        <f t="shared" si="21"/>
        <v>0.14414149636237678</v>
      </c>
      <c r="J237" s="23">
        <f t="shared" si="22"/>
        <v>276331.76505351299</v>
      </c>
      <c r="K237" s="11">
        <v>263434.86</v>
      </c>
      <c r="L237" s="68">
        <f t="shared" si="23"/>
        <v>-12896.905053513008</v>
      </c>
    </row>
    <row r="238" spans="1:12" x14ac:dyDescent="0.2">
      <c r="A238" s="19">
        <v>1955</v>
      </c>
      <c r="B238" s="18" t="s">
        <v>69</v>
      </c>
      <c r="C238" s="17">
        <v>2879457.9100000011</v>
      </c>
      <c r="D238" s="16"/>
      <c r="E238" s="17">
        <v>496180.60000000003</v>
      </c>
      <c r="F238" s="17">
        <v>1.1641532182693481E-10</v>
      </c>
      <c r="G238" s="15">
        <f t="shared" si="20"/>
        <v>3127548.2100000009</v>
      </c>
      <c r="H238" s="14">
        <v>5.2492800177050309</v>
      </c>
      <c r="I238" s="28">
        <f t="shared" si="21"/>
        <v>0.19050231586563313</v>
      </c>
      <c r="J238" s="23">
        <f t="shared" si="22"/>
        <v>595805.17698641564</v>
      </c>
      <c r="K238" s="11">
        <v>534985.1</v>
      </c>
      <c r="L238" s="68">
        <f t="shared" si="23"/>
        <v>-60820.076986415661</v>
      </c>
    </row>
    <row r="239" spans="1:12" x14ac:dyDescent="0.2">
      <c r="A239" s="19">
        <v>1960</v>
      </c>
      <c r="B239" s="18" t="s">
        <v>70</v>
      </c>
      <c r="C239" s="17">
        <v>4996690.540000001</v>
      </c>
      <c r="D239" s="16"/>
      <c r="E239" s="17">
        <v>1967130.3800000001</v>
      </c>
      <c r="F239" s="17">
        <v>0</v>
      </c>
      <c r="G239" s="15">
        <f t="shared" si="20"/>
        <v>5980255.7300000014</v>
      </c>
      <c r="H239" s="14">
        <v>8.474806683626122</v>
      </c>
      <c r="I239" s="28">
        <f t="shared" si="21"/>
        <v>0.1179967918244159</v>
      </c>
      <c r="J239" s="23">
        <f t="shared" si="22"/>
        <v>705650.99042958044</v>
      </c>
      <c r="K239" s="11">
        <v>424751.98000000004</v>
      </c>
      <c r="L239" s="68">
        <f t="shared" si="23"/>
        <v>-280899.0104295804</v>
      </c>
    </row>
    <row r="240" spans="1:12" x14ac:dyDescent="0.2">
      <c r="A240" s="19">
        <v>1970</v>
      </c>
      <c r="B240" s="25" t="s">
        <v>71</v>
      </c>
      <c r="C240" s="17">
        <v>16310.962062347451</v>
      </c>
      <c r="D240" s="16"/>
      <c r="E240" s="17">
        <v>0</v>
      </c>
      <c r="F240" s="17">
        <v>16310.962062347451</v>
      </c>
      <c r="G240" s="15">
        <f t="shared" si="20"/>
        <v>0</v>
      </c>
      <c r="H240" s="14">
        <v>0</v>
      </c>
      <c r="I240" s="28">
        <f t="shared" si="21"/>
        <v>0</v>
      </c>
      <c r="J240" s="23">
        <f t="shared" si="22"/>
        <v>0</v>
      </c>
      <c r="K240" s="11">
        <v>0</v>
      </c>
      <c r="L240" s="68">
        <f t="shared" si="23"/>
        <v>0</v>
      </c>
    </row>
    <row r="241" spans="1:12" x14ac:dyDescent="0.2">
      <c r="A241" s="19">
        <v>1980</v>
      </c>
      <c r="B241" s="18" t="s">
        <v>72</v>
      </c>
      <c r="C241" s="17">
        <v>15760460.699999994</v>
      </c>
      <c r="D241" s="16"/>
      <c r="E241" s="17">
        <v>1738961.56</v>
      </c>
      <c r="F241" s="17">
        <v>125967.56999999998</v>
      </c>
      <c r="G241" s="15">
        <f t="shared" si="20"/>
        <v>16503973.909999993</v>
      </c>
      <c r="H241" s="14">
        <v>7.5483321045453833</v>
      </c>
      <c r="I241" s="28">
        <f t="shared" si="21"/>
        <v>0.13247959763161843</v>
      </c>
      <c r="J241" s="23">
        <f t="shared" si="22"/>
        <v>2186439.8229195275</v>
      </c>
      <c r="K241" s="11">
        <v>2102887.71</v>
      </c>
      <c r="L241" s="68">
        <f t="shared" si="23"/>
        <v>-83552.112919527572</v>
      </c>
    </row>
    <row r="242" spans="1:12" x14ac:dyDescent="0.2">
      <c r="A242" s="19">
        <v>2440</v>
      </c>
      <c r="B242" s="22" t="s">
        <v>74</v>
      </c>
      <c r="C242" s="17">
        <v>-526460636.16000009</v>
      </c>
      <c r="D242" s="16"/>
      <c r="E242" s="17">
        <v>-60396005.239999987</v>
      </c>
      <c r="F242" s="17">
        <v>-684632.55999999994</v>
      </c>
      <c r="G242" s="15">
        <f t="shared" si="20"/>
        <v>-555974006.22000015</v>
      </c>
      <c r="H242" s="14">
        <v>34.650721555696506</v>
      </c>
      <c r="I242" s="28">
        <f t="shared" si="21"/>
        <v>2.8859427887890608E-2</v>
      </c>
      <c r="J242" s="23">
        <f t="shared" si="22"/>
        <v>-16045091.740047738</v>
      </c>
      <c r="K242" s="11">
        <v>-15690224.16</v>
      </c>
      <c r="L242" s="68">
        <f t="shared" si="23"/>
        <v>354867.58004773781</v>
      </c>
    </row>
    <row r="243" spans="1:12" ht="13.5" thickBot="1" x14ac:dyDescent="0.25">
      <c r="A243" s="19">
        <v>2005</v>
      </c>
      <c r="B243" s="18" t="s">
        <v>75</v>
      </c>
      <c r="C243" s="17">
        <v>13246754.76</v>
      </c>
      <c r="D243" s="16"/>
      <c r="E243" s="17">
        <v>0</v>
      </c>
      <c r="F243" s="17">
        <v>0</v>
      </c>
      <c r="G243" s="15">
        <f t="shared" si="20"/>
        <v>13246754.76</v>
      </c>
      <c r="H243" s="14">
        <v>4.0255876870569605</v>
      </c>
      <c r="I243" s="28">
        <f t="shared" si="21"/>
        <v>0.24841093468543551</v>
      </c>
      <c r="J243" s="23">
        <f t="shared" si="22"/>
        <v>3290638.7314803419</v>
      </c>
      <c r="K243" s="11">
        <v>3091026.84</v>
      </c>
      <c r="L243" s="68">
        <f t="shared" si="23"/>
        <v>-199611.89148034202</v>
      </c>
    </row>
    <row r="244" spans="1:12" ht="18.95" customHeight="1" thickBot="1" x14ac:dyDescent="0.25">
      <c r="A244" s="10"/>
      <c r="B244" s="9" t="s">
        <v>76</v>
      </c>
      <c r="C244" s="7">
        <f>SUM(C217:C243)</f>
        <v>3132154117.1720619</v>
      </c>
      <c r="D244" s="7">
        <f>SUM(D217:D243)</f>
        <v>0</v>
      </c>
      <c r="E244" s="7">
        <f>SUM(E217:E243)</f>
        <v>248266950.18000016</v>
      </c>
      <c r="F244" s="7">
        <f>SUM(F217:F243)</f>
        <v>6787034.4720623484</v>
      </c>
      <c r="G244" s="7">
        <f>SUM(G217:G243)</f>
        <v>3249500557.7900009</v>
      </c>
      <c r="H244" s="7"/>
      <c r="I244" s="8"/>
      <c r="J244" s="7">
        <f>SUM(J217:J243)</f>
        <v>161219874.585673</v>
      </c>
      <c r="K244" s="7">
        <f>SUM(K217:K243)</f>
        <v>156889081.04000002</v>
      </c>
      <c r="L244" s="71">
        <f>SUM(L217:L243)</f>
        <v>-4330793.5456730351</v>
      </c>
    </row>
    <row r="245" spans="1:12" ht="63.95" customHeight="1" x14ac:dyDescent="0.2">
      <c r="C245" s="6"/>
      <c r="D245" s="5"/>
      <c r="E245" s="6"/>
      <c r="F245" s="6"/>
      <c r="G245" s="6"/>
      <c r="H245" s="5"/>
      <c r="I245" s="5"/>
      <c r="J245" s="5"/>
      <c r="K245" s="5"/>
    </row>
    <row r="246" spans="1:12" ht="13.5" thickBot="1" x14ac:dyDescent="0.25"/>
    <row r="247" spans="1:12" ht="18.75" thickBot="1" x14ac:dyDescent="0.3">
      <c r="A247" s="42"/>
      <c r="B247" s="42"/>
      <c r="C247" s="42"/>
      <c r="D247" s="42"/>
      <c r="E247" s="46" t="s">
        <v>19</v>
      </c>
      <c r="F247" s="45">
        <f>F212+1</f>
        <v>2023</v>
      </c>
      <c r="G247" s="42"/>
      <c r="H247" s="42"/>
    </row>
    <row r="248" spans="1:12" ht="13.5" thickBot="1" x14ac:dyDescent="0.25">
      <c r="A248" s="44"/>
      <c r="B248" s="44"/>
      <c r="C248" s="44"/>
      <c r="D248" s="44"/>
      <c r="E248" s="44"/>
      <c r="F248" s="44"/>
      <c r="G248" s="44"/>
      <c r="H248" s="44"/>
      <c r="I248" s="44"/>
      <c r="J248" s="44"/>
      <c r="K248" s="44"/>
    </row>
    <row r="249" spans="1:12" ht="32.25" thickBot="1" x14ac:dyDescent="0.3">
      <c r="A249" s="42"/>
      <c r="B249" s="42"/>
      <c r="C249" s="77" t="s">
        <v>20</v>
      </c>
      <c r="D249" s="78"/>
      <c r="E249" s="78"/>
      <c r="F249" s="78"/>
      <c r="G249" s="79" t="s">
        <v>21</v>
      </c>
      <c r="H249" s="80"/>
      <c r="I249" s="43" t="s">
        <v>22</v>
      </c>
      <c r="J249" s="42"/>
      <c r="K249" s="42"/>
    </row>
    <row r="250" spans="1:12" ht="77.25" thickBot="1" x14ac:dyDescent="0.25">
      <c r="A250" s="73" t="s">
        <v>23</v>
      </c>
      <c r="B250" s="75" t="s">
        <v>24</v>
      </c>
      <c r="C250" s="39" t="s">
        <v>25</v>
      </c>
      <c r="D250" s="41" t="s">
        <v>26</v>
      </c>
      <c r="E250" s="37" t="s">
        <v>27</v>
      </c>
      <c r="F250" s="40" t="s">
        <v>28</v>
      </c>
      <c r="G250" s="40" t="s">
        <v>29</v>
      </c>
      <c r="H250" s="39" t="s">
        <v>30</v>
      </c>
      <c r="I250" s="36" t="s">
        <v>31</v>
      </c>
      <c r="J250" s="38" t="s">
        <v>32</v>
      </c>
      <c r="K250" s="37" t="s">
        <v>33</v>
      </c>
      <c r="L250" s="66" t="s">
        <v>34</v>
      </c>
    </row>
    <row r="251" spans="1:12" ht="13.5" thickBot="1" x14ac:dyDescent="0.25">
      <c r="A251" s="74"/>
      <c r="B251" s="76"/>
      <c r="C251" s="32" t="s">
        <v>35</v>
      </c>
      <c r="D251" s="35" t="s">
        <v>36</v>
      </c>
      <c r="E251" s="33" t="s">
        <v>37</v>
      </c>
      <c r="F251" s="33" t="s">
        <v>38</v>
      </c>
      <c r="G251" s="30" t="s">
        <v>39</v>
      </c>
      <c r="H251" s="34" t="s">
        <v>40</v>
      </c>
      <c r="I251" s="33" t="s">
        <v>41</v>
      </c>
      <c r="J251" s="32" t="s">
        <v>42</v>
      </c>
      <c r="K251" s="31" t="s">
        <v>43</v>
      </c>
      <c r="L251" s="67" t="s">
        <v>44</v>
      </c>
    </row>
    <row r="252" spans="1:12" x14ac:dyDescent="0.2">
      <c r="A252" s="29">
        <v>1609</v>
      </c>
      <c r="B252" s="18" t="s">
        <v>45</v>
      </c>
      <c r="C252" s="17">
        <v>74966571.800000012</v>
      </c>
      <c r="D252" s="16"/>
      <c r="E252" s="17">
        <v>0</v>
      </c>
      <c r="F252" s="17">
        <v>0</v>
      </c>
      <c r="G252" s="15">
        <f t="shared" ref="G252:G277" si="24">C252-D252+(E252*0.5)-F252</f>
        <v>74966571.800000012</v>
      </c>
      <c r="H252" s="14">
        <v>22.077665741137285</v>
      </c>
      <c r="I252" s="28">
        <f t="shared" ref="I252:I277" si="25">IF(H252=0,0,1/H252)</f>
        <v>4.5294643542713911E-2</v>
      </c>
      <c r="J252" s="23">
        <f t="shared" ref="J252:J277" si="26">IF(H252=0,0,+G252/H252)</f>
        <v>3395584.147300269</v>
      </c>
      <c r="K252" s="11">
        <v>3395584.0900000003</v>
      </c>
      <c r="L252" s="68">
        <f t="shared" ref="L252:L277" si="27">IF(ISERROR(+K252-J252), 0, +K252-J252)</f>
        <v>-5.7300268672406673E-2</v>
      </c>
    </row>
    <row r="253" spans="1:12" ht="25.5" x14ac:dyDescent="0.2">
      <c r="A253" s="27">
        <v>1611</v>
      </c>
      <c r="B253" s="26" t="s">
        <v>46</v>
      </c>
      <c r="C253" s="17">
        <v>98486211.290000021</v>
      </c>
      <c r="D253" s="16"/>
      <c r="E253" s="17">
        <v>23521456.149999999</v>
      </c>
      <c r="F253" s="17">
        <v>56530.990000000224</v>
      </c>
      <c r="G253" s="15">
        <f t="shared" si="24"/>
        <v>110190408.37500003</v>
      </c>
      <c r="H253" s="14">
        <v>5.1385974277018347</v>
      </c>
      <c r="I253" s="28">
        <f t="shared" si="25"/>
        <v>0.19460563199776401</v>
      </c>
      <c r="J253" s="23">
        <f t="shared" si="26"/>
        <v>21443674.061908588</v>
      </c>
      <c r="K253" s="11">
        <v>21097312.82</v>
      </c>
      <c r="L253" s="68">
        <f t="shared" si="27"/>
        <v>-346361.24190858752</v>
      </c>
    </row>
    <row r="254" spans="1:12" x14ac:dyDescent="0.2">
      <c r="A254" s="19">
        <v>1612</v>
      </c>
      <c r="B254" s="18" t="s">
        <v>47</v>
      </c>
      <c r="C254" s="17">
        <v>3912174.71</v>
      </c>
      <c r="D254" s="16"/>
      <c r="E254" s="17">
        <v>154237.25999999998</v>
      </c>
      <c r="F254" s="17">
        <v>0</v>
      </c>
      <c r="G254" s="15">
        <f t="shared" si="24"/>
        <v>3989293.34</v>
      </c>
      <c r="H254" s="14">
        <v>0</v>
      </c>
      <c r="I254" s="28">
        <f t="shared" si="25"/>
        <v>0</v>
      </c>
      <c r="J254" s="23">
        <f t="shared" si="26"/>
        <v>0</v>
      </c>
      <c r="K254" s="11">
        <v>0</v>
      </c>
      <c r="L254" s="68">
        <f t="shared" si="27"/>
        <v>0</v>
      </c>
    </row>
    <row r="255" spans="1:12" x14ac:dyDescent="0.2">
      <c r="A255" s="19">
        <v>1805</v>
      </c>
      <c r="B255" s="18" t="s">
        <v>48</v>
      </c>
      <c r="C255" s="17">
        <v>31279772.18</v>
      </c>
      <c r="D255" s="16"/>
      <c r="E255" s="17">
        <v>53331108.499999985</v>
      </c>
      <c r="F255" s="17">
        <v>727</v>
      </c>
      <c r="G255" s="15">
        <f t="shared" si="24"/>
        <v>57944599.429999992</v>
      </c>
      <c r="H255" s="14">
        <v>0</v>
      </c>
      <c r="I255" s="28">
        <f t="shared" si="25"/>
        <v>0</v>
      </c>
      <c r="J255" s="23">
        <f t="shared" si="26"/>
        <v>0</v>
      </c>
      <c r="K255" s="11">
        <v>0</v>
      </c>
      <c r="L255" s="68">
        <f t="shared" si="27"/>
        <v>0</v>
      </c>
    </row>
    <row r="256" spans="1:12" x14ac:dyDescent="0.2">
      <c r="A256" s="19">
        <v>1808</v>
      </c>
      <c r="B256" s="18" t="s">
        <v>49</v>
      </c>
      <c r="C256" s="17">
        <v>31307089.910000004</v>
      </c>
      <c r="D256" s="16"/>
      <c r="E256" s="17">
        <v>2060543.3900000001</v>
      </c>
      <c r="F256" s="17">
        <v>0</v>
      </c>
      <c r="G256" s="15">
        <f t="shared" si="24"/>
        <v>32337361.605000004</v>
      </c>
      <c r="H256" s="14">
        <v>20.796797640364669</v>
      </c>
      <c r="I256" s="28">
        <f t="shared" si="25"/>
        <v>4.8084326120435582E-2</v>
      </c>
      <c r="J256" s="23">
        <f t="shared" si="26"/>
        <v>1554920.2412892724</v>
      </c>
      <c r="K256" s="11">
        <v>1550462.08</v>
      </c>
      <c r="L256" s="68">
        <f t="shared" si="27"/>
        <v>-4458.1612892723642</v>
      </c>
    </row>
    <row r="257" spans="1:12" x14ac:dyDescent="0.2">
      <c r="A257" s="19">
        <v>1815</v>
      </c>
      <c r="B257" s="18" t="s">
        <v>51</v>
      </c>
      <c r="C257" s="17">
        <v>86868730.670000017</v>
      </c>
      <c r="D257" s="16"/>
      <c r="E257" s="17">
        <v>5397506.330000001</v>
      </c>
      <c r="F257" s="17">
        <v>49181.94</v>
      </c>
      <c r="G257" s="15">
        <f t="shared" si="24"/>
        <v>89518301.895000026</v>
      </c>
      <c r="H257" s="14">
        <v>18.973129314832715</v>
      </c>
      <c r="I257" s="28">
        <f t="shared" si="25"/>
        <v>5.2706118395462853E-2</v>
      </c>
      <c r="J257" s="23">
        <f t="shared" si="26"/>
        <v>4718162.2182386573</v>
      </c>
      <c r="K257" s="11">
        <v>4551875.1800000006</v>
      </c>
      <c r="L257" s="68">
        <f t="shared" si="27"/>
        <v>-166287.03823865671</v>
      </c>
    </row>
    <row r="258" spans="1:12" x14ac:dyDescent="0.2">
      <c r="A258" s="19">
        <v>1820</v>
      </c>
      <c r="B258" s="18" t="s">
        <v>52</v>
      </c>
      <c r="C258" s="17">
        <v>122583697.34999998</v>
      </c>
      <c r="D258" s="16"/>
      <c r="E258" s="17">
        <v>2011647.72</v>
      </c>
      <c r="F258" s="17">
        <v>2925.37</v>
      </c>
      <c r="G258" s="15">
        <f t="shared" si="24"/>
        <v>123586595.83999997</v>
      </c>
      <c r="H258" s="14">
        <v>23.56406423106365</v>
      </c>
      <c r="I258" s="28">
        <f t="shared" si="25"/>
        <v>4.243750102674293E-2</v>
      </c>
      <c r="J258" s="23">
        <f t="shared" si="26"/>
        <v>5244706.2878516624</v>
      </c>
      <c r="K258" s="11">
        <v>5314808.879999999</v>
      </c>
      <c r="L258" s="68">
        <f t="shared" si="27"/>
        <v>70102.592148336582</v>
      </c>
    </row>
    <row r="259" spans="1:12" x14ac:dyDescent="0.2">
      <c r="A259" s="19">
        <v>1830</v>
      </c>
      <c r="B259" s="18" t="s">
        <v>54</v>
      </c>
      <c r="C259" s="17">
        <v>526777926.63999999</v>
      </c>
      <c r="D259" s="16"/>
      <c r="E259" s="17">
        <v>58317683.779999934</v>
      </c>
      <c r="F259" s="17">
        <v>963998.28000000014</v>
      </c>
      <c r="G259" s="15">
        <f t="shared" si="24"/>
        <v>554972770.25</v>
      </c>
      <c r="H259" s="14">
        <v>36.394216679047268</v>
      </c>
      <c r="I259" s="28">
        <f t="shared" si="25"/>
        <v>2.7476893068445019E-2</v>
      </c>
      <c r="J259" s="23">
        <f t="shared" si="26"/>
        <v>15248927.464057956</v>
      </c>
      <c r="K259" s="11">
        <v>15012724.890000002</v>
      </c>
      <c r="L259" s="68">
        <f t="shared" si="27"/>
        <v>-236202.57405795343</v>
      </c>
    </row>
    <row r="260" spans="1:12" x14ac:dyDescent="0.2">
      <c r="A260" s="19">
        <v>1835</v>
      </c>
      <c r="B260" s="18" t="s">
        <v>55</v>
      </c>
      <c r="C260" s="17">
        <v>427538504.57000023</v>
      </c>
      <c r="D260" s="16"/>
      <c r="E260" s="17">
        <v>43840719.43</v>
      </c>
      <c r="F260" s="17">
        <v>1625880.72</v>
      </c>
      <c r="G260" s="15">
        <f t="shared" si="24"/>
        <v>447832983.56500018</v>
      </c>
      <c r="H260" s="14">
        <v>31.737831315661271</v>
      </c>
      <c r="I260" s="28">
        <f t="shared" si="25"/>
        <v>3.150813897944383E-2</v>
      </c>
      <c r="J260" s="23">
        <f t="shared" si="26"/>
        <v>14110383.885745011</v>
      </c>
      <c r="K260" s="11">
        <v>13597766.119999999</v>
      </c>
      <c r="L260" s="68">
        <f t="shared" si="27"/>
        <v>-512617.76574501209</v>
      </c>
    </row>
    <row r="261" spans="1:12" x14ac:dyDescent="0.2">
      <c r="A261" s="19">
        <v>1840</v>
      </c>
      <c r="B261" s="18" t="s">
        <v>56</v>
      </c>
      <c r="C261" s="17">
        <v>407622026.06000024</v>
      </c>
      <c r="D261" s="16"/>
      <c r="E261" s="17">
        <v>27138818.150000002</v>
      </c>
      <c r="F261" s="17">
        <v>642235.39999999991</v>
      </c>
      <c r="G261" s="15">
        <f t="shared" si="24"/>
        <v>420549199.73500025</v>
      </c>
      <c r="H261" s="14">
        <v>40.380569430802296</v>
      </c>
      <c r="I261" s="28">
        <f t="shared" si="25"/>
        <v>2.4764385794847164E-2</v>
      </c>
      <c r="J261" s="23">
        <f t="shared" si="26"/>
        <v>10414642.627951782</v>
      </c>
      <c r="K261" s="11">
        <v>10315251.569999995</v>
      </c>
      <c r="L261" s="68">
        <f t="shared" si="27"/>
        <v>-99391.057951787487</v>
      </c>
    </row>
    <row r="262" spans="1:12" x14ac:dyDescent="0.2">
      <c r="A262" s="19">
        <v>1845</v>
      </c>
      <c r="B262" s="18" t="s">
        <v>57</v>
      </c>
      <c r="C262" s="17">
        <v>1056855722.96</v>
      </c>
      <c r="D262" s="16"/>
      <c r="E262" s="17">
        <v>116426480.93000008</v>
      </c>
      <c r="F262" s="17">
        <v>1448303.1</v>
      </c>
      <c r="G262" s="15">
        <f t="shared" si="24"/>
        <v>1113620660.3250003</v>
      </c>
      <c r="H262" s="14">
        <v>26.396015380456543</v>
      </c>
      <c r="I262" s="28">
        <f t="shared" si="25"/>
        <v>3.7884505884187132E-2</v>
      </c>
      <c r="J262" s="23">
        <f t="shared" si="26"/>
        <v>42188968.458834834</v>
      </c>
      <c r="K262" s="11">
        <v>41422542.650000006</v>
      </c>
      <c r="L262" s="68">
        <f t="shared" si="27"/>
        <v>-766425.80883482844</v>
      </c>
    </row>
    <row r="263" spans="1:12" x14ac:dyDescent="0.2">
      <c r="A263" s="19">
        <v>1850</v>
      </c>
      <c r="B263" s="18" t="s">
        <v>58</v>
      </c>
      <c r="C263" s="17">
        <v>500073058.34999985</v>
      </c>
      <c r="D263" s="16"/>
      <c r="E263" s="17">
        <v>96556982.409999982</v>
      </c>
      <c r="F263" s="17">
        <v>2083190.1800000002</v>
      </c>
      <c r="G263" s="15">
        <f t="shared" si="24"/>
        <v>546268359.37499988</v>
      </c>
      <c r="H263" s="14">
        <v>25.572571875440435</v>
      </c>
      <c r="I263" s="28">
        <f t="shared" si="25"/>
        <v>3.9104396885492262E-2</v>
      </c>
      <c r="J263" s="23">
        <f t="shared" si="26"/>
        <v>21361494.730986714</v>
      </c>
      <c r="K263" s="11">
        <v>20210084.789999999</v>
      </c>
      <c r="L263" s="68">
        <f t="shared" si="27"/>
        <v>-1151409.9409867153</v>
      </c>
    </row>
    <row r="264" spans="1:12" x14ac:dyDescent="0.2">
      <c r="A264" s="19">
        <v>1855</v>
      </c>
      <c r="B264" s="18" t="s">
        <v>59</v>
      </c>
      <c r="C264" s="17">
        <v>94015641.889999986</v>
      </c>
      <c r="D264" s="16"/>
      <c r="E264" s="17">
        <v>5266390.450000003</v>
      </c>
      <c r="F264" s="17">
        <v>329304.71000000008</v>
      </c>
      <c r="G264" s="15">
        <f t="shared" si="24"/>
        <v>96319532.404999986</v>
      </c>
      <c r="H264" s="14">
        <v>35.31441882987103</v>
      </c>
      <c r="I264" s="28">
        <f t="shared" si="25"/>
        <v>2.8317045363752118E-2</v>
      </c>
      <c r="J264" s="23">
        <f t="shared" si="26"/>
        <v>2727484.5685277767</v>
      </c>
      <c r="K264" s="11">
        <v>2705134.93</v>
      </c>
      <c r="L264" s="68">
        <f t="shared" si="27"/>
        <v>-22349.63852777658</v>
      </c>
    </row>
    <row r="265" spans="1:12" x14ac:dyDescent="0.2">
      <c r="A265" s="19">
        <v>1860</v>
      </c>
      <c r="B265" s="18" t="s">
        <v>60</v>
      </c>
      <c r="C265" s="17">
        <v>134536486.30000004</v>
      </c>
      <c r="D265" s="16"/>
      <c r="E265" s="17">
        <v>23049035.770000003</v>
      </c>
      <c r="F265" s="17">
        <v>0</v>
      </c>
      <c r="G265" s="15">
        <f t="shared" si="24"/>
        <v>146061004.18500003</v>
      </c>
      <c r="H265" s="14">
        <v>7.6139759134633627</v>
      </c>
      <c r="I265" s="28">
        <f t="shared" si="25"/>
        <v>0.13133742624950476</v>
      </c>
      <c r="J265" s="23">
        <f t="shared" si="26"/>
        <v>19183276.365076046</v>
      </c>
      <c r="K265" s="11">
        <v>18178519.890000001</v>
      </c>
      <c r="L265" s="68">
        <f t="shared" si="27"/>
        <v>-1004756.4750760458</v>
      </c>
    </row>
    <row r="266" spans="1:12" x14ac:dyDescent="0.2">
      <c r="A266" s="19">
        <v>1908</v>
      </c>
      <c r="B266" s="18" t="s">
        <v>61</v>
      </c>
      <c r="C266" s="17">
        <v>106138896.52000001</v>
      </c>
      <c r="D266" s="16"/>
      <c r="E266" s="17">
        <v>68249902.070000008</v>
      </c>
      <c r="F266" s="17">
        <v>0</v>
      </c>
      <c r="G266" s="15">
        <f t="shared" si="24"/>
        <v>140263847.55500001</v>
      </c>
      <c r="H266" s="14">
        <v>25.701341144878384</v>
      </c>
      <c r="I266" s="28">
        <f t="shared" si="25"/>
        <v>3.8908475412353115E-2</v>
      </c>
      <c r="J266" s="23">
        <f t="shared" si="26"/>
        <v>5457452.4638357628</v>
      </c>
      <c r="K266" s="11">
        <v>4260692.3599999994</v>
      </c>
      <c r="L266" s="68">
        <f t="shared" si="27"/>
        <v>-1196760.1038357634</v>
      </c>
    </row>
    <row r="267" spans="1:12" x14ac:dyDescent="0.2">
      <c r="A267" s="19">
        <v>1915</v>
      </c>
      <c r="B267" s="18" t="s">
        <v>62</v>
      </c>
      <c r="C267" s="17">
        <v>1267492.5399999972</v>
      </c>
      <c r="D267" s="16"/>
      <c r="E267" s="17">
        <v>2840839.14</v>
      </c>
      <c r="F267" s="17">
        <v>1.1641532182693481E-10</v>
      </c>
      <c r="G267" s="15">
        <f t="shared" si="24"/>
        <v>2687912.1099999975</v>
      </c>
      <c r="H267" s="14">
        <v>2.8548501569210765</v>
      </c>
      <c r="I267" s="28">
        <f t="shared" si="25"/>
        <v>0.35028108132949742</v>
      </c>
      <c r="J267" s="23">
        <f t="shared" si="26"/>
        <v>941524.76040945016</v>
      </c>
      <c r="K267" s="11">
        <v>454977.52999999997</v>
      </c>
      <c r="L267" s="68">
        <f t="shared" si="27"/>
        <v>-486547.23040945019</v>
      </c>
    </row>
    <row r="268" spans="1:12" x14ac:dyDescent="0.2">
      <c r="A268" s="19">
        <v>1920</v>
      </c>
      <c r="B268" s="18" t="s">
        <v>63</v>
      </c>
      <c r="C268" s="17">
        <v>14762906.649999997</v>
      </c>
      <c r="D268" s="16"/>
      <c r="E268" s="17">
        <v>4784108.96</v>
      </c>
      <c r="F268" s="17">
        <v>0</v>
      </c>
      <c r="G268" s="15">
        <f t="shared" si="24"/>
        <v>17154961.129999995</v>
      </c>
      <c r="H268" s="14">
        <v>2.3304280604584831</v>
      </c>
      <c r="I268" s="28">
        <f t="shared" si="25"/>
        <v>0.42910571536941683</v>
      </c>
      <c r="J268" s="23">
        <f t="shared" si="26"/>
        <v>7361291.8678231873</v>
      </c>
      <c r="K268" s="11">
        <v>6569527.9099999974</v>
      </c>
      <c r="L268" s="68">
        <f t="shared" si="27"/>
        <v>-791763.95782318991</v>
      </c>
    </row>
    <row r="269" spans="1:12" x14ac:dyDescent="0.2">
      <c r="A269" s="19">
        <v>1930</v>
      </c>
      <c r="B269" s="18" t="s">
        <v>65</v>
      </c>
      <c r="C269" s="17">
        <v>29242454.880000018</v>
      </c>
      <c r="D269" s="16"/>
      <c r="E269" s="17">
        <v>4789612.22</v>
      </c>
      <c r="F269" s="17">
        <v>62554.959999999963</v>
      </c>
      <c r="G269" s="15">
        <f t="shared" si="24"/>
        <v>31574706.030000016</v>
      </c>
      <c r="H269" s="14">
        <v>5.3398891510197641</v>
      </c>
      <c r="I269" s="28">
        <f t="shared" si="25"/>
        <v>0.18726980499380386</v>
      </c>
      <c r="J269" s="23">
        <f t="shared" si="26"/>
        <v>5912989.0409747856</v>
      </c>
      <c r="K269" s="11">
        <v>5445795.0200000005</v>
      </c>
      <c r="L269" s="68">
        <f t="shared" si="27"/>
        <v>-467194.02097478509</v>
      </c>
    </row>
    <row r="270" spans="1:12" x14ac:dyDescent="0.2">
      <c r="A270" s="19">
        <v>1935</v>
      </c>
      <c r="B270" s="18" t="s">
        <v>66</v>
      </c>
      <c r="C270" s="17">
        <v>-142065.06</v>
      </c>
      <c r="D270" s="16"/>
      <c r="E270" s="17">
        <v>666088.26</v>
      </c>
      <c r="F270" s="17">
        <v>0</v>
      </c>
      <c r="G270" s="15">
        <f t="shared" si="24"/>
        <v>190979.07</v>
      </c>
      <c r="H270" s="14">
        <v>2.893527462669363</v>
      </c>
      <c r="I270" s="28">
        <f t="shared" si="25"/>
        <v>0.34559893171964956</v>
      </c>
      <c r="J270" s="23">
        <f t="shared" si="26"/>
        <v>66002.162572812173</v>
      </c>
      <c r="K270" s="11">
        <v>49953.850000000006</v>
      </c>
      <c r="L270" s="68">
        <f t="shared" si="27"/>
        <v>-16048.312572812167</v>
      </c>
    </row>
    <row r="271" spans="1:12" x14ac:dyDescent="0.2">
      <c r="A271" s="19">
        <v>1940</v>
      </c>
      <c r="B271" s="18" t="s">
        <v>67</v>
      </c>
      <c r="C271" s="17">
        <v>2347351.5999999996</v>
      </c>
      <c r="D271" s="16"/>
      <c r="E271" s="17">
        <v>0</v>
      </c>
      <c r="F271" s="17">
        <v>-1.1641532182693481E-10</v>
      </c>
      <c r="G271" s="15">
        <f t="shared" si="24"/>
        <v>2347351.5999999996</v>
      </c>
      <c r="H271" s="14">
        <v>3.0330295730538643</v>
      </c>
      <c r="I271" s="28">
        <f t="shared" si="25"/>
        <v>0.32970334641120252</v>
      </c>
      <c r="J271" s="23">
        <f t="shared" si="26"/>
        <v>773929.6777236904</v>
      </c>
      <c r="K271" s="11">
        <v>739132.31999999983</v>
      </c>
      <c r="L271" s="68">
        <f t="shared" si="27"/>
        <v>-34797.357723690569</v>
      </c>
    </row>
    <row r="272" spans="1:12" x14ac:dyDescent="0.2">
      <c r="A272" s="19">
        <v>1945</v>
      </c>
      <c r="B272" s="18" t="s">
        <v>68</v>
      </c>
      <c r="C272" s="17">
        <v>1979511.4600000009</v>
      </c>
      <c r="D272" s="16"/>
      <c r="E272" s="17">
        <v>843453.41</v>
      </c>
      <c r="F272" s="17">
        <v>0</v>
      </c>
      <c r="G272" s="15">
        <f t="shared" si="24"/>
        <v>2401238.165000001</v>
      </c>
      <c r="H272" s="14">
        <v>6.9907035440590386</v>
      </c>
      <c r="I272" s="28">
        <f t="shared" si="25"/>
        <v>0.14304711874813192</v>
      </c>
      <c r="J272" s="23">
        <f t="shared" si="26"/>
        <v>343490.20093130152</v>
      </c>
      <c r="K272" s="11">
        <v>326939.74</v>
      </c>
      <c r="L272" s="68">
        <f t="shared" si="27"/>
        <v>-16550.460931301524</v>
      </c>
    </row>
    <row r="273" spans="1:12" x14ac:dyDescent="0.2">
      <c r="A273" s="19">
        <v>1955</v>
      </c>
      <c r="B273" s="18" t="s">
        <v>69</v>
      </c>
      <c r="C273" s="17">
        <v>2840653.4100000011</v>
      </c>
      <c r="D273" s="16"/>
      <c r="E273" s="17">
        <v>1042316.48</v>
      </c>
      <c r="F273" s="17">
        <v>2.9103830456733704E-11</v>
      </c>
      <c r="G273" s="15">
        <f t="shared" si="24"/>
        <v>3361811.6500000013</v>
      </c>
      <c r="H273" s="14">
        <v>5.4891045234789368</v>
      </c>
      <c r="I273" s="28">
        <f t="shared" si="25"/>
        <v>0.18217907779358708</v>
      </c>
      <c r="J273" s="23">
        <f t="shared" si="26"/>
        <v>612451.74611273757</v>
      </c>
      <c r="K273" s="11">
        <v>570180.52999999991</v>
      </c>
      <c r="L273" s="68">
        <f t="shared" si="27"/>
        <v>-42271.21611273766</v>
      </c>
    </row>
    <row r="274" spans="1:12" x14ac:dyDescent="0.2">
      <c r="A274" s="19">
        <v>1960</v>
      </c>
      <c r="B274" s="18" t="s">
        <v>70</v>
      </c>
      <c r="C274" s="17">
        <v>6539068.9400000004</v>
      </c>
      <c r="D274" s="16"/>
      <c r="E274" s="17">
        <v>2551155.5899999994</v>
      </c>
      <c r="F274" s="17">
        <v>678127.94000000018</v>
      </c>
      <c r="G274" s="15">
        <f t="shared" si="24"/>
        <v>7136518.7949999999</v>
      </c>
      <c r="H274" s="14">
        <v>3.0954896787172674</v>
      </c>
      <c r="I274" s="28">
        <f t="shared" si="25"/>
        <v>0.32305066525512938</v>
      </c>
      <c r="J274" s="23">
        <f t="shared" si="26"/>
        <v>2305457.1443304843</v>
      </c>
      <c r="K274" s="11">
        <v>1942041.44</v>
      </c>
      <c r="L274" s="68">
        <f t="shared" si="27"/>
        <v>-363415.70433048438</v>
      </c>
    </row>
    <row r="275" spans="1:12" x14ac:dyDescent="0.2">
      <c r="A275" s="19">
        <v>1980</v>
      </c>
      <c r="B275" s="18" t="s">
        <v>72</v>
      </c>
      <c r="C275" s="17">
        <v>15270566.979999993</v>
      </c>
      <c r="D275" s="16"/>
      <c r="E275" s="17">
        <v>2274199.8399999994</v>
      </c>
      <c r="F275" s="17">
        <v>75900.459999999963</v>
      </c>
      <c r="G275" s="15">
        <f t="shared" si="24"/>
        <v>16331766.439999994</v>
      </c>
      <c r="H275" s="14">
        <v>7.2807661983551659</v>
      </c>
      <c r="I275" s="28">
        <f t="shared" si="25"/>
        <v>0.13734818187485748</v>
      </c>
      <c r="J275" s="23">
        <f t="shared" si="26"/>
        <v>2243138.427338813</v>
      </c>
      <c r="K275" s="11">
        <v>2104408.1399999997</v>
      </c>
      <c r="L275" s="68">
        <f t="shared" si="27"/>
        <v>-138730.2873388133</v>
      </c>
    </row>
    <row r="276" spans="1:12" x14ac:dyDescent="0.2">
      <c r="A276" s="19">
        <v>2440</v>
      </c>
      <c r="B276" s="22" t="s">
        <v>74</v>
      </c>
      <c r="C276" s="17">
        <v>-570481784.68000007</v>
      </c>
      <c r="D276" s="16"/>
      <c r="E276" s="17">
        <v>-100236119.52</v>
      </c>
      <c r="F276" s="17">
        <v>-1823381.4299999995</v>
      </c>
      <c r="G276" s="15">
        <f t="shared" si="24"/>
        <v>-618776463.01000011</v>
      </c>
      <c r="H276" s="14">
        <v>31.782613718644132</v>
      </c>
      <c r="I276" s="28">
        <f t="shared" si="25"/>
        <v>3.1463743317415895E-2</v>
      </c>
      <c r="J276" s="23">
        <f t="shared" si="26"/>
        <v>-19469023.803005133</v>
      </c>
      <c r="K276" s="11">
        <v>-18764206.029999997</v>
      </c>
      <c r="L276" s="68">
        <f t="shared" si="27"/>
        <v>704817.77300513536</v>
      </c>
    </row>
    <row r="277" spans="1:12" ht="13.5" thickBot="1" x14ac:dyDescent="0.25">
      <c r="A277" s="19">
        <v>2005</v>
      </c>
      <c r="B277" s="18" t="s">
        <v>75</v>
      </c>
      <c r="C277" s="17">
        <v>10155727.92</v>
      </c>
      <c r="D277" s="16"/>
      <c r="E277" s="17">
        <v>908518.34</v>
      </c>
      <c r="F277" s="17">
        <v>0</v>
      </c>
      <c r="G277" s="15">
        <f t="shared" si="24"/>
        <v>10609987.09</v>
      </c>
      <c r="H277" s="14">
        <v>3.5123733122771159</v>
      </c>
      <c r="I277" s="28">
        <f t="shared" si="25"/>
        <v>0.28470777764556221</v>
      </c>
      <c r="J277" s="23">
        <f t="shared" si="26"/>
        <v>3020745.8452420058</v>
      </c>
      <c r="K277" s="11">
        <v>2983010.6200000006</v>
      </c>
      <c r="L277" s="68">
        <f t="shared" si="27"/>
        <v>-37735.225242005195</v>
      </c>
    </row>
    <row r="278" spans="1:12" ht="18.95" customHeight="1" thickBot="1" x14ac:dyDescent="0.25">
      <c r="A278" s="10"/>
      <c r="B278" s="9" t="s">
        <v>76</v>
      </c>
      <c r="C278" s="7">
        <f>SUM(C252:C277)</f>
        <v>3216744395.8400002</v>
      </c>
      <c r="D278" s="7">
        <f>SUM(D252:D277)</f>
        <v>0</v>
      </c>
      <c r="E278" s="7">
        <f>SUM(E252:E277)</f>
        <v>445786685.05999988</v>
      </c>
      <c r="F278" s="7">
        <f>SUM(F252:F277)</f>
        <v>6195479.620000001</v>
      </c>
      <c r="G278" s="7">
        <f>SUM(G252:G277)</f>
        <v>3433442258.7500014</v>
      </c>
      <c r="H278" s="7"/>
      <c r="I278" s="8"/>
      <c r="J278" s="7">
        <f>SUM(J252:J277)</f>
        <v>171161674.59205842</v>
      </c>
      <c r="K278" s="7">
        <f>SUM(K252:K277)</f>
        <v>164034521.31999999</v>
      </c>
      <c r="L278" s="71">
        <f>SUM(L252:L277)</f>
        <v>-7127153.2720584646</v>
      </c>
    </row>
    <row r="279" spans="1:12" ht="63.95" customHeight="1" thickBot="1" x14ac:dyDescent="0.25">
      <c r="C279" s="6">
        <v>3216744395.6179171</v>
      </c>
      <c r="D279" s="5"/>
      <c r="E279" s="6"/>
      <c r="F279" s="6"/>
      <c r="G279" s="6"/>
      <c r="H279" s="5"/>
      <c r="I279" s="5"/>
      <c r="J279" s="5"/>
      <c r="K279" s="5"/>
    </row>
    <row r="280" spans="1:12" ht="18.75" thickBot="1" x14ac:dyDescent="0.3">
      <c r="A280" s="42"/>
      <c r="B280" s="42"/>
      <c r="C280" s="42"/>
      <c r="D280" s="42"/>
      <c r="E280" s="46" t="s">
        <v>19</v>
      </c>
      <c r="F280" s="45">
        <f>F247+1</f>
        <v>2024</v>
      </c>
      <c r="G280" s="42"/>
      <c r="H280" s="42"/>
      <c r="J280" s="42"/>
    </row>
    <row r="281" spans="1:12" ht="13.5" thickBot="1" x14ac:dyDescent="0.25">
      <c r="A281" s="44"/>
      <c r="B281" s="44"/>
      <c r="C281" s="44"/>
      <c r="D281" s="44"/>
      <c r="E281" s="44"/>
      <c r="F281" s="44"/>
      <c r="G281" s="44"/>
      <c r="H281" s="44"/>
      <c r="I281" s="44"/>
      <c r="J281" s="44"/>
      <c r="K281" s="44"/>
    </row>
    <row r="282" spans="1:12" ht="32.25" thickBot="1" x14ac:dyDescent="0.3">
      <c r="A282" s="42"/>
      <c r="B282" s="42"/>
      <c r="C282" s="77" t="s">
        <v>20</v>
      </c>
      <c r="D282" s="78"/>
      <c r="E282" s="78"/>
      <c r="F282" s="78"/>
      <c r="G282" s="79" t="s">
        <v>21</v>
      </c>
      <c r="H282" s="80"/>
      <c r="I282" s="43" t="s">
        <v>22</v>
      </c>
      <c r="J282" s="42"/>
      <c r="K282" s="42"/>
    </row>
    <row r="283" spans="1:12" ht="77.25" thickBot="1" x14ac:dyDescent="0.25">
      <c r="A283" s="73" t="s">
        <v>23</v>
      </c>
      <c r="B283" s="75" t="s">
        <v>24</v>
      </c>
      <c r="C283" s="39" t="s">
        <v>25</v>
      </c>
      <c r="D283" s="41" t="s">
        <v>26</v>
      </c>
      <c r="E283" s="37" t="s">
        <v>27</v>
      </c>
      <c r="F283" s="40" t="s">
        <v>28</v>
      </c>
      <c r="G283" s="40" t="s">
        <v>29</v>
      </c>
      <c r="H283" s="39" t="s">
        <v>30</v>
      </c>
      <c r="I283" s="36" t="s">
        <v>31</v>
      </c>
      <c r="J283" s="49" t="s">
        <v>32</v>
      </c>
      <c r="K283" s="37" t="s">
        <v>33</v>
      </c>
      <c r="L283" s="72" t="s">
        <v>34</v>
      </c>
    </row>
    <row r="284" spans="1:12" ht="13.5" thickBot="1" x14ac:dyDescent="0.25">
      <c r="A284" s="74"/>
      <c r="B284" s="76"/>
      <c r="C284" s="32" t="s">
        <v>35</v>
      </c>
      <c r="D284" s="35" t="s">
        <v>36</v>
      </c>
      <c r="E284" s="33" t="s">
        <v>37</v>
      </c>
      <c r="F284" s="33" t="s">
        <v>38</v>
      </c>
      <c r="G284" s="30" t="s">
        <v>39</v>
      </c>
      <c r="H284" s="34" t="s">
        <v>40</v>
      </c>
      <c r="I284" s="33" t="s">
        <v>41</v>
      </c>
      <c r="J284" s="32" t="s">
        <v>42</v>
      </c>
      <c r="K284" s="31" t="s">
        <v>43</v>
      </c>
      <c r="L284" s="67" t="s">
        <v>44</v>
      </c>
    </row>
    <row r="285" spans="1:12" x14ac:dyDescent="0.2">
      <c r="A285" s="29">
        <v>1609</v>
      </c>
      <c r="B285" s="18" t="s">
        <v>45</v>
      </c>
      <c r="C285" s="17">
        <v>71570987.710000008</v>
      </c>
      <c r="D285" s="16"/>
      <c r="E285" s="17">
        <v>0</v>
      </c>
      <c r="F285" s="17">
        <v>0</v>
      </c>
      <c r="G285" s="15">
        <f>C285-D285+(E285*0.5)-F285</f>
        <v>71570987.710000008</v>
      </c>
      <c r="H285" s="14">
        <v>21.078254889203205</v>
      </c>
      <c r="I285" s="28">
        <f t="shared" ref="I285:I310" si="28">IF(H285=0,0,1/H285)</f>
        <v>4.7442257684824962E-2</v>
      </c>
      <c r="J285" s="23">
        <f>IF(H285=0,0,+G285/H285)</f>
        <v>3395489.2416952606</v>
      </c>
      <c r="K285" s="11">
        <v>3395488.9700000007</v>
      </c>
      <c r="L285" s="68">
        <f t="shared" ref="L285:L310" si="29">IF(ISERROR(+K285-J285), 0, +K285-J285)</f>
        <v>-0.27169525995850563</v>
      </c>
    </row>
    <row r="286" spans="1:12" ht="25.5" x14ac:dyDescent="0.2">
      <c r="A286" s="27">
        <v>1611</v>
      </c>
      <c r="B286" s="26" t="s">
        <v>46</v>
      </c>
      <c r="C286" s="17">
        <v>100853823.63000004</v>
      </c>
      <c r="D286" s="16"/>
      <c r="E286" s="17">
        <v>26839224.830000002</v>
      </c>
      <c r="F286" s="17">
        <v>0</v>
      </c>
      <c r="G286" s="15">
        <f>C286-D286+(E286*0.5)-F286</f>
        <v>114273436.04500005</v>
      </c>
      <c r="H286" s="14">
        <v>4.4909145787755707</v>
      </c>
      <c r="I286" s="24">
        <f t="shared" si="28"/>
        <v>0.22267179267360857</v>
      </c>
      <c r="J286" s="23">
        <f t="shared" ref="J286:J310" si="30">IF(H286=0,0,+G286/H286)</f>
        <v>25445470.85911312</v>
      </c>
      <c r="K286" s="11">
        <v>24282643.699999999</v>
      </c>
      <c r="L286" s="68">
        <f t="shared" si="29"/>
        <v>-1162827.1591131203</v>
      </c>
    </row>
    <row r="287" spans="1:12" x14ac:dyDescent="0.2">
      <c r="A287" s="19">
        <v>1612</v>
      </c>
      <c r="B287" s="18" t="s">
        <v>47</v>
      </c>
      <c r="C287" s="17">
        <v>4066411.9699999997</v>
      </c>
      <c r="D287" s="16"/>
      <c r="E287" s="17">
        <v>61091.689999999988</v>
      </c>
      <c r="F287" s="17">
        <v>0</v>
      </c>
      <c r="G287" s="15">
        <f t="shared" ref="G287:G310" si="31">C287-D287+(E287*0.5)-F287</f>
        <v>4096957.8149999999</v>
      </c>
      <c r="H287" s="14">
        <v>0</v>
      </c>
      <c r="I287" s="24">
        <f t="shared" si="28"/>
        <v>0</v>
      </c>
      <c r="J287" s="23">
        <f t="shared" si="30"/>
        <v>0</v>
      </c>
      <c r="K287" s="11">
        <v>0</v>
      </c>
      <c r="L287" s="69">
        <f t="shared" si="29"/>
        <v>0</v>
      </c>
    </row>
    <row r="288" spans="1:12" x14ac:dyDescent="0.2">
      <c r="A288" s="19">
        <v>1805</v>
      </c>
      <c r="B288" s="18" t="s">
        <v>48</v>
      </c>
      <c r="C288" s="17">
        <v>84610153.679999977</v>
      </c>
      <c r="D288" s="16"/>
      <c r="E288" s="17">
        <v>0</v>
      </c>
      <c r="F288" s="17">
        <v>0</v>
      </c>
      <c r="G288" s="15">
        <f t="shared" si="31"/>
        <v>84610153.679999977</v>
      </c>
      <c r="H288" s="14">
        <v>0</v>
      </c>
      <c r="I288" s="24">
        <f t="shared" si="28"/>
        <v>0</v>
      </c>
      <c r="J288" s="23">
        <f t="shared" si="30"/>
        <v>0</v>
      </c>
      <c r="K288" s="11">
        <v>0</v>
      </c>
      <c r="L288" s="69">
        <f t="shared" si="29"/>
        <v>0</v>
      </c>
    </row>
    <row r="289" spans="1:12" x14ac:dyDescent="0.2">
      <c r="A289" s="19">
        <v>1808</v>
      </c>
      <c r="B289" s="18" t="s">
        <v>49</v>
      </c>
      <c r="C289" s="17">
        <v>31817171.220000006</v>
      </c>
      <c r="D289" s="16"/>
      <c r="E289" s="17">
        <v>2484432.13</v>
      </c>
      <c r="F289" s="17">
        <v>3.637978807091713E-12</v>
      </c>
      <c r="G289" s="15">
        <f t="shared" si="31"/>
        <v>33059387.285000008</v>
      </c>
      <c r="H289" s="14">
        <v>20.051131005620558</v>
      </c>
      <c r="I289" s="24">
        <f t="shared" si="28"/>
        <v>4.9872498450071905E-2</v>
      </c>
      <c r="J289" s="23">
        <f t="shared" si="30"/>
        <v>1648754.2411314896</v>
      </c>
      <c r="K289" s="11">
        <v>1630357.9499999997</v>
      </c>
      <c r="L289" s="69">
        <f t="shared" si="29"/>
        <v>-18396.29113148991</v>
      </c>
    </row>
    <row r="290" spans="1:12" x14ac:dyDescent="0.2">
      <c r="A290" s="19">
        <v>1815</v>
      </c>
      <c r="B290" s="18" t="s">
        <v>51</v>
      </c>
      <c r="C290" s="17">
        <v>87665179.880000025</v>
      </c>
      <c r="D290" s="16"/>
      <c r="E290" s="17">
        <v>3198198.4100000006</v>
      </c>
      <c r="F290" s="17">
        <v>40101.629999999997</v>
      </c>
      <c r="G290" s="15">
        <f t="shared" si="31"/>
        <v>89224177.455000028</v>
      </c>
      <c r="H290" s="14">
        <v>18.361236244886758</v>
      </c>
      <c r="I290" s="24">
        <f t="shared" si="28"/>
        <v>5.4462563776362292E-2</v>
      </c>
      <c r="J290" s="23">
        <f t="shared" si="30"/>
        <v>4859377.4550364055</v>
      </c>
      <c r="K290" s="11">
        <v>4834282.0300000012</v>
      </c>
      <c r="L290" s="69">
        <f t="shared" si="29"/>
        <v>-25095.425036404282</v>
      </c>
    </row>
    <row r="291" spans="1:12" x14ac:dyDescent="0.2">
      <c r="A291" s="19">
        <v>1820</v>
      </c>
      <c r="B291" s="18" t="s">
        <v>52</v>
      </c>
      <c r="C291" s="17">
        <v>119277610.81999996</v>
      </c>
      <c r="D291" s="16"/>
      <c r="E291" s="17">
        <v>20999539.659999996</v>
      </c>
      <c r="F291" s="17">
        <v>302818.03000000003</v>
      </c>
      <c r="G291" s="15">
        <f t="shared" si="31"/>
        <v>129474562.61999996</v>
      </c>
      <c r="H291" s="14">
        <v>22.708800437207241</v>
      </c>
      <c r="I291" s="24">
        <f t="shared" si="28"/>
        <v>4.4035791444164071E-2</v>
      </c>
      <c r="J291" s="23">
        <f t="shared" si="30"/>
        <v>5701514.8368586795</v>
      </c>
      <c r="K291" s="11">
        <v>12040468.989999998</v>
      </c>
      <c r="L291" s="69">
        <f t="shared" si="29"/>
        <v>6338954.1531413188</v>
      </c>
    </row>
    <row r="292" spans="1:12" x14ac:dyDescent="0.2">
      <c r="A292" s="19">
        <v>1830</v>
      </c>
      <c r="B292" s="18" t="s">
        <v>54</v>
      </c>
      <c r="C292" s="17">
        <v>569118887.24999988</v>
      </c>
      <c r="D292" s="16"/>
      <c r="E292" s="17">
        <v>59950906.050000012</v>
      </c>
      <c r="F292" s="17">
        <v>3131787.04</v>
      </c>
      <c r="G292" s="15">
        <f t="shared" si="31"/>
        <v>595962553.2349999</v>
      </c>
      <c r="H292" s="14">
        <v>36.314640715389451</v>
      </c>
      <c r="I292" s="24">
        <f t="shared" si="28"/>
        <v>2.7537102950772663E-2</v>
      </c>
      <c r="J292" s="23">
        <f t="shared" si="30"/>
        <v>16411082.183237527</v>
      </c>
      <c r="K292" s="11">
        <v>16150937.189999998</v>
      </c>
      <c r="L292" s="69">
        <f t="shared" si="29"/>
        <v>-260144.99323752895</v>
      </c>
    </row>
    <row r="293" spans="1:12" x14ac:dyDescent="0.2">
      <c r="A293" s="19">
        <v>1835</v>
      </c>
      <c r="B293" s="18" t="s">
        <v>55</v>
      </c>
      <c r="C293" s="17">
        <v>456155577.16000026</v>
      </c>
      <c r="D293" s="16"/>
      <c r="E293" s="17">
        <v>50586976.629999988</v>
      </c>
      <c r="F293" s="17">
        <v>12357429.660000004</v>
      </c>
      <c r="G293" s="15">
        <f t="shared" si="31"/>
        <v>469091635.81500024</v>
      </c>
      <c r="H293" s="14">
        <v>31.530271454237006</v>
      </c>
      <c r="I293" s="24">
        <f t="shared" si="28"/>
        <v>3.1715553145535036E-2</v>
      </c>
      <c r="J293" s="23">
        <f t="shared" si="30"/>
        <v>14877500.705816606</v>
      </c>
      <c r="K293" s="11">
        <v>14677678.800000001</v>
      </c>
      <c r="L293" s="69">
        <f t="shared" si="29"/>
        <v>-199821.90581660531</v>
      </c>
    </row>
    <row r="294" spans="1:12" x14ac:dyDescent="0.2">
      <c r="A294" s="19">
        <v>1840</v>
      </c>
      <c r="B294" s="18" t="s">
        <v>56</v>
      </c>
      <c r="C294" s="17">
        <v>423803357.24000019</v>
      </c>
      <c r="D294" s="16"/>
      <c r="E294" s="17">
        <v>34963120.95000004</v>
      </c>
      <c r="F294" s="17">
        <v>301380.76</v>
      </c>
      <c r="G294" s="15">
        <f t="shared" si="31"/>
        <v>440983536.95500022</v>
      </c>
      <c r="H294" s="14">
        <v>39.982491228683848</v>
      </c>
      <c r="I294" s="24">
        <f t="shared" si="28"/>
        <v>2.5010947774124433E-2</v>
      </c>
      <c r="J294" s="23">
        <f t="shared" si="30"/>
        <v>11029416.212030184</v>
      </c>
      <c r="K294" s="11">
        <v>10813626.799999993</v>
      </c>
      <c r="L294" s="69">
        <f t="shared" si="29"/>
        <v>-215789.41203019023</v>
      </c>
    </row>
    <row r="295" spans="1:12" x14ac:dyDescent="0.2">
      <c r="A295" s="19">
        <v>1845</v>
      </c>
      <c r="B295" s="18" t="s">
        <v>57</v>
      </c>
      <c r="C295" s="17">
        <v>1130411358.1400001</v>
      </c>
      <c r="D295" s="16"/>
      <c r="E295" s="17">
        <v>150490277.90000001</v>
      </c>
      <c r="F295" s="17">
        <v>2073823.9599999497</v>
      </c>
      <c r="G295" s="15">
        <f t="shared" si="31"/>
        <v>1203582673.1300001</v>
      </c>
      <c r="H295" s="14">
        <v>26.101643597369577</v>
      </c>
      <c r="I295" s="24">
        <f t="shared" si="28"/>
        <v>3.8311763635481409E-2</v>
      </c>
      <c r="J295" s="23">
        <f t="shared" si="30"/>
        <v>46111374.88871745</v>
      </c>
      <c r="K295" s="11">
        <v>43755657.160000019</v>
      </c>
      <c r="L295" s="69">
        <f t="shared" si="29"/>
        <v>-2355717.7287174314</v>
      </c>
    </row>
    <row r="296" spans="1:12" x14ac:dyDescent="0.2">
      <c r="A296" s="19">
        <v>1850</v>
      </c>
      <c r="B296" s="18" t="s">
        <v>58</v>
      </c>
      <c r="C296" s="17">
        <v>574336765.78999984</v>
      </c>
      <c r="D296" s="16"/>
      <c r="E296" s="17">
        <v>101082936.90999998</v>
      </c>
      <c r="F296" s="17">
        <v>2539147.2300000004</v>
      </c>
      <c r="G296" s="15">
        <f t="shared" si="31"/>
        <v>622339087.01499987</v>
      </c>
      <c r="H296" s="14">
        <v>27.413791907960036</v>
      </c>
      <c r="I296" s="24">
        <f t="shared" si="28"/>
        <v>3.6477989012152455E-2</v>
      </c>
      <c r="J296" s="23">
        <f t="shared" si="30"/>
        <v>22701678.377966154</v>
      </c>
      <c r="K296" s="11">
        <v>21963097.919999994</v>
      </c>
      <c r="L296" s="69">
        <f t="shared" si="29"/>
        <v>-738580.45796616003</v>
      </c>
    </row>
    <row r="297" spans="1:12" x14ac:dyDescent="0.2">
      <c r="A297" s="19">
        <v>1855</v>
      </c>
      <c r="B297" s="18" t="s">
        <v>59</v>
      </c>
      <c r="C297" s="17">
        <v>96247592.699999988</v>
      </c>
      <c r="D297" s="16"/>
      <c r="E297" s="17">
        <v>5868875.180000009</v>
      </c>
      <c r="F297" s="17">
        <v>416605.06999999995</v>
      </c>
      <c r="G297" s="15">
        <f t="shared" si="31"/>
        <v>98765425.219999999</v>
      </c>
      <c r="H297" s="14">
        <v>34.856227656615722</v>
      </c>
      <c r="I297" s="24">
        <f t="shared" si="28"/>
        <v>2.8689277848751936E-2</v>
      </c>
      <c r="J297" s="23">
        <f t="shared" si="30"/>
        <v>2833508.7259867117</v>
      </c>
      <c r="K297" s="11">
        <v>2810339.27</v>
      </c>
      <c r="L297" s="69">
        <f t="shared" si="29"/>
        <v>-23169.455986711662</v>
      </c>
    </row>
    <row r="298" spans="1:12" x14ac:dyDescent="0.2">
      <c r="A298" s="19">
        <v>1860</v>
      </c>
      <c r="B298" s="18" t="s">
        <v>60</v>
      </c>
      <c r="C298" s="17">
        <v>139407002.18000001</v>
      </c>
      <c r="D298" s="16"/>
      <c r="E298" s="17">
        <v>24457625.160000004</v>
      </c>
      <c r="F298" s="17">
        <v>9005720.6499999985</v>
      </c>
      <c r="G298" s="15">
        <f t="shared" si="31"/>
        <v>142630094.11000001</v>
      </c>
      <c r="H298" s="14">
        <v>8.0283476804313949</v>
      </c>
      <c r="I298" s="24">
        <f t="shared" si="28"/>
        <v>0.12455863146503217</v>
      </c>
      <c r="J298" s="23">
        <f t="shared" si="30"/>
        <v>17765809.328070346</v>
      </c>
      <c r="K298" s="11">
        <v>10833469.640000001</v>
      </c>
      <c r="L298" s="69">
        <f t="shared" si="29"/>
        <v>-6932339.6880703457</v>
      </c>
    </row>
    <row r="299" spans="1:12" x14ac:dyDescent="0.2">
      <c r="A299" s="19">
        <v>1908</v>
      </c>
      <c r="B299" s="18" t="s">
        <v>61</v>
      </c>
      <c r="C299" s="17">
        <v>170128106.23000002</v>
      </c>
      <c r="D299" s="16"/>
      <c r="E299" s="17">
        <v>2519461.5700000003</v>
      </c>
      <c r="F299" s="17">
        <v>0</v>
      </c>
      <c r="G299" s="15">
        <f t="shared" si="31"/>
        <v>171387837.01500002</v>
      </c>
      <c r="H299" s="14">
        <v>32.402071376933215</v>
      </c>
      <c r="I299" s="24">
        <f t="shared" si="28"/>
        <v>3.0862224466053498E-2</v>
      </c>
      <c r="J299" s="23">
        <f t="shared" si="30"/>
        <v>5289409.8967083227</v>
      </c>
      <c r="K299" s="11">
        <v>5235620.4200000009</v>
      </c>
      <c r="L299" s="69">
        <f t="shared" si="29"/>
        <v>-53789.476708321832</v>
      </c>
    </row>
    <row r="300" spans="1:12" x14ac:dyDescent="0.2">
      <c r="A300" s="19">
        <v>1915</v>
      </c>
      <c r="B300" s="18" t="s">
        <v>62</v>
      </c>
      <c r="C300" s="17">
        <v>3653354.1499999976</v>
      </c>
      <c r="D300" s="16"/>
      <c r="E300" s="17">
        <v>427368.02</v>
      </c>
      <c r="F300" s="17">
        <v>0</v>
      </c>
      <c r="G300" s="15">
        <f t="shared" si="31"/>
        <v>3867038.1599999974</v>
      </c>
      <c r="H300" s="14">
        <v>6.0197787122888604</v>
      </c>
      <c r="I300" s="24">
        <f t="shared" si="28"/>
        <v>0.16611906314074071</v>
      </c>
      <c r="J300" s="23">
        <f t="shared" si="30"/>
        <v>642388.75626869337</v>
      </c>
      <c r="K300" s="11">
        <v>594514.75999999989</v>
      </c>
      <c r="L300" s="69">
        <f t="shared" si="29"/>
        <v>-47873.996268693474</v>
      </c>
    </row>
    <row r="301" spans="1:12" x14ac:dyDescent="0.2">
      <c r="A301" s="19">
        <v>1920</v>
      </c>
      <c r="B301" s="18" t="s">
        <v>63</v>
      </c>
      <c r="C301" s="17">
        <v>12977487.699999996</v>
      </c>
      <c r="D301" s="16"/>
      <c r="E301" s="17">
        <v>5806010.25</v>
      </c>
      <c r="F301" s="17">
        <v>0</v>
      </c>
      <c r="G301" s="15">
        <f t="shared" si="31"/>
        <v>15880492.824999996</v>
      </c>
      <c r="H301" s="14">
        <v>2.3391300140584845</v>
      </c>
      <c r="I301" s="24">
        <f t="shared" si="28"/>
        <v>0.4275093705736176</v>
      </c>
      <c r="J301" s="23">
        <f t="shared" si="30"/>
        <v>6789059.4920145981</v>
      </c>
      <c r="K301" s="11">
        <v>5531373.5499999961</v>
      </c>
      <c r="L301" s="69">
        <f t="shared" si="29"/>
        <v>-1257685.942014602</v>
      </c>
    </row>
    <row r="302" spans="1:12" x14ac:dyDescent="0.2">
      <c r="A302" s="19">
        <v>1930</v>
      </c>
      <c r="B302" s="18" t="s">
        <v>65</v>
      </c>
      <c r="C302" s="17">
        <v>28523717.120000012</v>
      </c>
      <c r="D302" s="16"/>
      <c r="E302" s="17">
        <v>10756954.68</v>
      </c>
      <c r="F302" s="17">
        <v>48181.010000000242</v>
      </c>
      <c r="G302" s="15">
        <f t="shared" si="31"/>
        <v>33854013.45000001</v>
      </c>
      <c r="H302" s="14">
        <v>5.0081940984074551</v>
      </c>
      <c r="I302" s="24">
        <f t="shared" si="28"/>
        <v>0.19967277233084632</v>
      </c>
      <c r="J302" s="23">
        <f t="shared" si="30"/>
        <v>6759724.7200872619</v>
      </c>
      <c r="K302" s="11">
        <v>5876152.2200000025</v>
      </c>
      <c r="L302" s="69">
        <f t="shared" si="29"/>
        <v>-883572.50008725934</v>
      </c>
    </row>
    <row r="303" spans="1:12" x14ac:dyDescent="0.2">
      <c r="A303" s="19">
        <v>1935</v>
      </c>
      <c r="B303" s="18" t="s">
        <v>66</v>
      </c>
      <c r="C303" s="17">
        <v>474069.35</v>
      </c>
      <c r="D303" s="16"/>
      <c r="E303" s="17">
        <v>254597.95</v>
      </c>
      <c r="F303" s="17">
        <v>0.30999999999767169</v>
      </c>
      <c r="G303" s="15">
        <f t="shared" si="31"/>
        <v>601368.0149999999</v>
      </c>
      <c r="H303" s="14">
        <v>6.9241366398333879</v>
      </c>
      <c r="I303" s="24">
        <f t="shared" si="28"/>
        <v>0.1444223376885963</v>
      </c>
      <c r="J303" s="23">
        <f t="shared" si="30"/>
        <v>86850.97453745082</v>
      </c>
      <c r="K303" s="11">
        <v>102185.12</v>
      </c>
      <c r="L303" s="69">
        <f t="shared" si="29"/>
        <v>15334.145462549175</v>
      </c>
    </row>
    <row r="304" spans="1:12" x14ac:dyDescent="0.2">
      <c r="A304" s="19">
        <v>1940</v>
      </c>
      <c r="B304" s="18" t="s">
        <v>67</v>
      </c>
      <c r="C304" s="17">
        <v>1608219.2800000003</v>
      </c>
      <c r="D304" s="16"/>
      <c r="E304" s="17">
        <v>0</v>
      </c>
      <c r="F304" s="17">
        <v>0</v>
      </c>
      <c r="G304" s="15">
        <f t="shared" si="31"/>
        <v>1608219.2800000003</v>
      </c>
      <c r="H304" s="14">
        <v>2.4746640179454791</v>
      </c>
      <c r="I304" s="24">
        <f t="shared" si="28"/>
        <v>0.40409526010331787</v>
      </c>
      <c r="J304" s="23">
        <f t="shared" si="30"/>
        <v>649873.78825477068</v>
      </c>
      <c r="K304" s="11">
        <v>587472.43000000028</v>
      </c>
      <c r="L304" s="69">
        <f t="shared" si="29"/>
        <v>-62401.358254770399</v>
      </c>
    </row>
    <row r="305" spans="1:12" x14ac:dyDescent="0.2">
      <c r="A305" s="19">
        <v>1945</v>
      </c>
      <c r="B305" s="18" t="s">
        <v>68</v>
      </c>
      <c r="C305" s="17">
        <v>2496025.1300000008</v>
      </c>
      <c r="D305" s="16"/>
      <c r="E305" s="17">
        <v>727489.2</v>
      </c>
      <c r="F305" s="17">
        <v>0</v>
      </c>
      <c r="G305" s="15">
        <f t="shared" si="31"/>
        <v>2859769.7300000009</v>
      </c>
      <c r="H305" s="14">
        <v>7.1539455290847833</v>
      </c>
      <c r="I305" s="24">
        <f t="shared" si="28"/>
        <v>0.13978300448814457</v>
      </c>
      <c r="J305" s="23">
        <f t="shared" si="30"/>
        <v>399747.2050036501</v>
      </c>
      <c r="K305" s="11">
        <v>392676.2</v>
      </c>
      <c r="L305" s="69">
        <f t="shared" si="29"/>
        <v>-7071.0050036500907</v>
      </c>
    </row>
    <row r="306" spans="1:12" x14ac:dyDescent="0.2">
      <c r="A306" s="19">
        <v>1955</v>
      </c>
      <c r="B306" s="18" t="s">
        <v>69</v>
      </c>
      <c r="C306" s="17">
        <v>3312789.3600000003</v>
      </c>
      <c r="D306" s="16"/>
      <c r="E306" s="17">
        <v>1778928.6699999997</v>
      </c>
      <c r="F306" s="17">
        <v>0</v>
      </c>
      <c r="G306" s="15">
        <f t="shared" si="31"/>
        <v>4202253.6950000003</v>
      </c>
      <c r="H306" s="14">
        <v>5.3309797322911443</v>
      </c>
      <c r="I306" s="24">
        <f t="shared" si="28"/>
        <v>0.1875827803176098</v>
      </c>
      <c r="J306" s="23">
        <f t="shared" si="30"/>
        <v>788270.43170804915</v>
      </c>
      <c r="K306" s="11">
        <v>719104.76</v>
      </c>
      <c r="L306" s="69">
        <f t="shared" si="29"/>
        <v>-69165.671708049136</v>
      </c>
    </row>
    <row r="307" spans="1:12" x14ac:dyDescent="0.2">
      <c r="A307" s="19">
        <v>1960</v>
      </c>
      <c r="B307" s="18" t="s">
        <v>70</v>
      </c>
      <c r="C307" s="17">
        <v>6470055.1500000013</v>
      </c>
      <c r="D307" s="16"/>
      <c r="E307" s="17">
        <v>-728800.74999999884</v>
      </c>
      <c r="F307" s="17">
        <v>-383.39</v>
      </c>
      <c r="G307" s="15">
        <f t="shared" si="31"/>
        <v>6106038.1650000019</v>
      </c>
      <c r="H307" s="14">
        <v>2.4261966603639507</v>
      </c>
      <c r="I307" s="24">
        <f t="shared" si="28"/>
        <v>0.41216774235028059</v>
      </c>
      <c r="J307" s="23">
        <f t="shared" si="30"/>
        <v>2516711.9651727006</v>
      </c>
      <c r="K307" s="11">
        <v>1322754.0899999999</v>
      </c>
      <c r="L307" s="69">
        <f t="shared" si="29"/>
        <v>-1193957.8751727007</v>
      </c>
    </row>
    <row r="308" spans="1:12" x14ac:dyDescent="0.2">
      <c r="A308" s="19">
        <v>1980</v>
      </c>
      <c r="B308" s="18" t="s">
        <v>72</v>
      </c>
      <c r="C308" s="17">
        <v>15364458.219999991</v>
      </c>
      <c r="D308" s="16"/>
      <c r="E308" s="17">
        <v>3828347.6999999993</v>
      </c>
      <c r="F308" s="17">
        <v>136231.18999999997</v>
      </c>
      <c r="G308" s="15">
        <f t="shared" si="31"/>
        <v>17142400.879999992</v>
      </c>
      <c r="H308" s="14">
        <v>7.2685686178790023</v>
      </c>
      <c r="I308" s="24">
        <f t="shared" si="28"/>
        <v>0.13757866955265863</v>
      </c>
      <c r="J308" s="23">
        <f t="shared" si="30"/>
        <v>2358428.7060087235</v>
      </c>
      <c r="K308" s="11">
        <v>2245293.0999999996</v>
      </c>
      <c r="L308" s="69">
        <f t="shared" si="29"/>
        <v>-113135.60600872384</v>
      </c>
    </row>
    <row r="309" spans="1:12" x14ac:dyDescent="0.2">
      <c r="A309" s="19">
        <v>2440</v>
      </c>
      <c r="B309" s="22" t="s">
        <v>74</v>
      </c>
      <c r="C309" s="17">
        <v>-650130316.74000001</v>
      </c>
      <c r="D309" s="16"/>
      <c r="E309" s="17">
        <v>-133048232.05000001</v>
      </c>
      <c r="F309" s="17">
        <v>-5067947.5500000007</v>
      </c>
      <c r="G309" s="15">
        <f t="shared" si="31"/>
        <v>-711586485.21500003</v>
      </c>
      <c r="H309" s="14">
        <v>32.052380232600839</v>
      </c>
      <c r="I309" s="21">
        <f t="shared" si="28"/>
        <v>3.1198931023003671E-2</v>
      </c>
      <c r="J309" s="20">
        <f t="shared" si="30"/>
        <v>-22200737.66912441</v>
      </c>
      <c r="K309" s="11">
        <v>-20984164.179999996</v>
      </c>
      <c r="L309" s="69">
        <f t="shared" si="29"/>
        <v>1216573.4891244136</v>
      </c>
    </row>
    <row r="310" spans="1:12" ht="13.5" thickBot="1" x14ac:dyDescent="0.25">
      <c r="A310" s="19">
        <v>2005</v>
      </c>
      <c r="B310" s="18" t="s">
        <v>75</v>
      </c>
      <c r="C310" s="17">
        <v>8081235.6399999987</v>
      </c>
      <c r="D310" s="16"/>
      <c r="E310" s="17">
        <v>0</v>
      </c>
      <c r="F310" s="17">
        <v>0</v>
      </c>
      <c r="G310" s="15">
        <f t="shared" si="31"/>
        <v>8081235.6399999987</v>
      </c>
      <c r="H310" s="14">
        <v>10.918194119760592</v>
      </c>
      <c r="I310" s="13">
        <f t="shared" si="28"/>
        <v>9.1590238186928977E-2</v>
      </c>
      <c r="J310" s="12">
        <f t="shared" si="30"/>
        <v>740162.29711229936</v>
      </c>
      <c r="K310" s="11">
        <v>740162.35000000009</v>
      </c>
      <c r="L310" s="70">
        <f t="shared" si="29"/>
        <v>5.2887700730934739E-2</v>
      </c>
    </row>
    <row r="311" spans="1:12" ht="18.95" customHeight="1" thickBot="1" x14ac:dyDescent="0.25">
      <c r="A311" s="10"/>
      <c r="B311" s="9" t="s">
        <v>76</v>
      </c>
      <c r="C311" s="7">
        <f>SUM(C285:C310)</f>
        <v>3492301079.9600005</v>
      </c>
      <c r="D311" s="7">
        <f>SUM(D285:D310)</f>
        <v>0</v>
      </c>
      <c r="E311" s="7">
        <f>SUM(E285:E310)</f>
        <v>373305330.74000001</v>
      </c>
      <c r="F311" s="7">
        <f>SUM(F285:F310)</f>
        <v>25284895.599999953</v>
      </c>
      <c r="G311" s="7">
        <f>SUM(G285:G310)</f>
        <v>3653668849.7299991</v>
      </c>
      <c r="H311" s="7"/>
      <c r="I311" s="8"/>
      <c r="J311" s="7">
        <f>SUM(J285:J310)</f>
        <v>177600867.619412</v>
      </c>
      <c r="K311" s="7">
        <f>SUM(K285:K310)</f>
        <v>169551193.23999995</v>
      </c>
      <c r="L311" s="71">
        <f>SUM(L285:L310)</f>
        <v>-8049674.3794120364</v>
      </c>
    </row>
    <row r="312" spans="1:12" ht="63.95" customHeight="1" thickBot="1" x14ac:dyDescent="0.25">
      <c r="C312" s="6">
        <v>3492301079.737916</v>
      </c>
      <c r="D312" s="5"/>
      <c r="E312" s="6"/>
      <c r="F312" s="6"/>
      <c r="G312" s="6"/>
      <c r="H312" s="5"/>
      <c r="I312" s="5"/>
      <c r="J312" s="5"/>
      <c r="K312" s="5"/>
    </row>
    <row r="313" spans="1:12" ht="18.75" thickBot="1" x14ac:dyDescent="0.3">
      <c r="A313" s="42"/>
      <c r="B313" s="42"/>
      <c r="C313" s="42"/>
      <c r="D313" s="42"/>
      <c r="E313" s="46" t="s">
        <v>19</v>
      </c>
      <c r="F313" s="45">
        <f>F280+1</f>
        <v>2025</v>
      </c>
      <c r="G313" s="42"/>
      <c r="H313" s="42"/>
      <c r="I313" s="42"/>
      <c r="J313" s="42"/>
      <c r="K313" s="42"/>
    </row>
    <row r="314" spans="1:12" ht="13.5" thickBot="1" x14ac:dyDescent="0.25">
      <c r="A314" s="44"/>
      <c r="B314" s="44"/>
      <c r="C314" s="44"/>
      <c r="D314" s="44"/>
      <c r="E314" s="44"/>
      <c r="F314" s="44"/>
      <c r="G314" s="44"/>
      <c r="H314" s="44"/>
      <c r="I314" s="44"/>
      <c r="J314" s="44"/>
      <c r="K314" s="44"/>
    </row>
    <row r="315" spans="1:12" ht="32.25" thickBot="1" x14ac:dyDescent="0.3">
      <c r="A315" s="42"/>
      <c r="B315" s="64"/>
      <c r="C315" s="77" t="s">
        <v>20</v>
      </c>
      <c r="D315" s="78"/>
      <c r="E315" s="78"/>
      <c r="F315" s="78"/>
      <c r="G315" s="79" t="s">
        <v>21</v>
      </c>
      <c r="H315" s="80"/>
      <c r="I315" s="43" t="s">
        <v>22</v>
      </c>
      <c r="J315" s="42"/>
      <c r="K315" s="42"/>
    </row>
    <row r="316" spans="1:12" ht="77.25" thickBot="1" x14ac:dyDescent="0.25">
      <c r="A316" s="73" t="s">
        <v>23</v>
      </c>
      <c r="B316" s="75" t="s">
        <v>24</v>
      </c>
      <c r="C316" s="39" t="s">
        <v>25</v>
      </c>
      <c r="D316" s="41" t="s">
        <v>26</v>
      </c>
      <c r="E316" s="37" t="s">
        <v>27</v>
      </c>
      <c r="F316" s="40" t="s">
        <v>28</v>
      </c>
      <c r="G316" s="40" t="s">
        <v>29</v>
      </c>
      <c r="H316" s="39" t="s">
        <v>30</v>
      </c>
      <c r="I316" s="36" t="s">
        <v>31</v>
      </c>
      <c r="J316" s="38" t="s">
        <v>32</v>
      </c>
      <c r="K316" s="37" t="s">
        <v>33</v>
      </c>
      <c r="L316" s="66" t="s">
        <v>34</v>
      </c>
    </row>
    <row r="317" spans="1:12" ht="13.5" thickBot="1" x14ac:dyDescent="0.25">
      <c r="A317" s="74"/>
      <c r="B317" s="76"/>
      <c r="C317" s="32" t="s">
        <v>35</v>
      </c>
      <c r="D317" s="35" t="s">
        <v>36</v>
      </c>
      <c r="E317" s="33" t="s">
        <v>37</v>
      </c>
      <c r="F317" s="33" t="s">
        <v>38</v>
      </c>
      <c r="G317" s="30" t="s">
        <v>39</v>
      </c>
      <c r="H317" s="34" t="s">
        <v>40</v>
      </c>
      <c r="I317" s="33" t="s">
        <v>41</v>
      </c>
      <c r="J317" s="32" t="s">
        <v>42</v>
      </c>
      <c r="K317" s="31" t="s">
        <v>43</v>
      </c>
      <c r="L317" s="67" t="s">
        <v>44</v>
      </c>
    </row>
    <row r="318" spans="1:12" x14ac:dyDescent="0.2">
      <c r="A318" s="29">
        <v>1609</v>
      </c>
      <c r="B318" s="18" t="s">
        <v>45</v>
      </c>
      <c r="C318" s="17">
        <v>68175498.74000001</v>
      </c>
      <c r="D318" s="16"/>
      <c r="E318" s="17">
        <v>1777544.1165999998</v>
      </c>
      <c r="F318" s="17">
        <v>0</v>
      </c>
      <c r="G318" s="15">
        <f t="shared" ref="G318:G343" si="32">C318-D318+(E318*0.5)-F318</f>
        <v>69064270.798300013</v>
      </c>
      <c r="H318" s="14">
        <v>20.078254749507604</v>
      </c>
      <c r="I318" s="28">
        <f t="shared" ref="I318:I343" si="33">IF(H318=0,0,1/H318)</f>
        <v>4.9805125618526375E-2</v>
      </c>
      <c r="J318" s="23">
        <f t="shared" ref="J318:J343" si="34">IF(H318=0,0,+G318/H318)</f>
        <v>3439754.682861255</v>
      </c>
      <c r="K318" s="11">
        <v>3415875.890347179</v>
      </c>
      <c r="L318" s="68">
        <f t="shared" ref="L318:L343" si="35">IF(ISERROR(+K318-J318), 0, +K318-J318)</f>
        <v>-23878.792514075991</v>
      </c>
    </row>
    <row r="319" spans="1:12" ht="25.5" x14ac:dyDescent="0.2">
      <c r="A319" s="27">
        <v>1611</v>
      </c>
      <c r="B319" s="26" t="s">
        <v>46</v>
      </c>
      <c r="C319" s="17">
        <v>103410404.76000005</v>
      </c>
      <c r="D319" s="16"/>
      <c r="E319" s="17">
        <v>21814830.910561472</v>
      </c>
      <c r="F319" s="17">
        <v>228903.02000000002</v>
      </c>
      <c r="G319" s="15">
        <f t="shared" si="32"/>
        <v>114088917.19528079</v>
      </c>
      <c r="H319" s="14">
        <v>6.0463313883315202</v>
      </c>
      <c r="I319" s="24">
        <f t="shared" si="33"/>
        <v>0.16538954545724116</v>
      </c>
      <c r="J319" s="23">
        <f t="shared" si="34"/>
        <v>18869114.156636316</v>
      </c>
      <c r="K319" s="11">
        <v>16707797.152705489</v>
      </c>
      <c r="L319" s="68">
        <f t="shared" si="35"/>
        <v>-2161317.0039308276</v>
      </c>
    </row>
    <row r="320" spans="1:12" x14ac:dyDescent="0.2">
      <c r="A320" s="19">
        <v>1612</v>
      </c>
      <c r="B320" s="18" t="s">
        <v>47</v>
      </c>
      <c r="C320" s="17">
        <v>4127503.6599999997</v>
      </c>
      <c r="D320" s="16"/>
      <c r="E320" s="17">
        <v>137096.05940000003</v>
      </c>
      <c r="F320" s="17">
        <v>0</v>
      </c>
      <c r="G320" s="15">
        <f t="shared" si="32"/>
        <v>4196051.6897</v>
      </c>
      <c r="H320" s="14">
        <v>0</v>
      </c>
      <c r="I320" s="24">
        <f t="shared" si="33"/>
        <v>0</v>
      </c>
      <c r="J320" s="23">
        <f t="shared" si="34"/>
        <v>0</v>
      </c>
      <c r="K320" s="11">
        <v>0</v>
      </c>
      <c r="L320" s="69">
        <f t="shared" si="35"/>
        <v>0</v>
      </c>
    </row>
    <row r="321" spans="1:12" x14ac:dyDescent="0.2">
      <c r="A321" s="19">
        <v>1805</v>
      </c>
      <c r="B321" s="18" t="s">
        <v>48</v>
      </c>
      <c r="C321" s="17">
        <v>84610153.679999977</v>
      </c>
      <c r="D321" s="16"/>
      <c r="E321" s="17">
        <v>0</v>
      </c>
      <c r="F321" s="17">
        <v>0</v>
      </c>
      <c r="G321" s="15">
        <f t="shared" si="32"/>
        <v>84610153.679999977</v>
      </c>
      <c r="H321" s="14">
        <v>0</v>
      </c>
      <c r="I321" s="24">
        <f t="shared" si="33"/>
        <v>0</v>
      </c>
      <c r="J321" s="23">
        <f t="shared" si="34"/>
        <v>0</v>
      </c>
      <c r="K321" s="11">
        <v>0</v>
      </c>
      <c r="L321" s="69">
        <f t="shared" si="35"/>
        <v>0</v>
      </c>
    </row>
    <row r="322" spans="1:12" x14ac:dyDescent="0.2">
      <c r="A322" s="19">
        <v>1808</v>
      </c>
      <c r="B322" s="18" t="s">
        <v>49</v>
      </c>
      <c r="C322" s="17">
        <v>32671245.40000001</v>
      </c>
      <c r="D322" s="16"/>
      <c r="E322" s="17">
        <v>799701.21071520261</v>
      </c>
      <c r="F322" s="17">
        <v>0</v>
      </c>
      <c r="G322" s="15">
        <f t="shared" si="32"/>
        <v>33071096.005357612</v>
      </c>
      <c r="H322" s="14">
        <v>21.400087832627719</v>
      </c>
      <c r="I322" s="24">
        <f t="shared" si="33"/>
        <v>4.6728780172357355E-2</v>
      </c>
      <c r="J322" s="23">
        <f t="shared" si="34"/>
        <v>1545371.9752932813</v>
      </c>
      <c r="K322" s="11">
        <v>1532657.942421647</v>
      </c>
      <c r="L322" s="69">
        <f t="shared" si="35"/>
        <v>-12714.032871634234</v>
      </c>
    </row>
    <row r="323" spans="1:12" x14ac:dyDescent="0.2">
      <c r="A323" s="19">
        <v>1815</v>
      </c>
      <c r="B323" s="18" t="s">
        <v>51</v>
      </c>
      <c r="C323" s="17">
        <v>85988994.630000025</v>
      </c>
      <c r="D323" s="16"/>
      <c r="E323" s="17">
        <v>2795062.6814247975</v>
      </c>
      <c r="F323" s="17">
        <v>16394.040001199995</v>
      </c>
      <c r="G323" s="15">
        <f t="shared" si="32"/>
        <v>87370131.930711225</v>
      </c>
      <c r="H323" s="14">
        <v>15.670941480219492</v>
      </c>
      <c r="I323" s="24">
        <f t="shared" si="33"/>
        <v>6.3812375361253254E-2</v>
      </c>
      <c r="J323" s="23">
        <f t="shared" si="34"/>
        <v>5575295.6541247638</v>
      </c>
      <c r="K323" s="11">
        <v>5599045.1842202758</v>
      </c>
      <c r="L323" s="69">
        <f t="shared" si="35"/>
        <v>23749.530095512047</v>
      </c>
    </row>
    <row r="324" spans="1:12" x14ac:dyDescent="0.2">
      <c r="A324" s="19">
        <v>1820</v>
      </c>
      <c r="B324" s="18" t="s">
        <v>52</v>
      </c>
      <c r="C324" s="17">
        <v>127933863.45999998</v>
      </c>
      <c r="D324" s="16"/>
      <c r="E324" s="17">
        <v>6331009.4389600009</v>
      </c>
      <c r="F324" s="17">
        <v>115281.71999951996</v>
      </c>
      <c r="G324" s="15">
        <f t="shared" si="32"/>
        <v>130984086.45948046</v>
      </c>
      <c r="H324" s="14">
        <v>21.928841622761954</v>
      </c>
      <c r="I324" s="24">
        <f t="shared" si="33"/>
        <v>4.5602043974908753E-2</v>
      </c>
      <c r="J324" s="23">
        <f t="shared" si="34"/>
        <v>5973142.0707384776</v>
      </c>
      <c r="K324" s="11">
        <v>6389875.8646494336</v>
      </c>
      <c r="L324" s="69">
        <f t="shared" si="35"/>
        <v>416733.79391095601</v>
      </c>
    </row>
    <row r="325" spans="1:12" x14ac:dyDescent="0.2">
      <c r="A325" s="19">
        <v>1830</v>
      </c>
      <c r="B325" s="18" t="s">
        <v>54</v>
      </c>
      <c r="C325" s="17">
        <v>609787069.06999993</v>
      </c>
      <c r="D325" s="16"/>
      <c r="E325" s="17">
        <v>56501230.803159565</v>
      </c>
      <c r="F325" s="17">
        <v>1695392.684968025</v>
      </c>
      <c r="G325" s="15">
        <f t="shared" si="32"/>
        <v>636342291.78661168</v>
      </c>
      <c r="H325" s="14">
        <v>38.785426432013288</v>
      </c>
      <c r="I325" s="24">
        <f t="shared" si="33"/>
        <v>2.5782880117430015E-2</v>
      </c>
      <c r="J325" s="23">
        <f t="shared" si="34"/>
        <v>16406737.022784879</v>
      </c>
      <c r="K325" s="11">
        <v>16204817.735650925</v>
      </c>
      <c r="L325" s="69">
        <f t="shared" si="35"/>
        <v>-201919.28713395447</v>
      </c>
    </row>
    <row r="326" spans="1:12" x14ac:dyDescent="0.2">
      <c r="A326" s="19">
        <v>1835</v>
      </c>
      <c r="B326" s="18" t="s">
        <v>55</v>
      </c>
      <c r="C326" s="17">
        <v>479707445.33000016</v>
      </c>
      <c r="D326" s="16"/>
      <c r="E326" s="17">
        <v>50557929.52416724</v>
      </c>
      <c r="F326" s="17">
        <v>1667566.1215514431</v>
      </c>
      <c r="G326" s="15">
        <f t="shared" si="32"/>
        <v>503318843.97053236</v>
      </c>
      <c r="H326" s="14">
        <v>32.387599021903135</v>
      </c>
      <c r="I326" s="24">
        <f t="shared" si="33"/>
        <v>3.0876015209516411E-2</v>
      </c>
      <c r="J326" s="23">
        <f t="shared" si="34"/>
        <v>15540480.281670373</v>
      </c>
      <c r="K326" s="11">
        <v>15253533.423721004</v>
      </c>
      <c r="L326" s="69">
        <f t="shared" si="35"/>
        <v>-286946.85794936866</v>
      </c>
    </row>
    <row r="327" spans="1:12" x14ac:dyDescent="0.2">
      <c r="A327" s="19">
        <v>1840</v>
      </c>
      <c r="B327" s="18" t="s">
        <v>56</v>
      </c>
      <c r="C327" s="17">
        <v>447651470.63000029</v>
      </c>
      <c r="D327" s="16"/>
      <c r="E327" s="17">
        <v>74621341.770079136</v>
      </c>
      <c r="F327" s="17">
        <v>339901.31035318231</v>
      </c>
      <c r="G327" s="15">
        <f t="shared" si="32"/>
        <v>484622240.2046867</v>
      </c>
      <c r="H327" s="14">
        <v>48.403705263076063</v>
      </c>
      <c r="I327" s="24">
        <f t="shared" si="33"/>
        <v>2.0659575430536984E-2</v>
      </c>
      <c r="J327" s="23">
        <f t="shared" si="34"/>
        <v>10012089.726824539</v>
      </c>
      <c r="K327" s="11">
        <v>9711820.1267609522</v>
      </c>
      <c r="L327" s="69">
        <f t="shared" si="35"/>
        <v>-300269.60006358661</v>
      </c>
    </row>
    <row r="328" spans="1:12" x14ac:dyDescent="0.2">
      <c r="A328" s="19">
        <v>1845</v>
      </c>
      <c r="B328" s="18" t="s">
        <v>57</v>
      </c>
      <c r="C328" s="17">
        <v>1235072154.9200003</v>
      </c>
      <c r="D328" s="16"/>
      <c r="E328" s="17">
        <v>175680709.90840566</v>
      </c>
      <c r="F328" s="17">
        <v>1508033.4755442287</v>
      </c>
      <c r="G328" s="15">
        <f t="shared" si="32"/>
        <v>1321404476.398659</v>
      </c>
      <c r="H328" s="14">
        <v>27.375913386241436</v>
      </c>
      <c r="I328" s="24">
        <f t="shared" si="33"/>
        <v>3.6528461567334559E-2</v>
      </c>
      <c r="J328" s="23">
        <f t="shared" si="34"/>
        <v>48268872.631032266</v>
      </c>
      <c r="K328" s="11">
        <v>47305051.843543291</v>
      </c>
      <c r="L328" s="69">
        <f t="shared" si="35"/>
        <v>-963820.78748897463</v>
      </c>
    </row>
    <row r="329" spans="1:12" x14ac:dyDescent="0.2">
      <c r="A329" s="19">
        <v>1850</v>
      </c>
      <c r="B329" s="18" t="s">
        <v>58</v>
      </c>
      <c r="C329" s="17">
        <v>650917457.54999983</v>
      </c>
      <c r="D329" s="16"/>
      <c r="E329" s="17">
        <v>68168935.074278846</v>
      </c>
      <c r="F329" s="17">
        <v>2079541.6368721884</v>
      </c>
      <c r="G329" s="15">
        <f t="shared" si="32"/>
        <v>682922383.45026708</v>
      </c>
      <c r="H329" s="14">
        <v>26.702022261849311</v>
      </c>
      <c r="I329" s="24">
        <f t="shared" si="33"/>
        <v>3.7450347025916333E-2</v>
      </c>
      <c r="J329" s="23">
        <f t="shared" si="34"/>
        <v>25575680.251978401</v>
      </c>
      <c r="K329" s="11">
        <v>24844534.630902804</v>
      </c>
      <c r="L329" s="69">
        <f t="shared" si="35"/>
        <v>-731145.62107559666</v>
      </c>
    </row>
    <row r="330" spans="1:12" x14ac:dyDescent="0.2">
      <c r="A330" s="19">
        <v>1855</v>
      </c>
      <c r="B330" s="18" t="s">
        <v>59</v>
      </c>
      <c r="C330" s="17">
        <v>98889523.539999992</v>
      </c>
      <c r="D330" s="16"/>
      <c r="E330" s="17">
        <v>12467744.725203495</v>
      </c>
      <c r="F330" s="17">
        <v>354947.17119141208</v>
      </c>
      <c r="G330" s="15">
        <f t="shared" si="32"/>
        <v>104768448.73141032</v>
      </c>
      <c r="H330" s="14">
        <v>36.758978276670739</v>
      </c>
      <c r="I330" s="24">
        <f t="shared" si="33"/>
        <v>2.7204238172056451E-2</v>
      </c>
      <c r="J330" s="23">
        <f t="shared" si="34"/>
        <v>2850145.8322061719</v>
      </c>
      <c r="K330" s="11">
        <v>2791185.8617231776</v>
      </c>
      <c r="L330" s="69">
        <f t="shared" si="35"/>
        <v>-58959.970482994337</v>
      </c>
    </row>
    <row r="331" spans="1:12" x14ac:dyDescent="0.2">
      <c r="A331" s="19">
        <v>1860</v>
      </c>
      <c r="B331" s="18" t="s">
        <v>60</v>
      </c>
      <c r="C331" s="17">
        <v>144025437.05000007</v>
      </c>
      <c r="D331" s="16"/>
      <c r="E331" s="17">
        <v>19016560.680776346</v>
      </c>
      <c r="F331" s="17">
        <v>489190.38127889659</v>
      </c>
      <c r="G331" s="15">
        <f t="shared" si="32"/>
        <v>153044527.00910935</v>
      </c>
      <c r="H331" s="14">
        <v>10.50395312640301</v>
      </c>
      <c r="I331" s="24">
        <f t="shared" si="33"/>
        <v>9.5202252710588922E-2</v>
      </c>
      <c r="J331" s="23">
        <f t="shared" si="34"/>
        <v>14570183.736293782</v>
      </c>
      <c r="K331" s="11">
        <v>13629724.695579311</v>
      </c>
      <c r="L331" s="69">
        <f t="shared" si="35"/>
        <v>-940459.04071447067</v>
      </c>
    </row>
    <row r="332" spans="1:12" x14ac:dyDescent="0.2">
      <c r="A332" s="19">
        <v>1908</v>
      </c>
      <c r="B332" s="18" t="s">
        <v>61</v>
      </c>
      <c r="C332" s="17">
        <v>167411947.38000003</v>
      </c>
      <c r="D332" s="16"/>
      <c r="E332" s="17">
        <v>1024719.3488999999</v>
      </c>
      <c r="F332" s="17">
        <v>0</v>
      </c>
      <c r="G332" s="15">
        <f t="shared" si="32"/>
        <v>167924307.05445004</v>
      </c>
      <c r="H332" s="14">
        <v>28.861723115016758</v>
      </c>
      <c r="I332" s="24">
        <f t="shared" si="33"/>
        <v>3.4647965958751088E-2</v>
      </c>
      <c r="J332" s="23">
        <f t="shared" si="34"/>
        <v>5818235.6744694496</v>
      </c>
      <c r="K332" s="11">
        <v>5820296.6870059557</v>
      </c>
      <c r="L332" s="69">
        <f t="shared" si="35"/>
        <v>2061.0125365061685</v>
      </c>
    </row>
    <row r="333" spans="1:12" x14ac:dyDescent="0.2">
      <c r="A333" s="19">
        <v>1915</v>
      </c>
      <c r="B333" s="18" t="s">
        <v>62</v>
      </c>
      <c r="C333" s="17">
        <v>3486207.4099999974</v>
      </c>
      <c r="D333" s="16"/>
      <c r="E333" s="17">
        <v>0</v>
      </c>
      <c r="F333" s="17">
        <v>0</v>
      </c>
      <c r="G333" s="15">
        <f t="shared" si="32"/>
        <v>3486207.4099999974</v>
      </c>
      <c r="H333" s="14">
        <v>12.580318123036092</v>
      </c>
      <c r="I333" s="24">
        <f t="shared" si="33"/>
        <v>7.9489245837820147E-2</v>
      </c>
      <c r="J333" s="23">
        <f t="shared" si="34"/>
        <v>277115.99785512005</v>
      </c>
      <c r="K333" s="11">
        <v>276991.64803169237</v>
      </c>
      <c r="L333" s="69">
        <f t="shared" si="35"/>
        <v>-124.34982342767762</v>
      </c>
    </row>
    <row r="334" spans="1:12" x14ac:dyDescent="0.2">
      <c r="A334" s="19">
        <v>1920</v>
      </c>
      <c r="B334" s="18" t="s">
        <v>63</v>
      </c>
      <c r="C334" s="17">
        <v>13252124.399999995</v>
      </c>
      <c r="D334" s="16"/>
      <c r="E334" s="17">
        <v>2582837.4191692621</v>
      </c>
      <c r="F334" s="17">
        <v>0</v>
      </c>
      <c r="G334" s="15">
        <f t="shared" si="32"/>
        <v>14543543.109584626</v>
      </c>
      <c r="H334" s="14">
        <v>2.4469749316541312</v>
      </c>
      <c r="I334" s="24">
        <f t="shared" si="33"/>
        <v>0.40866785640668979</v>
      </c>
      <c r="J334" s="23">
        <f t="shared" si="34"/>
        <v>5943478.5871522324</v>
      </c>
      <c r="K334" s="11">
        <v>5219333.1766844001</v>
      </c>
      <c r="L334" s="69">
        <f t="shared" si="35"/>
        <v>-724145.41046783235</v>
      </c>
    </row>
    <row r="335" spans="1:12" x14ac:dyDescent="0.2">
      <c r="A335" s="19">
        <v>1930</v>
      </c>
      <c r="B335" s="18" t="s">
        <v>65</v>
      </c>
      <c r="C335" s="17">
        <v>33356338.57</v>
      </c>
      <c r="D335" s="16"/>
      <c r="E335" s="17">
        <v>5379664.0700000003</v>
      </c>
      <c r="F335" s="17">
        <v>48672.240000359991</v>
      </c>
      <c r="G335" s="15">
        <f t="shared" si="32"/>
        <v>35997498.364999644</v>
      </c>
      <c r="H335" s="14">
        <v>6.2463754450221822</v>
      </c>
      <c r="I335" s="24">
        <f t="shared" si="33"/>
        <v>0.16009284244944211</v>
      </c>
      <c r="J335" s="23">
        <f t="shared" si="34"/>
        <v>5762941.8343219375</v>
      </c>
      <c r="K335" s="11">
        <v>5247105.2360907262</v>
      </c>
      <c r="L335" s="69">
        <f t="shared" si="35"/>
        <v>-515836.5982312113</v>
      </c>
    </row>
    <row r="336" spans="1:12" x14ac:dyDescent="0.2">
      <c r="A336" s="19">
        <v>1935</v>
      </c>
      <c r="B336" s="18" t="s">
        <v>66</v>
      </c>
      <c r="C336" s="17">
        <v>626481.86999999988</v>
      </c>
      <c r="D336" s="16"/>
      <c r="E336" s="17">
        <v>0</v>
      </c>
      <c r="F336" s="17">
        <v>0</v>
      </c>
      <c r="G336" s="15">
        <f t="shared" si="32"/>
        <v>626481.86999999988</v>
      </c>
      <c r="H336" s="14">
        <v>7.4261594114511036</v>
      </c>
      <c r="I336" s="24">
        <f t="shared" si="33"/>
        <v>0.13465910770215955</v>
      </c>
      <c r="J336" s="23">
        <f t="shared" si="34"/>
        <v>84361.489605780313</v>
      </c>
      <c r="K336" s="11">
        <v>84165.749605780322</v>
      </c>
      <c r="L336" s="69">
        <f t="shared" si="35"/>
        <v>-195.73999999999069</v>
      </c>
    </row>
    <row r="337" spans="1:12" x14ac:dyDescent="0.2">
      <c r="A337" s="19">
        <v>1940</v>
      </c>
      <c r="B337" s="18" t="s">
        <v>67</v>
      </c>
      <c r="C337" s="17">
        <v>1020746.8499999992</v>
      </c>
      <c r="D337" s="16"/>
      <c r="E337" s="17">
        <v>1000718.7934000001</v>
      </c>
      <c r="F337" s="17">
        <v>0</v>
      </c>
      <c r="G337" s="15">
        <f t="shared" si="32"/>
        <v>1521106.2466999991</v>
      </c>
      <c r="H337" s="14">
        <v>2.1764280554726856</v>
      </c>
      <c r="I337" s="24">
        <f t="shared" si="33"/>
        <v>0.45946843842849466</v>
      </c>
      <c r="J337" s="23">
        <f t="shared" si="34"/>
        <v>698900.31185507716</v>
      </c>
      <c r="K337" s="11">
        <v>466134.80050367047</v>
      </c>
      <c r="L337" s="69">
        <f t="shared" si="35"/>
        <v>-232765.51135140669</v>
      </c>
    </row>
    <row r="338" spans="1:12" x14ac:dyDescent="0.2">
      <c r="A338" s="19">
        <v>1945</v>
      </c>
      <c r="B338" s="18" t="s">
        <v>68</v>
      </c>
      <c r="C338" s="17">
        <v>2830838.1300000008</v>
      </c>
      <c r="D338" s="16"/>
      <c r="E338" s="17">
        <v>408860.09050000005</v>
      </c>
      <c r="F338" s="17">
        <v>0</v>
      </c>
      <c r="G338" s="15">
        <f t="shared" si="32"/>
        <v>3035268.1752500008</v>
      </c>
      <c r="H338" s="14">
        <v>6.8914762695589724</v>
      </c>
      <c r="I338" s="24">
        <f t="shared" si="33"/>
        <v>0.14510679002367022</v>
      </c>
      <c r="J338" s="23">
        <f t="shared" si="34"/>
        <v>440438.02177153056</v>
      </c>
      <c r="K338" s="11">
        <v>412962.27643038391</v>
      </c>
      <c r="L338" s="69">
        <f t="shared" si="35"/>
        <v>-27475.745341146656</v>
      </c>
    </row>
    <row r="339" spans="1:12" x14ac:dyDescent="0.2">
      <c r="A339" s="19">
        <v>1955</v>
      </c>
      <c r="B339" s="18" t="s">
        <v>69</v>
      </c>
      <c r="C339" s="17">
        <v>4372613.2700000014</v>
      </c>
      <c r="D339" s="16"/>
      <c r="E339" s="17">
        <v>453721.11760000011</v>
      </c>
      <c r="F339" s="17">
        <v>0</v>
      </c>
      <c r="G339" s="15">
        <f t="shared" si="32"/>
        <v>4599473.8288000012</v>
      </c>
      <c r="H339" s="14">
        <v>7.2189669373053489</v>
      </c>
      <c r="I339" s="24">
        <f t="shared" si="33"/>
        <v>0.13852397561655461</v>
      </c>
      <c r="J339" s="23">
        <f t="shared" si="34"/>
        <v>637137.40050967236</v>
      </c>
      <c r="K339" s="11">
        <v>597846.76043014205</v>
      </c>
      <c r="L339" s="69">
        <f t="shared" si="35"/>
        <v>-39290.640079530305</v>
      </c>
    </row>
    <row r="340" spans="1:12" x14ac:dyDescent="0.2">
      <c r="A340" s="19">
        <v>1960</v>
      </c>
      <c r="B340" s="18" t="s">
        <v>70</v>
      </c>
      <c r="C340" s="17">
        <v>4418883.7000000039</v>
      </c>
      <c r="D340" s="16"/>
      <c r="E340" s="17">
        <v>0</v>
      </c>
      <c r="F340" s="17">
        <v>35451.000004799993</v>
      </c>
      <c r="G340" s="15">
        <f t="shared" si="32"/>
        <v>4383432.6999952039</v>
      </c>
      <c r="H340" s="14">
        <v>3.6728375988265287</v>
      </c>
      <c r="I340" s="24">
        <f t="shared" si="33"/>
        <v>0.27226904895536352</v>
      </c>
      <c r="J340" s="23">
        <f t="shared" si="34"/>
        <v>1193473.0523875356</v>
      </c>
      <c r="K340" s="11">
        <v>1096198.3465128972</v>
      </c>
      <c r="L340" s="69">
        <f t="shared" si="35"/>
        <v>-97274.705874638399</v>
      </c>
    </row>
    <row r="341" spans="1:12" x14ac:dyDescent="0.2">
      <c r="A341" s="19">
        <v>1980</v>
      </c>
      <c r="B341" s="18" t="s">
        <v>72</v>
      </c>
      <c r="C341" s="17">
        <v>16811281.62999998</v>
      </c>
      <c r="D341" s="16"/>
      <c r="E341" s="17">
        <v>6152655.9080282012</v>
      </c>
      <c r="F341" s="17">
        <v>112161.83995199995</v>
      </c>
      <c r="G341" s="15">
        <f t="shared" si="32"/>
        <v>19775447.744062081</v>
      </c>
      <c r="H341" s="14">
        <v>7.7196258900562613</v>
      </c>
      <c r="I341" s="24">
        <f t="shared" si="33"/>
        <v>0.12953995624167636</v>
      </c>
      <c r="J341" s="23">
        <f t="shared" si="34"/>
        <v>2561710.6354253595</v>
      </c>
      <c r="K341" s="11">
        <v>2258436.3720821426</v>
      </c>
      <c r="L341" s="69">
        <f t="shared" si="35"/>
        <v>-303274.26334321685</v>
      </c>
    </row>
    <row r="342" spans="1:12" x14ac:dyDescent="0.2">
      <c r="A342" s="19">
        <v>2440</v>
      </c>
      <c r="B342" s="22" t="s">
        <v>74</v>
      </c>
      <c r="C342" s="17">
        <v>-757126437.06000006</v>
      </c>
      <c r="D342" s="16"/>
      <c r="E342" s="17">
        <v>-160976527.03689501</v>
      </c>
      <c r="F342" s="17">
        <v>-1377791.8799585998</v>
      </c>
      <c r="G342" s="15">
        <f t="shared" si="32"/>
        <v>-836236908.69848895</v>
      </c>
      <c r="H342" s="14">
        <v>35.640019518902449</v>
      </c>
      <c r="I342" s="21">
        <f t="shared" si="33"/>
        <v>2.805834602502472E-2</v>
      </c>
      <c r="J342" s="20">
        <f t="shared" si="34"/>
        <v>-23463424.543159209</v>
      </c>
      <c r="K342" s="11">
        <v>-22660704.678595979</v>
      </c>
      <c r="L342" s="69">
        <f t="shared" si="35"/>
        <v>802719.86456323043</v>
      </c>
    </row>
    <row r="343" spans="1:12" ht="13.5" thickBot="1" x14ac:dyDescent="0.25">
      <c r="A343" s="19">
        <v>2005</v>
      </c>
      <c r="B343" s="18" t="s">
        <v>75</v>
      </c>
      <c r="C343" s="17">
        <v>7341073.2899999991</v>
      </c>
      <c r="D343" s="16"/>
      <c r="E343" s="17">
        <v>0</v>
      </c>
      <c r="F343" s="17">
        <v>0</v>
      </c>
      <c r="G343" s="15">
        <f t="shared" si="32"/>
        <v>7341073.2899999991</v>
      </c>
      <c r="H343" s="14">
        <v>9.918194215765384</v>
      </c>
      <c r="I343" s="13">
        <f t="shared" si="33"/>
        <v>0.10082480522618303</v>
      </c>
      <c r="J343" s="12">
        <f t="shared" si="34"/>
        <v>740162.28461538453</v>
      </c>
      <c r="K343" s="11">
        <v>731191.98</v>
      </c>
      <c r="L343" s="70">
        <f t="shared" si="35"/>
        <v>-8970.3046153845498</v>
      </c>
    </row>
    <row r="344" spans="1:12" ht="18.95" customHeight="1" thickBot="1" x14ac:dyDescent="0.25">
      <c r="A344" s="10"/>
      <c r="B344" s="9" t="s">
        <v>76</v>
      </c>
      <c r="C344" s="7">
        <f>SUM(C318:C343)</f>
        <v>3670770321.8600001</v>
      </c>
      <c r="D344" s="7">
        <f>SUM(D318:D343)</f>
        <v>0</v>
      </c>
      <c r="E344" s="7">
        <f>SUM(E318:E343)</f>
        <v>346696346.61443424</v>
      </c>
      <c r="F344" s="7">
        <f>SUM(F318:F343)</f>
        <v>7313644.7617586553</v>
      </c>
      <c r="G344" s="7">
        <f>SUM(G318:G343)</f>
        <v>3836804850.4054594</v>
      </c>
      <c r="H344" s="7"/>
      <c r="I344" s="8"/>
      <c r="J344" s="7">
        <f>SUM(J318:J343)</f>
        <v>169321398.76925439</v>
      </c>
      <c r="K344" s="7">
        <f>SUM(K318:K343)</f>
        <v>162935878.70700729</v>
      </c>
      <c r="L344" s="71">
        <f>SUM(L318:L343)</f>
        <v>-6385520.0622470733</v>
      </c>
    </row>
    <row r="345" spans="1:12" ht="63.95" customHeight="1" x14ac:dyDescent="0.2">
      <c r="C345" s="6"/>
      <c r="D345" s="5"/>
      <c r="E345" s="6"/>
      <c r="F345" s="6"/>
      <c r="G345" s="6"/>
      <c r="H345" s="5"/>
      <c r="I345" s="5"/>
      <c r="J345" s="5"/>
      <c r="K345" s="5"/>
    </row>
    <row r="346" spans="1:12" ht="13.5" thickBot="1" x14ac:dyDescent="0.25"/>
    <row r="347" spans="1:12" ht="18.75" thickBot="1" x14ac:dyDescent="0.3">
      <c r="A347" s="42"/>
      <c r="B347" s="42"/>
      <c r="C347" s="42"/>
      <c r="D347" s="42"/>
      <c r="E347" s="46" t="s">
        <v>19</v>
      </c>
      <c r="F347" s="45">
        <f>F313+1</f>
        <v>2026</v>
      </c>
      <c r="G347" s="42"/>
      <c r="H347" s="42"/>
      <c r="I347" s="42"/>
      <c r="J347" s="42"/>
      <c r="K347" s="42"/>
    </row>
    <row r="348" spans="1:12" ht="13.5" thickBot="1" x14ac:dyDescent="0.25">
      <c r="A348" s="44"/>
      <c r="B348" s="44"/>
      <c r="C348" s="44"/>
      <c r="D348" s="44"/>
      <c r="E348" s="44"/>
      <c r="F348" s="44"/>
      <c r="G348" s="44"/>
      <c r="H348" s="44"/>
      <c r="I348" s="44"/>
      <c r="J348" s="44"/>
      <c r="K348" s="44"/>
    </row>
    <row r="349" spans="1:12" ht="32.25" thickBot="1" x14ac:dyDescent="0.3">
      <c r="A349" s="42"/>
      <c r="B349" s="42"/>
      <c r="C349" s="77" t="s">
        <v>20</v>
      </c>
      <c r="D349" s="78"/>
      <c r="E349" s="78"/>
      <c r="F349" s="78"/>
      <c r="G349" s="79" t="s">
        <v>21</v>
      </c>
      <c r="H349" s="80"/>
      <c r="I349" s="43" t="s">
        <v>22</v>
      </c>
      <c r="J349" s="42"/>
      <c r="K349" s="42"/>
    </row>
    <row r="350" spans="1:12" ht="77.25" thickBot="1" x14ac:dyDescent="0.25">
      <c r="A350" s="73" t="s">
        <v>23</v>
      </c>
      <c r="B350" s="75" t="s">
        <v>24</v>
      </c>
      <c r="C350" s="39" t="s">
        <v>25</v>
      </c>
      <c r="D350" s="41" t="s">
        <v>26</v>
      </c>
      <c r="E350" s="37" t="s">
        <v>27</v>
      </c>
      <c r="F350" s="40" t="s">
        <v>28</v>
      </c>
      <c r="G350" s="40" t="s">
        <v>29</v>
      </c>
      <c r="H350" s="39" t="s">
        <v>30</v>
      </c>
      <c r="I350" s="36" t="s">
        <v>31</v>
      </c>
      <c r="J350" s="38" t="s">
        <v>32</v>
      </c>
      <c r="K350" s="37" t="s">
        <v>33</v>
      </c>
      <c r="L350" s="66" t="s">
        <v>34</v>
      </c>
    </row>
    <row r="351" spans="1:12" ht="13.5" thickBot="1" x14ac:dyDescent="0.25">
      <c r="A351" s="74"/>
      <c r="B351" s="76"/>
      <c r="C351" s="32" t="s">
        <v>35</v>
      </c>
      <c r="D351" s="35" t="s">
        <v>36</v>
      </c>
      <c r="E351" s="33" t="s">
        <v>37</v>
      </c>
      <c r="F351" s="33" t="s">
        <v>38</v>
      </c>
      <c r="G351" s="30" t="s">
        <v>39</v>
      </c>
      <c r="H351" s="34" t="s">
        <v>40</v>
      </c>
      <c r="I351" s="33" t="s">
        <v>41</v>
      </c>
      <c r="J351" s="32" t="s">
        <v>42</v>
      </c>
      <c r="K351" s="31" t="s">
        <v>43</v>
      </c>
      <c r="L351" s="67" t="s">
        <v>44</v>
      </c>
    </row>
    <row r="352" spans="1:12" x14ac:dyDescent="0.2">
      <c r="A352" s="29">
        <v>1609</v>
      </c>
      <c r="B352" s="18" t="s">
        <v>45</v>
      </c>
      <c r="C352" s="17">
        <v>66537166.966252834</v>
      </c>
      <c r="D352" s="16"/>
      <c r="E352" s="17">
        <v>7894473.1502</v>
      </c>
      <c r="F352" s="17">
        <v>0</v>
      </c>
      <c r="G352" s="15">
        <f t="shared" ref="G352:G377" si="36">C352-D352+(E352*0.5)-F352</f>
        <v>70484403.541352838</v>
      </c>
      <c r="H352" s="14">
        <v>19.290101694629207</v>
      </c>
      <c r="I352" s="28">
        <f t="shared" ref="I352:I377" si="37">IF(H352=0,0,1/H352)</f>
        <v>5.1840058483383848E-2</v>
      </c>
      <c r="J352" s="23">
        <f t="shared" ref="J352:J377" si="38">IF(H352=0,0,+G352/H352)</f>
        <v>3653915.6017501587</v>
      </c>
      <c r="K352" s="11">
        <v>3486570.7792454702</v>
      </c>
      <c r="L352" s="68">
        <f t="shared" ref="L352:L377" si="39">IF(ISERROR(+K352-J352), 0, +K352-J352)</f>
        <v>-167344.82250468852</v>
      </c>
    </row>
    <row r="353" spans="1:12" ht="25.5" x14ac:dyDescent="0.2">
      <c r="A353" s="27">
        <v>1611</v>
      </c>
      <c r="B353" s="26" t="s">
        <v>46</v>
      </c>
      <c r="C353" s="17">
        <v>108288535.49785604</v>
      </c>
      <c r="D353" s="16"/>
      <c r="E353" s="17">
        <v>32931535.781099997</v>
      </c>
      <c r="F353" s="17">
        <v>0</v>
      </c>
      <c r="G353" s="15">
        <f t="shared" si="36"/>
        <v>124754303.38840604</v>
      </c>
      <c r="H353" s="14">
        <v>6.3267446442440063</v>
      </c>
      <c r="I353" s="24">
        <f t="shared" si="37"/>
        <v>0.15805916885072763</v>
      </c>
      <c r="J353" s="23">
        <f t="shared" si="38"/>
        <v>19718561.504122969</v>
      </c>
      <c r="K353" s="11">
        <v>22323094.029258188</v>
      </c>
      <c r="L353" s="68">
        <f t="shared" si="39"/>
        <v>2604532.5251352191</v>
      </c>
    </row>
    <row r="354" spans="1:12" x14ac:dyDescent="0.2">
      <c r="A354" s="19">
        <v>1612</v>
      </c>
      <c r="B354" s="18" t="s">
        <v>47</v>
      </c>
      <c r="C354" s="17">
        <v>4264599.7193999998</v>
      </c>
      <c r="D354" s="16"/>
      <c r="E354" s="17">
        <v>138131.85570000001</v>
      </c>
      <c r="F354" s="17">
        <v>0</v>
      </c>
      <c r="G354" s="15">
        <f t="shared" si="36"/>
        <v>4333665.6472499995</v>
      </c>
      <c r="H354" s="14">
        <v>0</v>
      </c>
      <c r="I354" s="24">
        <f t="shared" si="37"/>
        <v>0</v>
      </c>
      <c r="J354" s="23">
        <f t="shared" si="38"/>
        <v>0</v>
      </c>
      <c r="K354" s="11">
        <v>0</v>
      </c>
      <c r="L354" s="69">
        <f t="shared" si="39"/>
        <v>0</v>
      </c>
    </row>
    <row r="355" spans="1:12" x14ac:dyDescent="0.2">
      <c r="A355" s="19">
        <v>1805</v>
      </c>
      <c r="B355" s="18" t="s">
        <v>48</v>
      </c>
      <c r="C355" s="17">
        <v>84610153.679999977</v>
      </c>
      <c r="D355" s="16"/>
      <c r="E355" s="17">
        <v>0</v>
      </c>
      <c r="F355" s="17">
        <v>0</v>
      </c>
      <c r="G355" s="15">
        <f t="shared" si="36"/>
        <v>84610153.679999977</v>
      </c>
      <c r="H355" s="14">
        <v>0</v>
      </c>
      <c r="I355" s="24">
        <f t="shared" si="37"/>
        <v>0</v>
      </c>
      <c r="J355" s="23">
        <f t="shared" si="38"/>
        <v>0</v>
      </c>
      <c r="K355" s="11">
        <v>0</v>
      </c>
      <c r="L355" s="69">
        <f t="shared" si="39"/>
        <v>0</v>
      </c>
    </row>
    <row r="356" spans="1:12" x14ac:dyDescent="0.2">
      <c r="A356" s="19">
        <v>1808</v>
      </c>
      <c r="B356" s="18" t="s">
        <v>49</v>
      </c>
      <c r="C356" s="17">
        <v>31938288.668293566</v>
      </c>
      <c r="D356" s="16"/>
      <c r="E356" s="17">
        <v>86195.317374783379</v>
      </c>
      <c r="F356" s="17">
        <v>0</v>
      </c>
      <c r="G356" s="15">
        <f t="shared" si="36"/>
        <v>31981386.326980956</v>
      </c>
      <c r="H356" s="14">
        <v>20.557624673670922</v>
      </c>
      <c r="I356" s="24">
        <f t="shared" si="37"/>
        <v>4.8643752178273061E-2</v>
      </c>
      <c r="J356" s="23">
        <f t="shared" si="38"/>
        <v>1555694.6308072722</v>
      </c>
      <c r="K356" s="11">
        <v>1554712.5408491138</v>
      </c>
      <c r="L356" s="69">
        <f t="shared" si="39"/>
        <v>-982.08995815832168</v>
      </c>
    </row>
    <row r="357" spans="1:12" x14ac:dyDescent="0.2">
      <c r="A357" s="19">
        <v>1815</v>
      </c>
      <c r="B357" s="18" t="s">
        <v>51</v>
      </c>
      <c r="C357" s="17">
        <v>83168618.087203339</v>
      </c>
      <c r="D357" s="16"/>
      <c r="E357" s="17">
        <v>1944683.7720452158</v>
      </c>
      <c r="F357" s="17">
        <v>-16394.040001199995</v>
      </c>
      <c r="G357" s="15">
        <f t="shared" si="36"/>
        <v>84157354.01322715</v>
      </c>
      <c r="H357" s="14">
        <v>17.364031970350489</v>
      </c>
      <c r="I357" s="24">
        <f t="shared" si="37"/>
        <v>5.7590310920155215E-2</v>
      </c>
      <c r="J357" s="23">
        <f t="shared" si="38"/>
        <v>4846648.1838393239</v>
      </c>
      <c r="K357" s="11">
        <v>4466472.8066304494</v>
      </c>
      <c r="L357" s="69">
        <f t="shared" si="39"/>
        <v>-380175.37720887456</v>
      </c>
    </row>
    <row r="358" spans="1:12" x14ac:dyDescent="0.2">
      <c r="A358" s="19">
        <v>1820</v>
      </c>
      <c r="B358" s="18" t="s">
        <v>52</v>
      </c>
      <c r="C358" s="17">
        <v>127759715.31431101</v>
      </c>
      <c r="D358" s="16"/>
      <c r="E358" s="17">
        <v>2572037.9513800004</v>
      </c>
      <c r="F358" s="17">
        <v>-115281.71999951996</v>
      </c>
      <c r="G358" s="15">
        <f t="shared" si="36"/>
        <v>129161016.01000054</v>
      </c>
      <c r="H358" s="14">
        <v>21.064587718284802</v>
      </c>
      <c r="I358" s="24">
        <f t="shared" si="37"/>
        <v>4.7473039272065358E-2</v>
      </c>
      <c r="J358" s="23">
        <f t="shared" si="38"/>
        <v>6131665.9854626181</v>
      </c>
      <c r="K358" s="11">
        <v>5935970.7378000505</v>
      </c>
      <c r="L358" s="69">
        <f t="shared" si="39"/>
        <v>-195695.24766256753</v>
      </c>
    </row>
    <row r="359" spans="1:12" x14ac:dyDescent="0.2">
      <c r="A359" s="19">
        <v>1830</v>
      </c>
      <c r="B359" s="18" t="s">
        <v>54</v>
      </c>
      <c r="C359" s="17">
        <v>648388089.45254052</v>
      </c>
      <c r="D359" s="16"/>
      <c r="E359" s="17">
        <v>46891067.146657526</v>
      </c>
      <c r="F359" s="17">
        <v>-1698121.1996400002</v>
      </c>
      <c r="G359" s="15">
        <f t="shared" si="36"/>
        <v>673531744.22550929</v>
      </c>
      <c r="H359" s="14">
        <v>38.474050866191668</v>
      </c>
      <c r="I359" s="24">
        <f t="shared" si="37"/>
        <v>2.5991544365262843E-2</v>
      </c>
      <c r="J359" s="23">
        <f t="shared" si="38"/>
        <v>17506130.211450189</v>
      </c>
      <c r="K359" s="11">
        <v>17259176.01205809</v>
      </c>
      <c r="L359" s="69">
        <f t="shared" si="39"/>
        <v>-246954.19939209893</v>
      </c>
    </row>
    <row r="360" spans="1:12" x14ac:dyDescent="0.2">
      <c r="A360" s="19">
        <v>1835</v>
      </c>
      <c r="B360" s="18" t="s">
        <v>55</v>
      </c>
      <c r="C360" s="17">
        <v>513344275.30889505</v>
      </c>
      <c r="D360" s="16"/>
      <c r="E360" s="17">
        <v>43894568.629885696</v>
      </c>
      <c r="F360" s="17">
        <v>-1669087.56048</v>
      </c>
      <c r="G360" s="15">
        <f t="shared" si="36"/>
        <v>536960647.18431795</v>
      </c>
      <c r="H360" s="14">
        <v>32.429961750375007</v>
      </c>
      <c r="I360" s="24">
        <f t="shared" si="37"/>
        <v>3.083568237598789E-2</v>
      </c>
      <c r="J360" s="23">
        <f t="shared" si="38"/>
        <v>16557547.964980524</v>
      </c>
      <c r="K360" s="11">
        <v>16223350.180677207</v>
      </c>
      <c r="L360" s="69">
        <f t="shared" si="39"/>
        <v>-334197.78430331685</v>
      </c>
    </row>
    <row r="361" spans="1:12" x14ac:dyDescent="0.2">
      <c r="A361" s="19">
        <v>1840</v>
      </c>
      <c r="B361" s="18" t="s">
        <v>56</v>
      </c>
      <c r="C361" s="17">
        <v>512221090.96296531</v>
      </c>
      <c r="D361" s="16"/>
      <c r="E361" s="17">
        <v>67653059.27429606</v>
      </c>
      <c r="F361" s="17">
        <v>-340946.39996399998</v>
      </c>
      <c r="G361" s="15">
        <f t="shared" si="36"/>
        <v>546388567.00007737</v>
      </c>
      <c r="H361" s="14">
        <v>48.851668831235266</v>
      </c>
      <c r="I361" s="24">
        <f t="shared" si="37"/>
        <v>2.0470129760656406E-2</v>
      </c>
      <c r="J361" s="23">
        <f t="shared" si="38"/>
        <v>11184644.866230691</v>
      </c>
      <c r="K361" s="11">
        <v>10880668.733636267</v>
      </c>
      <c r="L361" s="69">
        <f t="shared" si="39"/>
        <v>-303976.13259442337</v>
      </c>
    </row>
    <row r="362" spans="1:12" x14ac:dyDescent="0.2">
      <c r="A362" s="19">
        <v>1845</v>
      </c>
      <c r="B362" s="18" t="s">
        <v>57</v>
      </c>
      <c r="C362" s="17">
        <v>1361939779.5093184</v>
      </c>
      <c r="D362" s="16"/>
      <c r="E362" s="17">
        <v>163825891.41546237</v>
      </c>
      <c r="F362" s="17">
        <v>-1510677.5999524796</v>
      </c>
      <c r="G362" s="15">
        <f t="shared" si="36"/>
        <v>1445363402.8170021</v>
      </c>
      <c r="H362" s="14">
        <v>27.963393687249667</v>
      </c>
      <c r="I362" s="24">
        <f t="shared" si="37"/>
        <v>3.5761038562925396E-2</v>
      </c>
      <c r="J362" s="23">
        <f t="shared" si="38"/>
        <v>51687696.385579884</v>
      </c>
      <c r="K362" s="11">
        <v>50073707.771127358</v>
      </c>
      <c r="L362" s="69">
        <f t="shared" si="39"/>
        <v>-1613988.614452526</v>
      </c>
    </row>
    <row r="363" spans="1:12" x14ac:dyDescent="0.2">
      <c r="A363" s="19">
        <v>1850</v>
      </c>
      <c r="B363" s="18" t="s">
        <v>58</v>
      </c>
      <c r="C363" s="17">
        <v>692162316.35650373</v>
      </c>
      <c r="D363" s="16"/>
      <c r="E363" s="17">
        <v>61316102.805564947</v>
      </c>
      <c r="F363" s="17">
        <v>-2082192.1204800003</v>
      </c>
      <c r="G363" s="15">
        <f t="shared" si="36"/>
        <v>724902559.87976611</v>
      </c>
      <c r="H363" s="14">
        <v>27.294821937149027</v>
      </c>
      <c r="I363" s="24">
        <f t="shared" si="37"/>
        <v>3.6636985663532455E-2</v>
      </c>
      <c r="J363" s="23">
        <f t="shared" si="38"/>
        <v>26558244.693772964</v>
      </c>
      <c r="K363" s="11">
        <v>25886661.028418172</v>
      </c>
      <c r="L363" s="69">
        <f t="shared" si="39"/>
        <v>-671583.66535479203</v>
      </c>
    </row>
    <row r="364" spans="1:12" x14ac:dyDescent="0.2">
      <c r="A364" s="19">
        <v>1855</v>
      </c>
      <c r="B364" s="18" t="s">
        <v>59</v>
      </c>
      <c r="C364" s="17">
        <v>108211135.23228891</v>
      </c>
      <c r="D364" s="16"/>
      <c r="E364" s="17">
        <v>8866442.1750431526</v>
      </c>
      <c r="F364" s="17">
        <v>-356710.31996399997</v>
      </c>
      <c r="G364" s="15">
        <f t="shared" si="36"/>
        <v>113001066.6397745</v>
      </c>
      <c r="H364" s="14">
        <v>36.930324563688849</v>
      </c>
      <c r="I364" s="24">
        <f t="shared" si="37"/>
        <v>2.7078018181926136E-2</v>
      </c>
      <c r="J364" s="23">
        <f t="shared" si="38"/>
        <v>3059844.9370488608</v>
      </c>
      <c r="K364" s="11">
        <v>3000841.3052593903</v>
      </c>
      <c r="L364" s="69">
        <f t="shared" si="39"/>
        <v>-59003.631789470557</v>
      </c>
    </row>
    <row r="365" spans="1:12" x14ac:dyDescent="0.2">
      <c r="A365" s="19">
        <v>1860</v>
      </c>
      <c r="B365" s="18" t="s">
        <v>60</v>
      </c>
      <c r="C365" s="17">
        <v>148923082.65391821</v>
      </c>
      <c r="D365" s="16"/>
      <c r="E365" s="17">
        <v>27526125.141055763</v>
      </c>
      <c r="F365" s="17">
        <v>-456577.68846845138</v>
      </c>
      <c r="G365" s="15">
        <f t="shared" si="36"/>
        <v>163142722.91291454</v>
      </c>
      <c r="H365" s="14">
        <v>10.553562154954502</v>
      </c>
      <c r="I365" s="24">
        <f t="shared" si="37"/>
        <v>9.4754736393013753E-2</v>
      </c>
      <c r="J365" s="23">
        <f t="shared" si="38"/>
        <v>15458545.704051703</v>
      </c>
      <c r="K365" s="11">
        <v>14279693.902629156</v>
      </c>
      <c r="L365" s="69">
        <f t="shared" si="39"/>
        <v>-1178851.8014225475</v>
      </c>
    </row>
    <row r="366" spans="1:12" x14ac:dyDescent="0.2">
      <c r="A366" s="19">
        <v>1908</v>
      </c>
      <c r="B366" s="18" t="s">
        <v>61</v>
      </c>
      <c r="C366" s="17">
        <v>162616370.04189408</v>
      </c>
      <c r="D366" s="16"/>
      <c r="E366" s="17">
        <v>1152239.5538999997</v>
      </c>
      <c r="F366" s="17">
        <v>0</v>
      </c>
      <c r="G366" s="15">
        <f t="shared" si="36"/>
        <v>163192489.81884408</v>
      </c>
      <c r="H366" s="14">
        <v>27.837718300516755</v>
      </c>
      <c r="I366" s="24">
        <f t="shared" si="37"/>
        <v>3.5922484350358441E-2</v>
      </c>
      <c r="J366" s="23">
        <f t="shared" si="38"/>
        <v>5862279.661613456</v>
      </c>
      <c r="K366" s="11">
        <v>5864210.3999594776</v>
      </c>
      <c r="L366" s="69">
        <f t="shared" si="39"/>
        <v>1930.7383460216224</v>
      </c>
    </row>
    <row r="367" spans="1:12" x14ac:dyDescent="0.2">
      <c r="A367" s="19">
        <v>1915</v>
      </c>
      <c r="B367" s="18" t="s">
        <v>62</v>
      </c>
      <c r="C367" s="17">
        <v>3209215.7619683049</v>
      </c>
      <c r="D367" s="16"/>
      <c r="E367" s="17">
        <v>0</v>
      </c>
      <c r="F367" s="17">
        <v>0</v>
      </c>
      <c r="G367" s="15">
        <f t="shared" si="36"/>
        <v>3209215.7619683049</v>
      </c>
      <c r="H367" s="14">
        <v>11.585965803565029</v>
      </c>
      <c r="I367" s="24">
        <f t="shared" si="37"/>
        <v>8.6311319829055391E-2</v>
      </c>
      <c r="J367" s="23">
        <f t="shared" si="38"/>
        <v>276991.64803169208</v>
      </c>
      <c r="K367" s="11">
        <v>276991.64803169237</v>
      </c>
      <c r="L367" s="69">
        <f t="shared" si="39"/>
        <v>2.9103830456733704E-10</v>
      </c>
    </row>
    <row r="368" spans="1:12" x14ac:dyDescent="0.2">
      <c r="A368" s="19">
        <v>1920</v>
      </c>
      <c r="B368" s="18" t="s">
        <v>63</v>
      </c>
      <c r="C368" s="17">
        <v>10615628.642484859</v>
      </c>
      <c r="D368" s="16"/>
      <c r="E368" s="17">
        <v>3801635.4004000002</v>
      </c>
      <c r="F368" s="17">
        <v>0</v>
      </c>
      <c r="G368" s="15">
        <f t="shared" si="36"/>
        <v>12516446.342684859</v>
      </c>
      <c r="H368" s="14">
        <v>2.2369952872014616</v>
      </c>
      <c r="I368" s="24">
        <f t="shared" si="37"/>
        <v>0.44702821043982871</v>
      </c>
      <c r="J368" s="23">
        <f t="shared" si="38"/>
        <v>5595204.6096365517</v>
      </c>
      <c r="K368" s="11">
        <v>4837264.1954310145</v>
      </c>
      <c r="L368" s="69">
        <f t="shared" si="39"/>
        <v>-757940.41420553718</v>
      </c>
    </row>
    <row r="369" spans="1:12" x14ac:dyDescent="0.2">
      <c r="A369" s="19">
        <v>1930</v>
      </c>
      <c r="B369" s="18" t="s">
        <v>65</v>
      </c>
      <c r="C369" s="17">
        <v>33440225.163908914</v>
      </c>
      <c r="D369" s="16"/>
      <c r="E369" s="17">
        <v>12033312.001199998</v>
      </c>
      <c r="F369" s="17">
        <v>-48672.240000359991</v>
      </c>
      <c r="G369" s="15">
        <f t="shared" si="36"/>
        <v>39505553.404509269</v>
      </c>
      <c r="H369" s="14">
        <v>6.884846214656668</v>
      </c>
      <c r="I369" s="24">
        <f t="shared" si="37"/>
        <v>0.14524652676644684</v>
      </c>
      <c r="J369" s="23">
        <f t="shared" si="38"/>
        <v>5738044.4199913507</v>
      </c>
      <c r="K369" s="11">
        <v>5329318.7757300567</v>
      </c>
      <c r="L369" s="69">
        <f t="shared" si="39"/>
        <v>-408725.64426129404</v>
      </c>
    </row>
    <row r="370" spans="1:12" x14ac:dyDescent="0.2">
      <c r="A370" s="19">
        <v>1935</v>
      </c>
      <c r="B370" s="18" t="s">
        <v>66</v>
      </c>
      <c r="C370" s="17">
        <v>542316.12039421941</v>
      </c>
      <c r="D370" s="16"/>
      <c r="E370" s="17">
        <v>0</v>
      </c>
      <c r="F370" s="17">
        <v>0</v>
      </c>
      <c r="G370" s="15">
        <f t="shared" si="36"/>
        <v>542316.12039421941</v>
      </c>
      <c r="H370" s="14">
        <v>6.4284796644589006</v>
      </c>
      <c r="I370" s="24">
        <f t="shared" si="37"/>
        <v>0.15555777605219698</v>
      </c>
      <c r="J370" s="23">
        <f t="shared" si="38"/>
        <v>84361.489605780269</v>
      </c>
      <c r="K370" s="11">
        <v>80756.127888571704</v>
      </c>
      <c r="L370" s="69">
        <f t="shared" si="39"/>
        <v>-3605.3617172085651</v>
      </c>
    </row>
    <row r="371" spans="1:12" x14ac:dyDescent="0.2">
      <c r="A371" s="19">
        <v>1940</v>
      </c>
      <c r="B371" s="18" t="s">
        <v>67</v>
      </c>
      <c r="C371" s="17">
        <v>1555330.8428963278</v>
      </c>
      <c r="D371" s="16"/>
      <c r="E371" s="17">
        <v>1853596.1236999999</v>
      </c>
      <c r="F371" s="17">
        <v>0</v>
      </c>
      <c r="G371" s="15">
        <f t="shared" si="36"/>
        <v>2482128.9047463275</v>
      </c>
      <c r="H371" s="14">
        <v>3.5780369737885209</v>
      </c>
      <c r="I371" s="24">
        <f t="shared" si="37"/>
        <v>0.27948285814977852</v>
      </c>
      <c r="J371" s="23">
        <f t="shared" si="38"/>
        <v>693712.48059468297</v>
      </c>
      <c r="K371" s="11">
        <v>481523.2000821887</v>
      </c>
      <c r="L371" s="69">
        <f t="shared" si="39"/>
        <v>-212189.28051249427</v>
      </c>
    </row>
    <row r="372" spans="1:12" x14ac:dyDescent="0.2">
      <c r="A372" s="19">
        <v>1945</v>
      </c>
      <c r="B372" s="18" t="s">
        <v>68</v>
      </c>
      <c r="C372" s="17">
        <v>2826735.944069617</v>
      </c>
      <c r="D372" s="16"/>
      <c r="E372" s="17">
        <v>65317.465600000003</v>
      </c>
      <c r="F372" s="17">
        <v>0</v>
      </c>
      <c r="G372" s="15">
        <f t="shared" si="36"/>
        <v>2859394.6768696168</v>
      </c>
      <c r="H372" s="14">
        <v>6.3105272961824648</v>
      </c>
      <c r="I372" s="24">
        <f t="shared" si="37"/>
        <v>0.15846536320426774</v>
      </c>
      <c r="J372" s="23">
        <f t="shared" si="38"/>
        <v>453115.01601449365</v>
      </c>
      <c r="K372" s="11">
        <v>446978.52819778508</v>
      </c>
      <c r="L372" s="69">
        <f t="shared" si="39"/>
        <v>-6136.4878167085699</v>
      </c>
    </row>
    <row r="373" spans="1:12" x14ac:dyDescent="0.2">
      <c r="A373" s="19">
        <v>1955</v>
      </c>
      <c r="B373" s="18" t="s">
        <v>69</v>
      </c>
      <c r="C373" s="17">
        <v>4228487.6271698596</v>
      </c>
      <c r="D373" s="16"/>
      <c r="E373" s="17">
        <v>284994.25460000004</v>
      </c>
      <c r="F373" s="17">
        <v>0</v>
      </c>
      <c r="G373" s="15">
        <f t="shared" si="36"/>
        <v>4370984.7544698594</v>
      </c>
      <c r="H373" s="14">
        <v>6.4072901926568404</v>
      </c>
      <c r="I373" s="24">
        <f t="shared" si="37"/>
        <v>0.15607221928953105</v>
      </c>
      <c r="J373" s="23">
        <f t="shared" si="38"/>
        <v>682189.29111081688</v>
      </c>
      <c r="K373" s="11">
        <v>663367.74258816266</v>
      </c>
      <c r="L373" s="69">
        <f t="shared" si="39"/>
        <v>-18821.548522654222</v>
      </c>
    </row>
    <row r="374" spans="1:12" x14ac:dyDescent="0.2">
      <c r="A374" s="19">
        <v>1960</v>
      </c>
      <c r="B374" s="18" t="s">
        <v>70</v>
      </c>
      <c r="C374" s="17">
        <v>3287234.353482306</v>
      </c>
      <c r="D374" s="16"/>
      <c r="E374" s="17">
        <v>216371.86559999999</v>
      </c>
      <c r="F374" s="17">
        <v>-35451.000004799993</v>
      </c>
      <c r="G374" s="15">
        <f t="shared" si="36"/>
        <v>3430871.2862871061</v>
      </c>
      <c r="H374" s="14">
        <v>3.6159406901362239</v>
      </c>
      <c r="I374" s="24">
        <f t="shared" si="37"/>
        <v>0.27655320860982563</v>
      </c>
      <c r="J374" s="23">
        <f t="shared" si="38"/>
        <v>948818.46255001891</v>
      </c>
      <c r="K374" s="11">
        <v>538343.69402469031</v>
      </c>
      <c r="L374" s="69">
        <f t="shared" si="39"/>
        <v>-410474.7685253286</v>
      </c>
    </row>
    <row r="375" spans="1:12" x14ac:dyDescent="0.2">
      <c r="A375" s="19">
        <v>1980</v>
      </c>
      <c r="B375" s="18" t="s">
        <v>72</v>
      </c>
      <c r="C375" s="17">
        <v>20593339.325994041</v>
      </c>
      <c r="D375" s="16"/>
      <c r="E375" s="17">
        <v>3130386.9402463827</v>
      </c>
      <c r="F375" s="17">
        <v>-112161.83995199998</v>
      </c>
      <c r="G375" s="15">
        <f t="shared" si="36"/>
        <v>22270694.636069231</v>
      </c>
      <c r="H375" s="14">
        <v>8.3069214582170918</v>
      </c>
      <c r="I375" s="24">
        <f t="shared" si="37"/>
        <v>0.12038154026493339</v>
      </c>
      <c r="J375" s="23">
        <f t="shared" si="38"/>
        <v>2680980.5230600042</v>
      </c>
      <c r="K375" s="11">
        <v>2476989.3063069154</v>
      </c>
      <c r="L375" s="69">
        <f t="shared" si="39"/>
        <v>-203991.21675308887</v>
      </c>
    </row>
    <row r="376" spans="1:12" x14ac:dyDescent="0.2">
      <c r="A376" s="19">
        <v>2440</v>
      </c>
      <c r="B376" s="22" t="s">
        <v>74</v>
      </c>
      <c r="C376" s="17">
        <v>-894064467.53834057</v>
      </c>
      <c r="D376" s="16"/>
      <c r="E376" s="17">
        <v>-152218533.27365494</v>
      </c>
      <c r="F376" s="17">
        <v>1377791.8799585998</v>
      </c>
      <c r="G376" s="15">
        <f t="shared" si="36"/>
        <v>-971551526.05512667</v>
      </c>
      <c r="H376" s="14">
        <v>35.783468250545127</v>
      </c>
      <c r="I376" s="21">
        <f t="shared" si="37"/>
        <v>2.7945865755613725E-2</v>
      </c>
      <c r="J376" s="20">
        <f t="shared" si="38"/>
        <v>-27150848.52179822</v>
      </c>
      <c r="K376" s="11">
        <v>-26040634.26942585</v>
      </c>
      <c r="L376" s="69">
        <f t="shared" si="39"/>
        <v>1110214.2523723692</v>
      </c>
    </row>
    <row r="377" spans="1:12" ht="13.5" thickBot="1" x14ac:dyDescent="0.25">
      <c r="A377" s="19">
        <v>2005</v>
      </c>
      <c r="B377" s="18" t="s">
        <v>75</v>
      </c>
      <c r="C377" s="17">
        <v>6609881.3099999987</v>
      </c>
      <c r="D377" s="16"/>
      <c r="E377" s="17">
        <v>0</v>
      </c>
      <c r="F377" s="17">
        <v>0</v>
      </c>
      <c r="G377" s="15">
        <f t="shared" si="36"/>
        <v>6609881.3099999987</v>
      </c>
      <c r="H377" s="14">
        <v>8.918194215765384</v>
      </c>
      <c r="I377" s="13">
        <f t="shared" si="37"/>
        <v>0.11213032322532542</v>
      </c>
      <c r="J377" s="12">
        <f t="shared" si="38"/>
        <v>741168.12777133717</v>
      </c>
      <c r="K377" s="11">
        <v>731191.98</v>
      </c>
      <c r="L377" s="70">
        <f t="shared" si="39"/>
        <v>-9976.147771337186</v>
      </c>
    </row>
    <row r="378" spans="1:12" ht="18.95" customHeight="1" thickBot="1" x14ac:dyDescent="0.25">
      <c r="A378" s="10"/>
      <c r="B378" s="9" t="s">
        <v>76</v>
      </c>
      <c r="C378" s="7">
        <f>SUM(C352:C377)</f>
        <v>3847217145.0056691</v>
      </c>
      <c r="D378" s="7">
        <f>SUM(D352:D377)</f>
        <v>0</v>
      </c>
      <c r="E378" s="7">
        <f>SUM(E352:E377)</f>
        <v>335859634.74735701</v>
      </c>
      <c r="F378" s="7">
        <f>SUM(F352:F377)</f>
        <v>-7064481.8489482123</v>
      </c>
      <c r="G378" s="7">
        <f>SUM(G352:G377)</f>
        <v>4022211444.2282944</v>
      </c>
      <c r="H378" s="7"/>
      <c r="I378" s="8"/>
      <c r="J378" s="7">
        <f>SUM(J352:J377)</f>
        <v>174525157.8772791</v>
      </c>
      <c r="K378" s="7">
        <f>SUM(K352:K377)</f>
        <v>171057221.1564036</v>
      </c>
      <c r="L378" s="71">
        <f>SUM(L352:L377)</f>
        <v>-3467936.7208755054</v>
      </c>
    </row>
    <row r="379" spans="1:12" ht="63.95" customHeight="1" x14ac:dyDescent="0.2">
      <c r="C379" s="6"/>
      <c r="D379" s="5"/>
      <c r="E379" s="6"/>
      <c r="F379" s="6"/>
      <c r="G379" s="6"/>
      <c r="H379" s="5"/>
      <c r="I379" s="5"/>
      <c r="J379" s="5"/>
      <c r="K379" s="5"/>
    </row>
    <row r="380" spans="1:12" ht="13.5" thickBot="1" x14ac:dyDescent="0.25"/>
    <row r="381" spans="1:12" ht="18.75" thickBot="1" x14ac:dyDescent="0.3">
      <c r="A381" s="42"/>
      <c r="B381" s="42"/>
      <c r="C381" s="42"/>
      <c r="D381" s="42"/>
      <c r="E381" s="46" t="s">
        <v>19</v>
      </c>
      <c r="F381" s="45">
        <f>F347+1</f>
        <v>2027</v>
      </c>
      <c r="G381" s="42"/>
      <c r="H381" s="42"/>
      <c r="I381" s="42"/>
      <c r="J381" s="42"/>
      <c r="K381" s="42"/>
    </row>
    <row r="382" spans="1:12" ht="13.5" thickBot="1" x14ac:dyDescent="0.25">
      <c r="A382" s="44"/>
      <c r="B382" s="44"/>
      <c r="C382" s="44"/>
      <c r="D382" s="44"/>
      <c r="E382" s="44"/>
      <c r="F382" s="44"/>
      <c r="G382" s="44"/>
      <c r="H382" s="44"/>
      <c r="I382" s="44"/>
      <c r="J382" s="44"/>
      <c r="K382" s="44"/>
    </row>
    <row r="383" spans="1:12" ht="32.25" thickBot="1" x14ac:dyDescent="0.3">
      <c r="A383" s="42"/>
      <c r="B383" s="42"/>
      <c r="C383" s="77" t="s">
        <v>20</v>
      </c>
      <c r="D383" s="78"/>
      <c r="E383" s="78"/>
      <c r="F383" s="78"/>
      <c r="G383" s="79" t="s">
        <v>21</v>
      </c>
      <c r="H383" s="80"/>
      <c r="I383" s="43" t="s">
        <v>22</v>
      </c>
      <c r="J383" s="42"/>
      <c r="K383" s="42"/>
    </row>
    <row r="384" spans="1:12" ht="77.25" thickBot="1" x14ac:dyDescent="0.25">
      <c r="A384" s="73" t="s">
        <v>23</v>
      </c>
      <c r="B384" s="75" t="s">
        <v>24</v>
      </c>
      <c r="C384" s="39" t="s">
        <v>25</v>
      </c>
      <c r="D384" s="41" t="s">
        <v>26</v>
      </c>
      <c r="E384" s="37" t="s">
        <v>27</v>
      </c>
      <c r="F384" s="40" t="s">
        <v>28</v>
      </c>
      <c r="G384" s="40" t="s">
        <v>29</v>
      </c>
      <c r="H384" s="39" t="s">
        <v>30</v>
      </c>
      <c r="I384" s="36" t="s">
        <v>31</v>
      </c>
      <c r="J384" s="38" t="s">
        <v>32</v>
      </c>
      <c r="K384" s="37" t="s">
        <v>33</v>
      </c>
      <c r="L384" s="66" t="s">
        <v>34</v>
      </c>
    </row>
    <row r="385" spans="1:12" ht="13.5" thickBot="1" x14ac:dyDescent="0.25">
      <c r="A385" s="74"/>
      <c r="B385" s="76"/>
      <c r="C385" s="32" t="s">
        <v>35</v>
      </c>
      <c r="D385" s="35" t="s">
        <v>36</v>
      </c>
      <c r="E385" s="33" t="s">
        <v>37</v>
      </c>
      <c r="F385" s="33" t="s">
        <v>38</v>
      </c>
      <c r="G385" s="30" t="s">
        <v>39</v>
      </c>
      <c r="H385" s="34" t="s">
        <v>40</v>
      </c>
      <c r="I385" s="33" t="s">
        <v>41</v>
      </c>
      <c r="J385" s="32" t="s">
        <v>42</v>
      </c>
      <c r="K385" s="31" t="s">
        <v>43</v>
      </c>
      <c r="L385" s="67" t="s">
        <v>44</v>
      </c>
    </row>
    <row r="386" spans="1:12" x14ac:dyDescent="0.2">
      <c r="A386" s="29">
        <v>1609</v>
      </c>
      <c r="B386" s="18" t="s">
        <v>45</v>
      </c>
      <c r="C386" s="17">
        <v>70945069.337207347</v>
      </c>
      <c r="D386" s="16"/>
      <c r="E386" s="17">
        <v>25000034.053400014</v>
      </c>
      <c r="F386" s="17">
        <v>0</v>
      </c>
      <c r="G386" s="15">
        <f t="shared" ref="G386:G411" si="40">C386-D386+(E386*0.5)-F386</f>
        <v>83445086.363907352</v>
      </c>
      <c r="H386" s="14">
        <v>19.456940022484204</v>
      </c>
      <c r="I386" s="28">
        <f t="shared" ref="I386:I411" si="41">IF(H386=0,0,1/H386)</f>
        <v>5.1395543124685181E-2</v>
      </c>
      <c r="J386" s="23">
        <f t="shared" ref="J386:J411" si="42">IF(H386=0,0,+G386/H386)</f>
        <v>4288705.5347592793</v>
      </c>
      <c r="K386" s="11">
        <v>3719177.1082154703</v>
      </c>
      <c r="L386" s="68">
        <f t="shared" ref="L386:L411" si="43">IF(ISERROR(+K386-J386), 0, +K386-J386)</f>
        <v>-569528.42654380901</v>
      </c>
    </row>
    <row r="387" spans="1:12" ht="25.5" x14ac:dyDescent="0.2">
      <c r="A387" s="27">
        <v>1611</v>
      </c>
      <c r="B387" s="26" t="s">
        <v>46</v>
      </c>
      <c r="C387" s="17">
        <v>118896977.24969786</v>
      </c>
      <c r="D387" s="16"/>
      <c r="E387" s="17">
        <v>42633351.690434024</v>
      </c>
      <c r="F387" s="17">
        <v>0</v>
      </c>
      <c r="G387" s="15">
        <f t="shared" si="40"/>
        <v>140213653.09491488</v>
      </c>
      <c r="H387" s="14">
        <v>4.7643722967538498</v>
      </c>
      <c r="I387" s="24">
        <f t="shared" si="41"/>
        <v>0.20989123807166341</v>
      </c>
      <c r="J387" s="23">
        <f t="shared" si="42"/>
        <v>29429617.242642403</v>
      </c>
      <c r="K387" s="11">
        <v>30069249.401302706</v>
      </c>
      <c r="L387" s="68">
        <f t="shared" si="43"/>
        <v>639632.1586603038</v>
      </c>
    </row>
    <row r="388" spans="1:12" x14ac:dyDescent="0.2">
      <c r="A388" s="19">
        <v>1612</v>
      </c>
      <c r="B388" s="18" t="s">
        <v>47</v>
      </c>
      <c r="C388" s="17">
        <v>4402731.5751</v>
      </c>
      <c r="D388" s="16"/>
      <c r="E388" s="17">
        <v>140936.97800000003</v>
      </c>
      <c r="F388" s="17">
        <v>0</v>
      </c>
      <c r="G388" s="15">
        <f t="shared" si="40"/>
        <v>4473200.0641000001</v>
      </c>
      <c r="H388" s="14">
        <v>0</v>
      </c>
      <c r="I388" s="24">
        <f t="shared" si="41"/>
        <v>0</v>
      </c>
      <c r="J388" s="23">
        <f t="shared" si="42"/>
        <v>0</v>
      </c>
      <c r="K388" s="11">
        <v>0</v>
      </c>
      <c r="L388" s="69">
        <f t="shared" si="43"/>
        <v>0</v>
      </c>
    </row>
    <row r="389" spans="1:12" x14ac:dyDescent="0.2">
      <c r="A389" s="19">
        <v>1805</v>
      </c>
      <c r="B389" s="18" t="s">
        <v>48</v>
      </c>
      <c r="C389" s="17">
        <v>84610153.679999977</v>
      </c>
      <c r="D389" s="16"/>
      <c r="E389" s="17">
        <v>0</v>
      </c>
      <c r="F389" s="17">
        <v>0</v>
      </c>
      <c r="G389" s="15">
        <f t="shared" si="40"/>
        <v>84610153.679999977</v>
      </c>
      <c r="H389" s="14">
        <v>0</v>
      </c>
      <c r="I389" s="24">
        <f t="shared" si="41"/>
        <v>0</v>
      </c>
      <c r="J389" s="23">
        <f t="shared" si="42"/>
        <v>0</v>
      </c>
      <c r="K389" s="11">
        <v>0</v>
      </c>
      <c r="L389" s="69">
        <f t="shared" si="43"/>
        <v>0</v>
      </c>
    </row>
    <row r="390" spans="1:12" x14ac:dyDescent="0.2">
      <c r="A390" s="19">
        <v>1808</v>
      </c>
      <c r="B390" s="18" t="s">
        <v>49</v>
      </c>
      <c r="C390" s="17">
        <v>30469771.444819234</v>
      </c>
      <c r="D390" s="16"/>
      <c r="E390" s="17">
        <v>13600402.107214397</v>
      </c>
      <c r="F390" s="17">
        <v>0</v>
      </c>
      <c r="G390" s="15">
        <f t="shared" si="40"/>
        <v>37269972.49842643</v>
      </c>
      <c r="H390" s="14">
        <v>19.56896020822688</v>
      </c>
      <c r="I390" s="24">
        <f t="shared" si="41"/>
        <v>5.1101335449575673E-2</v>
      </c>
      <c r="J390" s="23">
        <f t="shared" si="42"/>
        <v>1904545.366838549</v>
      </c>
      <c r="K390" s="11">
        <v>1579568.0720232443</v>
      </c>
      <c r="L390" s="69">
        <f t="shared" si="43"/>
        <v>-324977.29481530469</v>
      </c>
    </row>
    <row r="391" spans="1:12" x14ac:dyDescent="0.2">
      <c r="A391" s="19">
        <v>1815</v>
      </c>
      <c r="B391" s="18" t="s">
        <v>51</v>
      </c>
      <c r="C391" s="17">
        <v>80630435.012616917</v>
      </c>
      <c r="D391" s="16"/>
      <c r="E391" s="17">
        <v>43028017.06350559</v>
      </c>
      <c r="F391" s="17">
        <v>-16394.040001199995</v>
      </c>
      <c r="G391" s="15">
        <f t="shared" si="40"/>
        <v>102160837.58437091</v>
      </c>
      <c r="H391" s="14">
        <v>19.323309712084445</v>
      </c>
      <c r="I391" s="24">
        <f t="shared" si="41"/>
        <v>5.1750968902321025E-2</v>
      </c>
      <c r="J391" s="23">
        <f t="shared" si="42"/>
        <v>5286922.328863848</v>
      </c>
      <c r="K391" s="11">
        <v>4255632.9582481496</v>
      </c>
      <c r="L391" s="69">
        <f t="shared" si="43"/>
        <v>-1031289.3706156984</v>
      </c>
    </row>
    <row r="392" spans="1:12" x14ac:dyDescent="0.2">
      <c r="A392" s="19">
        <v>1820</v>
      </c>
      <c r="B392" s="18" t="s">
        <v>52</v>
      </c>
      <c r="C392" s="17">
        <v>124280500.80789147</v>
      </c>
      <c r="D392" s="16"/>
      <c r="E392" s="17">
        <v>6822097.3934800001</v>
      </c>
      <c r="F392" s="17">
        <v>-115281.71999951996</v>
      </c>
      <c r="G392" s="15">
        <f t="shared" si="40"/>
        <v>127806831.224631</v>
      </c>
      <c r="H392" s="14">
        <v>21.52812314946345</v>
      </c>
      <c r="I392" s="24">
        <f t="shared" si="41"/>
        <v>4.6450867688617954E-2</v>
      </c>
      <c r="J392" s="23">
        <f t="shared" si="42"/>
        <v>5936738.2069168603</v>
      </c>
      <c r="K392" s="11">
        <v>5833825.4028434101</v>
      </c>
      <c r="L392" s="69">
        <f t="shared" si="43"/>
        <v>-102912.80407345016</v>
      </c>
    </row>
    <row r="393" spans="1:12" x14ac:dyDescent="0.2">
      <c r="A393" s="19">
        <v>1830</v>
      </c>
      <c r="B393" s="18" t="s">
        <v>54</v>
      </c>
      <c r="C393" s="17">
        <v>676321859.38749993</v>
      </c>
      <c r="D393" s="16"/>
      <c r="E393" s="17">
        <v>55798298</v>
      </c>
      <c r="F393" s="17">
        <v>-1698121.1996400002</v>
      </c>
      <c r="G393" s="15">
        <f t="shared" si="40"/>
        <v>705919129.58713996</v>
      </c>
      <c r="H393" s="14">
        <v>38.042132673033649</v>
      </c>
      <c r="I393" s="24">
        <f t="shared" si="41"/>
        <v>2.6286644037411048E-2</v>
      </c>
      <c r="J393" s="23">
        <f t="shared" si="42"/>
        <v>18556244.87865619</v>
      </c>
      <c r="K393" s="11">
        <v>18237095.468294997</v>
      </c>
      <c r="L393" s="69">
        <f t="shared" si="43"/>
        <v>-319149.41036119312</v>
      </c>
    </row>
    <row r="394" spans="1:12" x14ac:dyDescent="0.2">
      <c r="A394" s="19">
        <v>1835</v>
      </c>
      <c r="B394" s="18" t="s">
        <v>55</v>
      </c>
      <c r="C394" s="17">
        <v>539346406.19762349</v>
      </c>
      <c r="D394" s="16"/>
      <c r="E394" s="17">
        <v>50893625</v>
      </c>
      <c r="F394" s="17">
        <v>-1669087.56048</v>
      </c>
      <c r="G394" s="15">
        <f t="shared" si="40"/>
        <v>566462306.25810349</v>
      </c>
      <c r="H394" s="14">
        <v>32.135702261967701</v>
      </c>
      <c r="I394" s="24">
        <f t="shared" si="41"/>
        <v>3.1118037871028278E-2</v>
      </c>
      <c r="J394" s="23">
        <f t="shared" si="42"/>
        <v>17627195.498649683</v>
      </c>
      <c r="K394" s="11">
        <v>17249801.247154381</v>
      </c>
      <c r="L394" s="69">
        <f t="shared" si="43"/>
        <v>-377394.25149530172</v>
      </c>
    </row>
    <row r="395" spans="1:12" x14ac:dyDescent="0.2">
      <c r="A395" s="19">
        <v>1840</v>
      </c>
      <c r="B395" s="18" t="s">
        <v>56</v>
      </c>
      <c r="C395" s="17">
        <v>568652535.10366106</v>
      </c>
      <c r="D395" s="16"/>
      <c r="E395" s="17">
        <v>75816923</v>
      </c>
      <c r="F395" s="17">
        <v>-340946.39996399998</v>
      </c>
      <c r="G395" s="15">
        <f t="shared" si="40"/>
        <v>606901943.00362504</v>
      </c>
      <c r="H395" s="14">
        <v>48.995829190661034</v>
      </c>
      <c r="I395" s="24">
        <f t="shared" si="41"/>
        <v>2.0409900526606607E-2</v>
      </c>
      <c r="J395" s="23">
        <f t="shared" si="42"/>
        <v>12386808.286108259</v>
      </c>
      <c r="K395" s="11">
        <v>12060063.176402897</v>
      </c>
      <c r="L395" s="69">
        <f t="shared" si="43"/>
        <v>-326745.10970536247</v>
      </c>
    </row>
    <row r="396" spans="1:12" x14ac:dyDescent="0.2">
      <c r="A396" s="19">
        <v>1845</v>
      </c>
      <c r="B396" s="18" t="s">
        <v>57</v>
      </c>
      <c r="C396" s="17">
        <v>1474181285.5537007</v>
      </c>
      <c r="D396" s="16"/>
      <c r="E396" s="17">
        <v>158252494</v>
      </c>
      <c r="F396" s="17">
        <v>-1510677.5999524796</v>
      </c>
      <c r="G396" s="15">
        <f t="shared" si="40"/>
        <v>1554818210.1536531</v>
      </c>
      <c r="H396" s="14">
        <v>27.938787612050191</v>
      </c>
      <c r="I396" s="24">
        <f t="shared" si="41"/>
        <v>3.5792533802314785E-2</v>
      </c>
      <c r="J396" s="23">
        <f t="shared" si="42"/>
        <v>55650883.3433792</v>
      </c>
      <c r="K396" s="11">
        <v>54185425.115720145</v>
      </c>
      <c r="L396" s="69">
        <f t="shared" si="43"/>
        <v>-1465458.2276590541</v>
      </c>
    </row>
    <row r="397" spans="1:12" x14ac:dyDescent="0.2">
      <c r="A397" s="19">
        <v>1850</v>
      </c>
      <c r="B397" s="18" t="s">
        <v>58</v>
      </c>
      <c r="C397" s="17">
        <v>725509566.01317048</v>
      </c>
      <c r="D397" s="16"/>
      <c r="E397" s="17">
        <v>73325325</v>
      </c>
      <c r="F397" s="17">
        <v>-2082192.1204800003</v>
      </c>
      <c r="G397" s="15">
        <f t="shared" si="40"/>
        <v>764254420.63365042</v>
      </c>
      <c r="H397" s="14">
        <v>27.228002188011391</v>
      </c>
      <c r="I397" s="24">
        <f t="shared" si="41"/>
        <v>3.6726895829335006E-2</v>
      </c>
      <c r="J397" s="23">
        <f t="shared" si="42"/>
        <v>28068692.493720856</v>
      </c>
      <c r="K397" s="11">
        <v>27314083.413042504</v>
      </c>
      <c r="L397" s="69">
        <f t="shared" si="43"/>
        <v>-754609.08067835122</v>
      </c>
    </row>
    <row r="398" spans="1:12" x14ac:dyDescent="0.2">
      <c r="A398" s="19">
        <v>1855</v>
      </c>
      <c r="B398" s="18" t="s">
        <v>59</v>
      </c>
      <c r="C398" s="17">
        <v>113720025.78210868</v>
      </c>
      <c r="D398" s="16"/>
      <c r="E398" s="17">
        <v>11550342</v>
      </c>
      <c r="F398" s="17">
        <v>-356710.31996399997</v>
      </c>
      <c r="G398" s="15">
        <f t="shared" si="40"/>
        <v>119851907.10207269</v>
      </c>
      <c r="H398" s="14">
        <v>36.706523921867046</v>
      </c>
      <c r="I398" s="24">
        <f t="shared" si="41"/>
        <v>2.7243113570998578E-2</v>
      </c>
      <c r="J398" s="23">
        <f t="shared" si="42"/>
        <v>3265139.116882537</v>
      </c>
      <c r="K398" s="11">
        <v>3188769.2217236874</v>
      </c>
      <c r="L398" s="69">
        <f t="shared" si="43"/>
        <v>-76369.895158849657</v>
      </c>
    </row>
    <row r="399" spans="1:12" x14ac:dyDescent="0.2">
      <c r="A399" s="19">
        <v>1860</v>
      </c>
      <c r="B399" s="18" t="s">
        <v>60</v>
      </c>
      <c r="C399" s="17">
        <v>161712936.20387635</v>
      </c>
      <c r="D399" s="16"/>
      <c r="E399" s="17">
        <v>44903022</v>
      </c>
      <c r="F399" s="17">
        <v>-30438.512564563425</v>
      </c>
      <c r="G399" s="15">
        <f t="shared" si="40"/>
        <v>184194885.71644092</v>
      </c>
      <c r="H399" s="14">
        <v>6.7863557284839908</v>
      </c>
      <c r="I399" s="24">
        <f t="shared" si="41"/>
        <v>0.14735449186707911</v>
      </c>
      <c r="J399" s="23">
        <f t="shared" si="42"/>
        <v>27141943.789260861</v>
      </c>
      <c r="K399" s="11">
        <v>31634148.952650219</v>
      </c>
      <c r="L399" s="69">
        <f t="shared" si="43"/>
        <v>4492205.1633893587</v>
      </c>
    </row>
    <row r="400" spans="1:12" x14ac:dyDescent="0.2">
      <c r="A400" s="19">
        <v>1908</v>
      </c>
      <c r="B400" s="18" t="s">
        <v>61</v>
      </c>
      <c r="C400" s="17">
        <v>157904399.19583458</v>
      </c>
      <c r="D400" s="16"/>
      <c r="E400" s="17">
        <v>2343542.2325999998</v>
      </c>
      <c r="F400" s="17">
        <v>0</v>
      </c>
      <c r="G400" s="15">
        <f t="shared" si="40"/>
        <v>159076170.31213456</v>
      </c>
      <c r="H400" s="14">
        <v>26.819430222248609</v>
      </c>
      <c r="I400" s="24">
        <f t="shared" si="41"/>
        <v>3.7286399886692204E-2</v>
      </c>
      <c r="J400" s="23">
        <f t="shared" si="42"/>
        <v>5931377.6987018036</v>
      </c>
      <c r="K400" s="11">
        <v>5923778.3513200227</v>
      </c>
      <c r="L400" s="69">
        <f t="shared" si="43"/>
        <v>-7599.3473817808554</v>
      </c>
    </row>
    <row r="401" spans="1:12" x14ac:dyDescent="0.2">
      <c r="A401" s="19">
        <v>1915</v>
      </c>
      <c r="B401" s="18" t="s">
        <v>62</v>
      </c>
      <c r="C401" s="17">
        <v>2932224.1139366124</v>
      </c>
      <c r="D401" s="16"/>
      <c r="E401" s="17">
        <v>0</v>
      </c>
      <c r="F401" s="17">
        <v>0</v>
      </c>
      <c r="G401" s="15">
        <f t="shared" si="40"/>
        <v>2932224.1139366124</v>
      </c>
      <c r="H401" s="14">
        <v>10.585965803565029</v>
      </c>
      <c r="I401" s="24">
        <f t="shared" si="41"/>
        <v>9.4464692079699583E-2</v>
      </c>
      <c r="J401" s="23">
        <f t="shared" si="42"/>
        <v>276991.64803169202</v>
      </c>
      <c r="K401" s="11">
        <v>276991.64803169237</v>
      </c>
      <c r="L401" s="69">
        <f t="shared" si="43"/>
        <v>3.4924596548080444E-10</v>
      </c>
    </row>
    <row r="402" spans="1:12" x14ac:dyDescent="0.2">
      <c r="A402" s="19">
        <v>1920</v>
      </c>
      <c r="B402" s="18" t="s">
        <v>63</v>
      </c>
      <c r="C402" s="17">
        <v>9579999.8474538419</v>
      </c>
      <c r="D402" s="16"/>
      <c r="E402" s="17">
        <v>8577333.130565973</v>
      </c>
      <c r="F402" s="17">
        <v>0</v>
      </c>
      <c r="G402" s="15">
        <f t="shared" si="40"/>
        <v>13868666.412736829</v>
      </c>
      <c r="H402" s="14">
        <v>2.1065464070595161</v>
      </c>
      <c r="I402" s="24">
        <f t="shared" si="41"/>
        <v>0.47471064328266044</v>
      </c>
      <c r="J402" s="23">
        <f t="shared" si="42"/>
        <v>6583603.5542629268</v>
      </c>
      <c r="K402" s="11">
        <v>4892489.243378141</v>
      </c>
      <c r="L402" s="69">
        <f t="shared" si="43"/>
        <v>-1691114.3108847858</v>
      </c>
    </row>
    <row r="403" spans="1:12" x14ac:dyDescent="0.2">
      <c r="A403" s="19">
        <v>1930</v>
      </c>
      <c r="B403" s="18" t="s">
        <v>65</v>
      </c>
      <c r="C403" s="17">
        <v>40095546.149378508</v>
      </c>
      <c r="D403" s="16"/>
      <c r="E403" s="17">
        <v>15937367.999499999</v>
      </c>
      <c r="F403" s="17">
        <v>-48672.240000359991</v>
      </c>
      <c r="G403" s="15">
        <f t="shared" si="40"/>
        <v>48112902.389128871</v>
      </c>
      <c r="H403" s="14">
        <v>7.1472717668190446</v>
      </c>
      <c r="I403" s="24">
        <f t="shared" si="41"/>
        <v>0.13991352681487004</v>
      </c>
      <c r="J403" s="23">
        <f t="shared" si="42"/>
        <v>6731645.8585626073</v>
      </c>
      <c r="K403" s="11">
        <v>6020054.5192626026</v>
      </c>
      <c r="L403" s="69">
        <f t="shared" si="43"/>
        <v>-711591.33930000477</v>
      </c>
    </row>
    <row r="404" spans="1:12" x14ac:dyDescent="0.2">
      <c r="A404" s="19">
        <v>1935</v>
      </c>
      <c r="B404" s="18" t="s">
        <v>66</v>
      </c>
      <c r="C404" s="17">
        <v>461559.99250564777</v>
      </c>
      <c r="D404" s="16"/>
      <c r="E404" s="17">
        <v>0</v>
      </c>
      <c r="F404" s="17">
        <v>0</v>
      </c>
      <c r="G404" s="15">
        <f t="shared" si="40"/>
        <v>461559.99250564777</v>
      </c>
      <c r="H404" s="14">
        <v>6.8133293178278835</v>
      </c>
      <c r="I404" s="24">
        <f t="shared" si="41"/>
        <v>0.14677112368301082</v>
      </c>
      <c r="J404" s="23">
        <f t="shared" si="42"/>
        <v>67743.678747175974</v>
      </c>
      <c r="K404" s="11">
        <v>67743.678747176004</v>
      </c>
      <c r="L404" s="69">
        <f t="shared" si="43"/>
        <v>2.9103830456733704E-11</v>
      </c>
    </row>
    <row r="405" spans="1:12" x14ac:dyDescent="0.2">
      <c r="A405" s="19">
        <v>1940</v>
      </c>
      <c r="B405" s="18" t="s">
        <v>67</v>
      </c>
      <c r="C405" s="17">
        <v>2927403.7665141392</v>
      </c>
      <c r="D405" s="16"/>
      <c r="E405" s="17">
        <v>1966397.6705999998</v>
      </c>
      <c r="F405" s="17">
        <v>0</v>
      </c>
      <c r="G405" s="15">
        <f t="shared" si="40"/>
        <v>3910602.6018141392</v>
      </c>
      <c r="H405" s="14">
        <v>5.8974552405551179</v>
      </c>
      <c r="I405" s="24">
        <f t="shared" si="41"/>
        <v>0.16956466123274411</v>
      </c>
      <c r="J405" s="23">
        <f t="shared" si="42"/>
        <v>663100.00539250218</v>
      </c>
      <c r="K405" s="11">
        <v>558257.73313633166</v>
      </c>
      <c r="L405" s="69">
        <f t="shared" si="43"/>
        <v>-104842.27225617052</v>
      </c>
    </row>
    <row r="406" spans="1:12" x14ac:dyDescent="0.2">
      <c r="A406" s="19">
        <v>1945</v>
      </c>
      <c r="B406" s="18" t="s">
        <v>68</v>
      </c>
      <c r="C406" s="17">
        <v>2445074.8814718323</v>
      </c>
      <c r="D406" s="16"/>
      <c r="E406" s="17">
        <v>0</v>
      </c>
      <c r="F406" s="17">
        <v>0</v>
      </c>
      <c r="G406" s="15">
        <f t="shared" si="40"/>
        <v>2445074.8814718323</v>
      </c>
      <c r="H406" s="14">
        <v>5.4645544524732488</v>
      </c>
      <c r="I406" s="24">
        <f t="shared" si="41"/>
        <v>0.18299753597430099</v>
      </c>
      <c r="J406" s="23">
        <f t="shared" si="42"/>
        <v>447442.67858200136</v>
      </c>
      <c r="K406" s="11">
        <v>437280.62987550767</v>
      </c>
      <c r="L406" s="69">
        <f t="shared" si="43"/>
        <v>-10162.04870649369</v>
      </c>
    </row>
    <row r="407" spans="1:12" x14ac:dyDescent="0.2">
      <c r="A407" s="19">
        <v>1955</v>
      </c>
      <c r="B407" s="18" t="s">
        <v>69</v>
      </c>
      <c r="C407" s="17">
        <v>3850114.1391816968</v>
      </c>
      <c r="D407" s="16"/>
      <c r="E407" s="17">
        <v>540709.13250000007</v>
      </c>
      <c r="F407" s="17">
        <v>0</v>
      </c>
      <c r="G407" s="15">
        <f t="shared" si="40"/>
        <v>4120468.705431697</v>
      </c>
      <c r="H407" s="14">
        <v>5.252373592720188</v>
      </c>
      <c r="I407" s="24">
        <f t="shared" si="41"/>
        <v>0.19039011265040329</v>
      </c>
      <c r="J407" s="23">
        <f t="shared" si="42"/>
        <v>784496.50099960214</v>
      </c>
      <c r="K407" s="11">
        <v>739898.238709528</v>
      </c>
      <c r="L407" s="69">
        <f t="shared" si="43"/>
        <v>-44598.262290074141</v>
      </c>
    </row>
    <row r="408" spans="1:12" x14ac:dyDescent="0.2">
      <c r="A408" s="19">
        <v>1960</v>
      </c>
      <c r="B408" s="18" t="s">
        <v>70</v>
      </c>
      <c r="C408" s="17">
        <v>2929811.5250528138</v>
      </c>
      <c r="D408" s="16"/>
      <c r="E408" s="17">
        <v>220699.30319999999</v>
      </c>
      <c r="F408" s="17">
        <v>-35451.000004799993</v>
      </c>
      <c r="G408" s="15">
        <f t="shared" si="40"/>
        <v>3075612.1766576138</v>
      </c>
      <c r="H408" s="14">
        <v>6.2194350023570415</v>
      </c>
      <c r="I408" s="24">
        <f t="shared" si="41"/>
        <v>0.1607863093063952</v>
      </c>
      <c r="J408" s="23">
        <f t="shared" si="42"/>
        <v>494516.33074258646</v>
      </c>
      <c r="K408" s="11">
        <v>492390.93823880877</v>
      </c>
      <c r="L408" s="69">
        <f t="shared" si="43"/>
        <v>-2125.3925037776935</v>
      </c>
    </row>
    <row r="409" spans="1:12" x14ac:dyDescent="0.2">
      <c r="A409" s="19">
        <v>1980</v>
      </c>
      <c r="B409" s="18" t="s">
        <v>72</v>
      </c>
      <c r="C409" s="17">
        <v>21134575.119981509</v>
      </c>
      <c r="D409" s="16"/>
      <c r="E409" s="17">
        <v>2076363.4199902124</v>
      </c>
      <c r="F409" s="17">
        <v>-112161.83995199999</v>
      </c>
      <c r="G409" s="15">
        <f t="shared" si="40"/>
        <v>22284918.669928614</v>
      </c>
      <c r="H409" s="14">
        <v>8.286609778987712</v>
      </c>
      <c r="I409" s="24">
        <f t="shared" si="41"/>
        <v>0.12067661283335578</v>
      </c>
      <c r="J409" s="23">
        <f t="shared" si="42"/>
        <v>2689268.5023537972</v>
      </c>
      <c r="K409" s="11">
        <v>2513376.7409028644</v>
      </c>
      <c r="L409" s="69">
        <f t="shared" si="43"/>
        <v>-175891.76145093283</v>
      </c>
    </row>
    <row r="410" spans="1:12" x14ac:dyDescent="0.2">
      <c r="A410" s="19">
        <v>2440</v>
      </c>
      <c r="B410" s="22" t="s">
        <v>74</v>
      </c>
      <c r="C410" s="17">
        <v>-1018864574.6626111</v>
      </c>
      <c r="D410" s="16"/>
      <c r="E410" s="17">
        <v>-173722688.71748498</v>
      </c>
      <c r="F410" s="17">
        <v>1377791.8799585998</v>
      </c>
      <c r="G410" s="15">
        <f t="shared" si="40"/>
        <v>-1107103710.9013124</v>
      </c>
      <c r="H410" s="14">
        <v>35.755844222597744</v>
      </c>
      <c r="I410" s="21">
        <f t="shared" si="41"/>
        <v>2.7967455998927263E-2</v>
      </c>
      <c r="J410" s="20">
        <f t="shared" si="42"/>
        <v>-30962874.320881542</v>
      </c>
      <c r="K410" s="11">
        <v>-29684784.489135735</v>
      </c>
      <c r="L410" s="69">
        <f t="shared" si="43"/>
        <v>1278089.8317458071</v>
      </c>
    </row>
    <row r="411" spans="1:12" ht="13.5" thickBot="1" x14ac:dyDescent="0.25">
      <c r="A411" s="19">
        <v>2005</v>
      </c>
      <c r="B411" s="18" t="s">
        <v>75</v>
      </c>
      <c r="C411" s="17">
        <v>5878689.3299999982</v>
      </c>
      <c r="D411" s="16"/>
      <c r="E411" s="17">
        <v>0</v>
      </c>
      <c r="F411" s="17">
        <v>0</v>
      </c>
      <c r="G411" s="15">
        <f t="shared" si="40"/>
        <v>5878689.3299999982</v>
      </c>
      <c r="H411" s="14">
        <v>7.9181942157653831</v>
      </c>
      <c r="I411" s="13">
        <f t="shared" si="41"/>
        <v>0.12629142109307795</v>
      </c>
      <c r="J411" s="12">
        <f t="shared" si="42"/>
        <v>742428.02965041401</v>
      </c>
      <c r="K411" s="11">
        <v>731191.98</v>
      </c>
      <c r="L411" s="70">
        <f t="shared" si="43"/>
        <v>-11236.049650414032</v>
      </c>
    </row>
    <row r="412" spans="1:12" ht="18.95" customHeight="1" thickBot="1" x14ac:dyDescent="0.25">
      <c r="A412" s="10"/>
      <c r="B412" s="9" t="s">
        <v>76</v>
      </c>
      <c r="C412" s="7">
        <f>SUM(C386:C411)</f>
        <v>4004955076.747674</v>
      </c>
      <c r="D412" s="7">
        <f>SUM(D386:D411)</f>
        <v>0</v>
      </c>
      <c r="E412" s="7">
        <f>SUM(E386:E411)</f>
        <v>459704592.45750535</v>
      </c>
      <c r="F412" s="7">
        <f>SUM(F386:F411)</f>
        <v>-6638342.6730443239</v>
      </c>
      <c r="G412" s="7">
        <f>SUM(G386:G411)</f>
        <v>4241445715.6494708</v>
      </c>
      <c r="H412" s="7"/>
      <c r="I412" s="8"/>
      <c r="J412" s="7">
        <f>SUM(J386:J411)</f>
        <v>203993176.25182411</v>
      </c>
      <c r="K412" s="7">
        <f>SUM(K386:K411)</f>
        <v>202295508.75008875</v>
      </c>
      <c r="L412" s="71">
        <f>SUM(L386:L411)</f>
        <v>-1697667.5017353389</v>
      </c>
    </row>
    <row r="413" spans="1:12" ht="63.95" customHeight="1" x14ac:dyDescent="0.2">
      <c r="C413" s="6"/>
      <c r="D413" s="5"/>
      <c r="E413" s="6"/>
      <c r="F413" s="6"/>
      <c r="G413" s="6"/>
      <c r="H413" s="5"/>
      <c r="I413" s="5"/>
      <c r="J413" s="5"/>
      <c r="K413" s="5"/>
    </row>
    <row r="414" spans="1:12" ht="13.5" thickBot="1" x14ac:dyDescent="0.25"/>
    <row r="415" spans="1:12" ht="18.75" thickBot="1" x14ac:dyDescent="0.3">
      <c r="A415" s="42"/>
      <c r="B415" s="42"/>
      <c r="C415" s="42"/>
      <c r="D415" s="42"/>
      <c r="E415" s="46" t="s">
        <v>19</v>
      </c>
      <c r="F415" s="45">
        <f>F381+1</f>
        <v>2028</v>
      </c>
      <c r="G415" s="42"/>
      <c r="H415" s="42"/>
      <c r="I415" s="42"/>
      <c r="J415" s="42"/>
      <c r="K415" s="42"/>
    </row>
    <row r="416" spans="1:12" ht="13.5" thickBot="1" x14ac:dyDescent="0.25">
      <c r="A416" s="44"/>
      <c r="B416" s="44"/>
      <c r="C416" s="44"/>
      <c r="D416" s="44"/>
      <c r="E416" s="44"/>
      <c r="F416" s="44"/>
      <c r="G416" s="44"/>
      <c r="H416" s="44"/>
      <c r="I416" s="44"/>
      <c r="J416" s="44"/>
      <c r="K416" s="44"/>
    </row>
    <row r="417" spans="1:12" ht="32.25" thickBot="1" x14ac:dyDescent="0.3">
      <c r="A417" s="42"/>
      <c r="B417" s="42"/>
      <c r="C417" s="77" t="s">
        <v>20</v>
      </c>
      <c r="D417" s="78"/>
      <c r="E417" s="78"/>
      <c r="F417" s="78"/>
      <c r="G417" s="79" t="s">
        <v>21</v>
      </c>
      <c r="H417" s="80"/>
      <c r="I417" s="43" t="s">
        <v>22</v>
      </c>
      <c r="J417" s="42"/>
      <c r="K417" s="42"/>
    </row>
    <row r="418" spans="1:12" ht="77.25" thickBot="1" x14ac:dyDescent="0.25">
      <c r="A418" s="73" t="s">
        <v>23</v>
      </c>
      <c r="B418" s="75" t="s">
        <v>24</v>
      </c>
      <c r="C418" s="39" t="s">
        <v>25</v>
      </c>
      <c r="D418" s="41" t="s">
        <v>26</v>
      </c>
      <c r="E418" s="37" t="s">
        <v>27</v>
      </c>
      <c r="F418" s="40" t="s">
        <v>28</v>
      </c>
      <c r="G418" s="40" t="s">
        <v>29</v>
      </c>
      <c r="H418" s="39" t="s">
        <v>30</v>
      </c>
      <c r="I418" s="36" t="s">
        <v>31</v>
      </c>
      <c r="J418" s="38" t="s">
        <v>32</v>
      </c>
      <c r="K418" s="37" t="s">
        <v>33</v>
      </c>
      <c r="L418" s="66" t="s">
        <v>34</v>
      </c>
    </row>
    <row r="419" spans="1:12" ht="13.5" thickBot="1" x14ac:dyDescent="0.25">
      <c r="A419" s="74"/>
      <c r="B419" s="76"/>
      <c r="C419" s="32" t="s">
        <v>35</v>
      </c>
      <c r="D419" s="35" t="s">
        <v>36</v>
      </c>
      <c r="E419" s="33" t="s">
        <v>37</v>
      </c>
      <c r="F419" s="33" t="s">
        <v>38</v>
      </c>
      <c r="G419" s="30" t="s">
        <v>39</v>
      </c>
      <c r="H419" s="34" t="s">
        <v>40</v>
      </c>
      <c r="I419" s="33" t="s">
        <v>41</v>
      </c>
      <c r="J419" s="32" t="s">
        <v>42</v>
      </c>
      <c r="K419" s="31" t="s">
        <v>43</v>
      </c>
      <c r="L419" s="67" t="s">
        <v>44</v>
      </c>
    </row>
    <row r="420" spans="1:12" x14ac:dyDescent="0.2">
      <c r="A420" s="29">
        <v>1609</v>
      </c>
      <c r="B420" s="18" t="s">
        <v>45</v>
      </c>
      <c r="C420" s="17">
        <v>92225926.282391891</v>
      </c>
      <c r="D420" s="16"/>
      <c r="E420" s="17">
        <v>0</v>
      </c>
      <c r="F420" s="17">
        <v>0</v>
      </c>
      <c r="G420" s="15">
        <f t="shared" ref="G420:G445" si="44">C420-D420+(E420*0.5)-F420</f>
        <v>92225926.282391891</v>
      </c>
      <c r="H420" s="14">
        <v>21.596673593612596</v>
      </c>
      <c r="I420" s="28">
        <f t="shared" ref="I420:I445" si="45">IF(H420=0,0,1/H420)</f>
        <v>4.6303427037752642E-2</v>
      </c>
      <c r="J420" s="23">
        <f t="shared" ref="J420:J445" si="46">IF(H420=0,0,+G420/H420)</f>
        <v>4270376.4486058867</v>
      </c>
      <c r="K420" s="11">
        <v>4082788.8932400332</v>
      </c>
      <c r="L420" s="68">
        <f t="shared" ref="L420:L445" si="47">IF(ISERROR(+K420-J420), 0, +K420-J420)</f>
        <v>-187587.55536585348</v>
      </c>
    </row>
    <row r="421" spans="1:12" ht="25.5" x14ac:dyDescent="0.2">
      <c r="A421" s="27">
        <v>1611</v>
      </c>
      <c r="B421" s="26" t="s">
        <v>46</v>
      </c>
      <c r="C421" s="17">
        <v>131461079.53882921</v>
      </c>
      <c r="D421" s="16"/>
      <c r="E421" s="17">
        <v>26554805.560865972</v>
      </c>
      <c r="F421" s="17">
        <v>0</v>
      </c>
      <c r="G421" s="15">
        <f t="shared" si="44"/>
        <v>144738482.31926221</v>
      </c>
      <c r="H421" s="14">
        <v>4.5404143151931287</v>
      </c>
      <c r="I421" s="24">
        <f t="shared" si="45"/>
        <v>0.22024421794588245</v>
      </c>
      <c r="J421" s="23">
        <f t="shared" si="46"/>
        <v>31877813.845079839</v>
      </c>
      <c r="K421" s="11">
        <v>29755681.167909134</v>
      </c>
      <c r="L421" s="68">
        <f t="shared" si="47"/>
        <v>-2122132.6771707051</v>
      </c>
    </row>
    <row r="422" spans="1:12" x14ac:dyDescent="0.2">
      <c r="A422" s="19">
        <v>1612</v>
      </c>
      <c r="B422" s="18" t="s">
        <v>47</v>
      </c>
      <c r="C422" s="17">
        <v>4543668.5531000001</v>
      </c>
      <c r="D422" s="16"/>
      <c r="E422" s="17">
        <v>146315.42670000004</v>
      </c>
      <c r="F422" s="17">
        <v>0</v>
      </c>
      <c r="G422" s="15">
        <f t="shared" si="44"/>
        <v>4616826.26645</v>
      </c>
      <c r="H422" s="14">
        <v>0</v>
      </c>
      <c r="I422" s="24">
        <f t="shared" si="45"/>
        <v>0</v>
      </c>
      <c r="J422" s="23">
        <f t="shared" si="46"/>
        <v>0</v>
      </c>
      <c r="K422" s="11">
        <v>0</v>
      </c>
      <c r="L422" s="69">
        <f t="shared" si="47"/>
        <v>0</v>
      </c>
    </row>
    <row r="423" spans="1:12" x14ac:dyDescent="0.2">
      <c r="A423" s="19">
        <v>1805</v>
      </c>
      <c r="B423" s="18" t="s">
        <v>48</v>
      </c>
      <c r="C423" s="17">
        <v>84610153.679999977</v>
      </c>
      <c r="D423" s="16"/>
      <c r="E423" s="17">
        <v>0</v>
      </c>
      <c r="F423" s="17">
        <v>0</v>
      </c>
      <c r="G423" s="15">
        <f t="shared" si="44"/>
        <v>84610153.679999977</v>
      </c>
      <c r="H423" s="14">
        <v>0</v>
      </c>
      <c r="I423" s="24">
        <f t="shared" si="45"/>
        <v>0</v>
      </c>
      <c r="J423" s="23">
        <f t="shared" si="46"/>
        <v>0</v>
      </c>
      <c r="K423" s="11">
        <v>0</v>
      </c>
      <c r="L423" s="69">
        <f t="shared" si="47"/>
        <v>0</v>
      </c>
    </row>
    <row r="424" spans="1:12" x14ac:dyDescent="0.2">
      <c r="A424" s="19">
        <v>1808</v>
      </c>
      <c r="B424" s="18" t="s">
        <v>49</v>
      </c>
      <c r="C424" s="17">
        <v>42490605.48001039</v>
      </c>
      <c r="D424" s="16"/>
      <c r="E424" s="17">
        <v>774920.28800070845</v>
      </c>
      <c r="F424" s="17">
        <v>0</v>
      </c>
      <c r="G424" s="15">
        <f t="shared" si="44"/>
        <v>42878065.624010742</v>
      </c>
      <c r="H424" s="14">
        <v>23.760683534733875</v>
      </c>
      <c r="I424" s="24">
        <f t="shared" si="45"/>
        <v>4.208633133546763E-2</v>
      </c>
      <c r="J424" s="23">
        <f t="shared" si="46"/>
        <v>1804580.4768760405</v>
      </c>
      <c r="K424" s="11">
        <v>1802794.7252003662</v>
      </c>
      <c r="L424" s="69">
        <f t="shared" si="47"/>
        <v>-1785.7516756742261</v>
      </c>
    </row>
    <row r="425" spans="1:12" x14ac:dyDescent="0.2">
      <c r="A425" s="19">
        <v>1815</v>
      </c>
      <c r="B425" s="18" t="s">
        <v>51</v>
      </c>
      <c r="C425" s="17">
        <v>119386425.07787316</v>
      </c>
      <c r="D425" s="16"/>
      <c r="E425" s="17">
        <v>1506637.1814792922</v>
      </c>
      <c r="F425" s="17">
        <v>-16394.040001199995</v>
      </c>
      <c r="G425" s="15">
        <f t="shared" si="44"/>
        <v>120156137.70861401</v>
      </c>
      <c r="H425" s="14">
        <v>21.760536973738017</v>
      </c>
      <c r="I425" s="24">
        <f t="shared" si="45"/>
        <v>4.5954748322932601E-2</v>
      </c>
      <c r="J425" s="23">
        <f t="shared" si="46"/>
        <v>5521745.0678549884</v>
      </c>
      <c r="K425" s="11">
        <v>5482168.2556021344</v>
      </c>
      <c r="L425" s="69">
        <f t="shared" si="47"/>
        <v>-39576.812252853997</v>
      </c>
    </row>
    <row r="426" spans="1:12" x14ac:dyDescent="0.2">
      <c r="A426" s="19">
        <v>1820</v>
      </c>
      <c r="B426" s="18" t="s">
        <v>52</v>
      </c>
      <c r="C426" s="17">
        <v>125153491.07852855</v>
      </c>
      <c r="D426" s="16"/>
      <c r="E426" s="17">
        <v>9283464.7746199984</v>
      </c>
      <c r="F426" s="17">
        <v>-115281.71999951996</v>
      </c>
      <c r="G426" s="15">
        <f t="shared" si="44"/>
        <v>129910505.18583807</v>
      </c>
      <c r="H426" s="14">
        <v>20.847387022048377</v>
      </c>
      <c r="I426" s="24">
        <f t="shared" si="45"/>
        <v>4.796764212907792E-2</v>
      </c>
      <c r="J426" s="23">
        <f t="shared" si="46"/>
        <v>6231500.6215620022</v>
      </c>
      <c r="K426" s="11">
        <v>6072291.6789174397</v>
      </c>
      <c r="L426" s="69">
        <f t="shared" si="47"/>
        <v>-159208.94264456257</v>
      </c>
    </row>
    <row r="427" spans="1:12" x14ac:dyDescent="0.2">
      <c r="A427" s="19">
        <v>1830</v>
      </c>
      <c r="B427" s="18" t="s">
        <v>54</v>
      </c>
      <c r="C427" s="17">
        <v>712184940.82490551</v>
      </c>
      <c r="D427" s="16"/>
      <c r="E427" s="17">
        <v>59720132.055029064</v>
      </c>
      <c r="F427" s="17">
        <v>-1698121.1996400002</v>
      </c>
      <c r="G427" s="15">
        <f t="shared" si="44"/>
        <v>743743128.05206013</v>
      </c>
      <c r="H427" s="14">
        <v>37.735814201560054</v>
      </c>
      <c r="I427" s="24">
        <f t="shared" si="45"/>
        <v>2.6500024476977063E-2</v>
      </c>
      <c r="J427" s="23">
        <f t="shared" si="46"/>
        <v>19709211.097963076</v>
      </c>
      <c r="K427" s="11">
        <v>19331274.299841732</v>
      </c>
      <c r="L427" s="69">
        <f t="shared" si="47"/>
        <v>-377936.7981213443</v>
      </c>
    </row>
    <row r="428" spans="1:12" x14ac:dyDescent="0.2">
      <c r="A428" s="19">
        <v>1835</v>
      </c>
      <c r="B428" s="18" t="s">
        <v>55</v>
      </c>
      <c r="C428" s="17">
        <v>571321142.38123071</v>
      </c>
      <c r="D428" s="16"/>
      <c r="E428" s="17">
        <v>52321923.796999186</v>
      </c>
      <c r="F428" s="17">
        <v>-1669087.56048</v>
      </c>
      <c r="G428" s="15">
        <f t="shared" si="44"/>
        <v>599151191.84021032</v>
      </c>
      <c r="H428" s="14">
        <v>31.873621131129369</v>
      </c>
      <c r="I428" s="24">
        <f t="shared" si="45"/>
        <v>3.1373906211847082E-2</v>
      </c>
      <c r="J428" s="23">
        <f t="shared" si="46"/>
        <v>18797713.299511153</v>
      </c>
      <c r="K428" s="11">
        <v>18401895.095298134</v>
      </c>
      <c r="L428" s="69">
        <f t="shared" si="47"/>
        <v>-395818.20421301946</v>
      </c>
    </row>
    <row r="429" spans="1:12" x14ac:dyDescent="0.2">
      <c r="A429" s="19">
        <v>1840</v>
      </c>
      <c r="B429" s="18" t="s">
        <v>56</v>
      </c>
      <c r="C429" s="17">
        <v>632068448.74487174</v>
      </c>
      <c r="D429" s="16"/>
      <c r="E429" s="17">
        <v>79760054.023958698</v>
      </c>
      <c r="F429" s="17">
        <v>-340946.39996399998</v>
      </c>
      <c r="G429" s="15">
        <f t="shared" si="44"/>
        <v>672289422.15681505</v>
      </c>
      <c r="H429" s="14">
        <v>49.138205142132556</v>
      </c>
      <c r="I429" s="24">
        <f t="shared" si="45"/>
        <v>2.0350763669684187E-2</v>
      </c>
      <c r="J429" s="23">
        <f t="shared" si="46"/>
        <v>13681603.147941887</v>
      </c>
      <c r="K429" s="11">
        <v>13310842.793565502</v>
      </c>
      <c r="L429" s="69">
        <f t="shared" si="47"/>
        <v>-370760.35437638499</v>
      </c>
    </row>
    <row r="430" spans="1:12" x14ac:dyDescent="0.2">
      <c r="A430" s="19">
        <v>1845</v>
      </c>
      <c r="B430" s="18" t="s">
        <v>57</v>
      </c>
      <c r="C430" s="17">
        <v>1576737676.469337</v>
      </c>
      <c r="D430" s="16"/>
      <c r="E430" s="17">
        <v>170834324.61557102</v>
      </c>
      <c r="F430" s="17">
        <v>-1510677.5999524796</v>
      </c>
      <c r="G430" s="15">
        <f t="shared" si="44"/>
        <v>1663665516.377075</v>
      </c>
      <c r="H430" s="14">
        <v>27.752728230094192</v>
      </c>
      <c r="I430" s="24">
        <f t="shared" si="45"/>
        <v>3.6032493515921478E-2</v>
      </c>
      <c r="J430" s="23">
        <f t="shared" si="46"/>
        <v>59946016.931519113</v>
      </c>
      <c r="K430" s="11">
        <v>58299651.920526847</v>
      </c>
      <c r="L430" s="69">
        <f t="shared" si="47"/>
        <v>-1646365.0109922662</v>
      </c>
    </row>
    <row r="431" spans="1:12" x14ac:dyDescent="0.2">
      <c r="A431" s="19">
        <v>1850</v>
      </c>
      <c r="B431" s="18" t="s">
        <v>58</v>
      </c>
      <c r="C431" s="17">
        <v>769438615.02350223</v>
      </c>
      <c r="D431" s="16"/>
      <c r="E431" s="17">
        <v>82038867.086594537</v>
      </c>
      <c r="F431" s="17">
        <v>-2082192.1204800003</v>
      </c>
      <c r="G431" s="15">
        <f t="shared" si="44"/>
        <v>812540240.68727946</v>
      </c>
      <c r="H431" s="14">
        <v>27.214579101823748</v>
      </c>
      <c r="I431" s="24">
        <f t="shared" si="45"/>
        <v>3.674501068925172E-2</v>
      </c>
      <c r="J431" s="23">
        <f t="shared" si="46"/>
        <v>29856799.829501245</v>
      </c>
      <c r="K431" s="11">
        <v>28994742.260976411</v>
      </c>
      <c r="L431" s="69">
        <f t="shared" si="47"/>
        <v>-862057.56852483377</v>
      </c>
    </row>
    <row r="432" spans="1:12" x14ac:dyDescent="0.2">
      <c r="A432" s="19">
        <v>1855</v>
      </c>
      <c r="B432" s="18" t="s">
        <v>59</v>
      </c>
      <c r="C432" s="17">
        <v>121724888.61741182</v>
      </c>
      <c r="D432" s="16"/>
      <c r="E432" s="17">
        <v>12074879.63545109</v>
      </c>
      <c r="F432" s="17">
        <v>-356710.31996399997</v>
      </c>
      <c r="G432" s="15">
        <f t="shared" si="44"/>
        <v>128119038.75510137</v>
      </c>
      <c r="H432" s="14">
        <v>36.667794280963214</v>
      </c>
      <c r="I432" s="24">
        <f t="shared" si="45"/>
        <v>2.7271888577142179E-2</v>
      </c>
      <c r="J432" s="23">
        <f t="shared" si="46"/>
        <v>3494048.1495396853</v>
      </c>
      <c r="K432" s="11">
        <v>3405417.5573562006</v>
      </c>
      <c r="L432" s="69">
        <f t="shared" si="47"/>
        <v>-88630.592183484696</v>
      </c>
    </row>
    <row r="433" spans="1:12" x14ac:dyDescent="0.2">
      <c r="A433" s="19">
        <v>1860</v>
      </c>
      <c r="B433" s="18" t="s">
        <v>60</v>
      </c>
      <c r="C433" s="17">
        <v>174951370.5391053</v>
      </c>
      <c r="D433" s="16"/>
      <c r="E433" s="17">
        <v>58258809.430580616</v>
      </c>
      <c r="F433" s="17">
        <v>0</v>
      </c>
      <c r="G433" s="15">
        <f t="shared" si="44"/>
        <v>204080775.2543956</v>
      </c>
      <c r="H433" s="14">
        <v>6.2781259095544533</v>
      </c>
      <c r="I433" s="24">
        <f t="shared" si="45"/>
        <v>0.15928320240888066</v>
      </c>
      <c r="J433" s="23">
        <f t="shared" si="46"/>
        <v>32506639.432607178</v>
      </c>
      <c r="K433" s="11">
        <v>27620806.449537419</v>
      </c>
      <c r="L433" s="69">
        <f t="shared" si="47"/>
        <v>-4885832.9830697589</v>
      </c>
    </row>
    <row r="434" spans="1:12" x14ac:dyDescent="0.2">
      <c r="A434" s="19">
        <v>1908</v>
      </c>
      <c r="B434" s="18" t="s">
        <v>61</v>
      </c>
      <c r="C434" s="17">
        <v>154324163.07711458</v>
      </c>
      <c r="D434" s="16"/>
      <c r="E434" s="17">
        <v>5421172.3382999999</v>
      </c>
      <c r="F434" s="17">
        <v>0</v>
      </c>
      <c r="G434" s="15">
        <f t="shared" si="44"/>
        <v>157034749.24626458</v>
      </c>
      <c r="H434" s="14">
        <v>26.751422293312569</v>
      </c>
      <c r="I434" s="24">
        <f t="shared" si="45"/>
        <v>3.738119001807183E-2</v>
      </c>
      <c r="J434" s="23">
        <f t="shared" si="46"/>
        <v>5870145.8010148779</v>
      </c>
      <c r="K434" s="11">
        <v>5883680.0127970222</v>
      </c>
      <c r="L434" s="69">
        <f t="shared" si="47"/>
        <v>13534.211782144383</v>
      </c>
    </row>
    <row r="435" spans="1:12" x14ac:dyDescent="0.2">
      <c r="A435" s="19">
        <v>1915</v>
      </c>
      <c r="B435" s="18" t="s">
        <v>62</v>
      </c>
      <c r="C435" s="17">
        <v>2655232.4659049199</v>
      </c>
      <c r="D435" s="16"/>
      <c r="E435" s="17">
        <v>0</v>
      </c>
      <c r="F435" s="17">
        <v>0</v>
      </c>
      <c r="G435" s="15">
        <f t="shared" si="44"/>
        <v>2655232.4659049199</v>
      </c>
      <c r="H435" s="14">
        <v>9.5859658035650295</v>
      </c>
      <c r="I435" s="24">
        <f t="shared" si="45"/>
        <v>0.10431917038845466</v>
      </c>
      <c r="J435" s="23">
        <f t="shared" si="46"/>
        <v>276991.64803169196</v>
      </c>
      <c r="K435" s="11">
        <v>276991.64803169237</v>
      </c>
      <c r="L435" s="69">
        <f t="shared" si="47"/>
        <v>4.0745362639427185E-10</v>
      </c>
    </row>
    <row r="436" spans="1:12" x14ac:dyDescent="0.2">
      <c r="A436" s="19">
        <v>1920</v>
      </c>
      <c r="B436" s="18" t="s">
        <v>63</v>
      </c>
      <c r="C436" s="17">
        <v>13264843.734641671</v>
      </c>
      <c r="D436" s="16"/>
      <c r="E436" s="17">
        <v>6696986.1159340264</v>
      </c>
      <c r="F436" s="17">
        <v>0</v>
      </c>
      <c r="G436" s="15">
        <f t="shared" si="44"/>
        <v>16613336.792608684</v>
      </c>
      <c r="H436" s="14">
        <v>2.703053186895811</v>
      </c>
      <c r="I436" s="24">
        <f t="shared" si="45"/>
        <v>0.36995202493532914</v>
      </c>
      <c r="J436" s="23">
        <f t="shared" si="46"/>
        <v>6146137.5873581888</v>
      </c>
      <c r="K436" s="11">
        <v>5408349.5765335476</v>
      </c>
      <c r="L436" s="69">
        <f t="shared" si="47"/>
        <v>-737788.01082464121</v>
      </c>
    </row>
    <row r="437" spans="1:12" x14ac:dyDescent="0.2">
      <c r="A437" s="19">
        <v>1930</v>
      </c>
      <c r="B437" s="18" t="s">
        <v>65</v>
      </c>
      <c r="C437" s="17">
        <v>49964187.389615543</v>
      </c>
      <c r="D437" s="16"/>
      <c r="E437" s="17">
        <v>23911598.961199999</v>
      </c>
      <c r="F437" s="17">
        <v>-48672.240000359991</v>
      </c>
      <c r="G437" s="15">
        <f t="shared" si="44"/>
        <v>61968659.110215902</v>
      </c>
      <c r="H437" s="14">
        <v>7.6060443931781014</v>
      </c>
      <c r="I437" s="24">
        <f t="shared" si="45"/>
        <v>0.13147438383306109</v>
      </c>
      <c r="J437" s="23">
        <f t="shared" si="46"/>
        <v>8147291.2734766444</v>
      </c>
      <c r="K437" s="11">
        <v>7279734.444132939</v>
      </c>
      <c r="L437" s="69">
        <f t="shared" si="47"/>
        <v>-867556.82934370544</v>
      </c>
    </row>
    <row r="438" spans="1:12" x14ac:dyDescent="0.2">
      <c r="A438" s="19">
        <v>1935</v>
      </c>
      <c r="B438" s="18" t="s">
        <v>66</v>
      </c>
      <c r="C438" s="17">
        <v>393816.31375847175</v>
      </c>
      <c r="D438" s="16"/>
      <c r="E438" s="17">
        <v>0</v>
      </c>
      <c r="F438" s="17">
        <v>0</v>
      </c>
      <c r="G438" s="15">
        <f t="shared" si="44"/>
        <v>393816.31375847175</v>
      </c>
      <c r="H438" s="14">
        <v>5.8133293178278835</v>
      </c>
      <c r="I438" s="24">
        <f t="shared" si="45"/>
        <v>0.17201846744399543</v>
      </c>
      <c r="J438" s="23">
        <f t="shared" si="46"/>
        <v>67743.67874717596</v>
      </c>
      <c r="K438" s="11">
        <v>67743.678747176004</v>
      </c>
      <c r="L438" s="69">
        <f t="shared" si="47"/>
        <v>4.3655745685100555E-11</v>
      </c>
    </row>
    <row r="439" spans="1:12" x14ac:dyDescent="0.2">
      <c r="A439" s="19">
        <v>1940</v>
      </c>
      <c r="B439" s="18" t="s">
        <v>67</v>
      </c>
      <c r="C439" s="17">
        <v>4335543.7039778065</v>
      </c>
      <c r="D439" s="16"/>
      <c r="E439" s="17">
        <v>1949934.4167000002</v>
      </c>
      <c r="F439" s="17">
        <v>0</v>
      </c>
      <c r="G439" s="15">
        <f t="shared" si="44"/>
        <v>5310510.9123278065</v>
      </c>
      <c r="H439" s="14">
        <v>7.1863411556170007</v>
      </c>
      <c r="I439" s="24">
        <f t="shared" si="45"/>
        <v>0.13915287047267136</v>
      </c>
      <c r="J439" s="23">
        <f t="shared" si="46"/>
        <v>738972.83712685911</v>
      </c>
      <c r="K439" s="11">
        <v>677399.8996205494</v>
      </c>
      <c r="L439" s="69">
        <f t="shared" si="47"/>
        <v>-61572.93750630971</v>
      </c>
    </row>
    <row r="440" spans="1:12" x14ac:dyDescent="0.2">
      <c r="A440" s="19">
        <v>1945</v>
      </c>
      <c r="B440" s="18" t="s">
        <v>68</v>
      </c>
      <c r="C440" s="17">
        <v>2007794.2515963246</v>
      </c>
      <c r="D440" s="16"/>
      <c r="E440" s="17">
        <v>0</v>
      </c>
      <c r="F440" s="17">
        <v>0</v>
      </c>
      <c r="G440" s="15">
        <f t="shared" si="44"/>
        <v>2007794.2515963246</v>
      </c>
      <c r="H440" s="14">
        <v>4.7189793819476744</v>
      </c>
      <c r="I440" s="24">
        <f t="shared" si="45"/>
        <v>0.21191022868747264</v>
      </c>
      <c r="J440" s="23">
        <f t="shared" si="46"/>
        <v>425472.13901317015</v>
      </c>
      <c r="K440" s="11">
        <v>422361.85490619577</v>
      </c>
      <c r="L440" s="69">
        <f t="shared" si="47"/>
        <v>-3110.2841069743736</v>
      </c>
    </row>
    <row r="441" spans="1:12" x14ac:dyDescent="0.2">
      <c r="A441" s="19">
        <v>1955</v>
      </c>
      <c r="B441" s="18" t="s">
        <v>69</v>
      </c>
      <c r="C441" s="17">
        <v>3650925.0329721696</v>
      </c>
      <c r="D441" s="16"/>
      <c r="E441" s="17">
        <v>485140.96740000002</v>
      </c>
      <c r="F441" s="17">
        <v>0</v>
      </c>
      <c r="G441" s="15">
        <f t="shared" si="44"/>
        <v>3893495.5166721698</v>
      </c>
      <c r="H441" s="14">
        <v>4.0581316187378169</v>
      </c>
      <c r="I441" s="24">
        <f t="shared" si="45"/>
        <v>0.24641881879401084</v>
      </c>
      <c r="J441" s="23">
        <f t="shared" si="46"/>
        <v>959430.56619813305</v>
      </c>
      <c r="K441" s="11">
        <v>894668.28762388136</v>
      </c>
      <c r="L441" s="69">
        <f t="shared" si="47"/>
        <v>-64762.278574251686</v>
      </c>
    </row>
    <row r="442" spans="1:12" x14ac:dyDescent="0.2">
      <c r="A442" s="19">
        <v>1960</v>
      </c>
      <c r="B442" s="18" t="s">
        <v>70</v>
      </c>
      <c r="C442" s="17">
        <v>2622668.8900092049</v>
      </c>
      <c r="D442" s="16"/>
      <c r="E442" s="17">
        <v>224892.58960000001</v>
      </c>
      <c r="F442" s="17">
        <v>-35451.000004799993</v>
      </c>
      <c r="G442" s="15">
        <f t="shared" si="44"/>
        <v>2770566.1848140047</v>
      </c>
      <c r="H442" s="14">
        <v>5.5258863635358537</v>
      </c>
      <c r="I442" s="24">
        <f t="shared" si="45"/>
        <v>0.18096644306672444</v>
      </c>
      <c r="J442" s="23">
        <f t="shared" si="46"/>
        <v>501379.50774673553</v>
      </c>
      <c r="K442" s="11">
        <v>451268.14029214525</v>
      </c>
      <c r="L442" s="69">
        <f t="shared" si="47"/>
        <v>-50111.367454590276</v>
      </c>
    </row>
    <row r="443" spans="1:12" x14ac:dyDescent="0.2">
      <c r="A443" s="19">
        <v>1980</v>
      </c>
      <c r="B443" s="18" t="s">
        <v>72</v>
      </c>
      <c r="C443" s="17">
        <v>20585399.959116857</v>
      </c>
      <c r="D443" s="16"/>
      <c r="E443" s="17">
        <v>4184411.657509502</v>
      </c>
      <c r="F443" s="17">
        <v>-112242.83995199999</v>
      </c>
      <c r="G443" s="15">
        <f t="shared" si="44"/>
        <v>22789848.627823606</v>
      </c>
      <c r="H443" s="14">
        <v>8.1706673096934761</v>
      </c>
      <c r="I443" s="24">
        <f t="shared" si="45"/>
        <v>0.1223890243106123</v>
      </c>
      <c r="J443" s="23">
        <f t="shared" si="46"/>
        <v>2789227.3377458774</v>
      </c>
      <c r="K443" s="11">
        <v>2537621.0820508786</v>
      </c>
      <c r="L443" s="69">
        <f t="shared" si="47"/>
        <v>-251606.25569499889</v>
      </c>
    </row>
    <row r="444" spans="1:12" x14ac:dyDescent="0.2">
      <c r="A444" s="19">
        <v>2440</v>
      </c>
      <c r="B444" s="22" t="s">
        <v>74</v>
      </c>
      <c r="C444" s="17">
        <v>-1161524687.0110018</v>
      </c>
      <c r="D444" s="16"/>
      <c r="E444" s="17">
        <v>-114510778.54859503</v>
      </c>
      <c r="F444" s="17">
        <v>1377791.8799585998</v>
      </c>
      <c r="G444" s="15">
        <f t="shared" si="44"/>
        <v>-1220157868.1652579</v>
      </c>
      <c r="H444" s="14">
        <v>35.464973762785668</v>
      </c>
      <c r="I444" s="21">
        <f t="shared" si="45"/>
        <v>2.819683462022821E-2</v>
      </c>
      <c r="J444" s="20">
        <f t="shared" si="46"/>
        <v>-34404589.619225994</v>
      </c>
      <c r="K444" s="11">
        <v>-33767677.89703308</v>
      </c>
      <c r="L444" s="69">
        <f t="shared" si="47"/>
        <v>636911.72219291329</v>
      </c>
    </row>
    <row r="445" spans="1:12" ht="13.5" thickBot="1" x14ac:dyDescent="0.25">
      <c r="A445" s="19">
        <v>2005</v>
      </c>
      <c r="B445" s="18" t="s">
        <v>75</v>
      </c>
      <c r="C445" s="17">
        <v>5147497.3499999978</v>
      </c>
      <c r="D445" s="16"/>
      <c r="E445" s="17">
        <v>0</v>
      </c>
      <c r="F445" s="17">
        <v>0</v>
      </c>
      <c r="G445" s="15">
        <f t="shared" si="44"/>
        <v>5147497.3499999978</v>
      </c>
      <c r="H445" s="14">
        <v>6.9181942157653848</v>
      </c>
      <c r="I445" s="13">
        <f t="shared" si="45"/>
        <v>0.14454639011451434</v>
      </c>
      <c r="J445" s="12">
        <f t="shared" si="46"/>
        <v>744052.16006652848</v>
      </c>
      <c r="K445" s="11">
        <v>731191.98</v>
      </c>
      <c r="L445" s="70">
        <f t="shared" si="47"/>
        <v>-12860.180066528497</v>
      </c>
    </row>
    <row r="446" spans="1:12" ht="18.95" customHeight="1" thickBot="1" x14ac:dyDescent="0.25">
      <c r="A446" s="10"/>
      <c r="B446" s="9" t="s">
        <v>76</v>
      </c>
      <c r="C446" s="7">
        <f>SUM(C420:C445)</f>
        <v>4255725817.4488044</v>
      </c>
      <c r="D446" s="7">
        <f>SUM(D420:D445)</f>
        <v>0</v>
      </c>
      <c r="E446" s="7">
        <f>SUM(E420:E445)</f>
        <v>481638492.37389857</v>
      </c>
      <c r="F446" s="7">
        <f>SUM(F420:F445)</f>
        <v>-6607985.1604797607</v>
      </c>
      <c r="G446" s="7">
        <f>SUM(G420:G445)</f>
        <v>4503153048.7962341</v>
      </c>
      <c r="H446" s="7"/>
      <c r="I446" s="8"/>
      <c r="J446" s="7">
        <f>SUM(J420:J445)</f>
        <v>219960303.2658619</v>
      </c>
      <c r="K446" s="7">
        <f>SUM(K420:K445)</f>
        <v>207423687.80567434</v>
      </c>
      <c r="L446" s="71">
        <f>SUM(L420:L445)</f>
        <v>-12536615.460187685</v>
      </c>
    </row>
    <row r="447" spans="1:12" ht="63.95" customHeight="1" x14ac:dyDescent="0.2">
      <c r="C447" s="6"/>
      <c r="D447" s="5"/>
      <c r="E447" s="6"/>
      <c r="F447" s="6"/>
      <c r="G447" s="6"/>
      <c r="H447" s="5"/>
      <c r="I447" s="5"/>
      <c r="J447" s="5"/>
      <c r="K447" s="5"/>
    </row>
    <row r="448" spans="1:12" ht="13.5" thickBot="1" x14ac:dyDescent="0.25"/>
    <row r="449" spans="1:12" ht="18.75" thickBot="1" x14ac:dyDescent="0.3">
      <c r="A449" s="42"/>
      <c r="B449" s="42"/>
      <c r="C449" s="42"/>
      <c r="D449" s="42"/>
      <c r="E449" s="46" t="s">
        <v>19</v>
      </c>
      <c r="F449" s="45">
        <f>F415+1</f>
        <v>2029</v>
      </c>
      <c r="G449" s="42"/>
      <c r="H449" s="42"/>
      <c r="I449" s="42"/>
      <c r="J449" s="42"/>
      <c r="K449" s="42"/>
    </row>
    <row r="450" spans="1:12" ht="13.5" thickBot="1" x14ac:dyDescent="0.25">
      <c r="A450" s="44"/>
      <c r="B450" s="44"/>
      <c r="C450" s="44"/>
      <c r="D450" s="44"/>
      <c r="E450" s="44"/>
      <c r="F450" s="44"/>
      <c r="G450" s="44"/>
      <c r="H450" s="44"/>
      <c r="I450" s="44"/>
      <c r="J450" s="44"/>
      <c r="K450" s="44"/>
    </row>
    <row r="451" spans="1:12" ht="32.25" thickBot="1" x14ac:dyDescent="0.3">
      <c r="A451" s="42"/>
      <c r="B451" s="42"/>
      <c r="C451" s="77" t="s">
        <v>20</v>
      </c>
      <c r="D451" s="78"/>
      <c r="E451" s="78"/>
      <c r="F451" s="78"/>
      <c r="G451" s="79" t="s">
        <v>21</v>
      </c>
      <c r="H451" s="80"/>
      <c r="I451" s="43" t="s">
        <v>22</v>
      </c>
      <c r="J451" s="42"/>
      <c r="K451" s="42"/>
    </row>
    <row r="452" spans="1:12" ht="77.25" thickBot="1" x14ac:dyDescent="0.25">
      <c r="A452" s="73" t="s">
        <v>23</v>
      </c>
      <c r="B452" s="75" t="s">
        <v>24</v>
      </c>
      <c r="C452" s="39" t="s">
        <v>25</v>
      </c>
      <c r="D452" s="41" t="s">
        <v>26</v>
      </c>
      <c r="E452" s="37" t="s">
        <v>27</v>
      </c>
      <c r="F452" s="40" t="s">
        <v>28</v>
      </c>
      <c r="G452" s="40" t="s">
        <v>29</v>
      </c>
      <c r="H452" s="39" t="s">
        <v>30</v>
      </c>
      <c r="I452" s="36" t="s">
        <v>31</v>
      </c>
      <c r="J452" s="38" t="s">
        <v>32</v>
      </c>
      <c r="K452" s="37" t="s">
        <v>33</v>
      </c>
      <c r="L452" s="66" t="s">
        <v>34</v>
      </c>
    </row>
    <row r="453" spans="1:12" ht="13.5" thickBot="1" x14ac:dyDescent="0.25">
      <c r="A453" s="74"/>
      <c r="B453" s="76"/>
      <c r="C453" s="32" t="s">
        <v>35</v>
      </c>
      <c r="D453" s="35" t="s">
        <v>36</v>
      </c>
      <c r="E453" s="33" t="s">
        <v>37</v>
      </c>
      <c r="F453" s="33" t="s">
        <v>38</v>
      </c>
      <c r="G453" s="30" t="s">
        <v>39</v>
      </c>
      <c r="H453" s="34" t="s">
        <v>40</v>
      </c>
      <c r="I453" s="33" t="s">
        <v>41</v>
      </c>
      <c r="J453" s="32" t="s">
        <v>42</v>
      </c>
      <c r="K453" s="31" t="s">
        <v>43</v>
      </c>
      <c r="L453" s="67" t="s">
        <v>44</v>
      </c>
    </row>
    <row r="454" spans="1:12" x14ac:dyDescent="0.2">
      <c r="A454" s="29">
        <v>1609</v>
      </c>
      <c r="B454" s="18" t="s">
        <v>45</v>
      </c>
      <c r="C454" s="17">
        <v>88143137.389151856</v>
      </c>
      <c r="D454" s="16"/>
      <c r="E454" s="17">
        <v>0</v>
      </c>
      <c r="F454" s="17">
        <v>0</v>
      </c>
      <c r="G454" s="15">
        <f t="shared" ref="G454:G479" si="48">C454-D454+(E454*0.5)-F454</f>
        <v>88143137.389151856</v>
      </c>
      <c r="H454" s="14">
        <v>23.922002537146181</v>
      </c>
      <c r="I454" s="28">
        <f t="shared" ref="I454:I479" si="49">IF(H454=0,0,1/H454)</f>
        <v>4.1802520438963923E-2</v>
      </c>
      <c r="J454" s="23">
        <f t="shared" ref="J454:J479" si="50">IF(H454=0,0,+G454/H454)</f>
        <v>3684605.3022644254</v>
      </c>
      <c r="K454" s="11">
        <v>3684605.3022644245</v>
      </c>
      <c r="L454" s="68">
        <f t="shared" ref="L454:L479" si="51">IF(ISERROR(+K454-J454), 0, +K454-J454)</f>
        <v>-9.3132257461547852E-10</v>
      </c>
    </row>
    <row r="455" spans="1:12" ht="25.5" x14ac:dyDescent="0.2">
      <c r="A455" s="27">
        <v>1611</v>
      </c>
      <c r="B455" s="26" t="s">
        <v>46</v>
      </c>
      <c r="C455" s="17">
        <v>128260203.93178606</v>
      </c>
      <c r="D455" s="16"/>
      <c r="E455" s="17">
        <v>52258283.47389999</v>
      </c>
      <c r="F455" s="17">
        <v>0</v>
      </c>
      <c r="G455" s="15">
        <f t="shared" si="48"/>
        <v>154389345.66873604</v>
      </c>
      <c r="H455" s="14">
        <v>4.254332331928353</v>
      </c>
      <c r="I455" s="24">
        <f t="shared" si="49"/>
        <v>0.23505450961014415</v>
      </c>
      <c r="J455" s="23">
        <f t="shared" si="50"/>
        <v>36289911.935195781</v>
      </c>
      <c r="K455" s="11">
        <v>34230903.46759817</v>
      </c>
      <c r="L455" s="68">
        <f t="shared" si="51"/>
        <v>-2059008.4675976112</v>
      </c>
    </row>
    <row r="456" spans="1:12" x14ac:dyDescent="0.2">
      <c r="A456" s="19">
        <v>1612</v>
      </c>
      <c r="B456" s="18" t="s">
        <v>47</v>
      </c>
      <c r="C456" s="17">
        <v>4689983.9797999999</v>
      </c>
      <c r="D456" s="16"/>
      <c r="E456" s="17">
        <v>146530.22040000002</v>
      </c>
      <c r="F456" s="17">
        <v>0</v>
      </c>
      <c r="G456" s="15">
        <f t="shared" si="48"/>
        <v>4763249.09</v>
      </c>
      <c r="H456" s="14">
        <v>0</v>
      </c>
      <c r="I456" s="24">
        <f t="shared" si="49"/>
        <v>0</v>
      </c>
      <c r="J456" s="23">
        <f t="shared" si="50"/>
        <v>0</v>
      </c>
      <c r="K456" s="11">
        <v>0</v>
      </c>
      <c r="L456" s="69">
        <f t="shared" si="51"/>
        <v>0</v>
      </c>
    </row>
    <row r="457" spans="1:12" x14ac:dyDescent="0.2">
      <c r="A457" s="19">
        <v>1805</v>
      </c>
      <c r="B457" s="18" t="s">
        <v>48</v>
      </c>
      <c r="C457" s="17">
        <v>84610153.679999977</v>
      </c>
      <c r="D457" s="16"/>
      <c r="E457" s="17">
        <v>0</v>
      </c>
      <c r="F457" s="17">
        <v>0</v>
      </c>
      <c r="G457" s="15">
        <f t="shared" si="48"/>
        <v>84610153.679999977</v>
      </c>
      <c r="H457" s="14">
        <v>0</v>
      </c>
      <c r="I457" s="24">
        <f t="shared" si="49"/>
        <v>0</v>
      </c>
      <c r="J457" s="23">
        <f t="shared" si="50"/>
        <v>0</v>
      </c>
      <c r="K457" s="11">
        <v>0</v>
      </c>
      <c r="L457" s="69">
        <f t="shared" si="51"/>
        <v>0</v>
      </c>
    </row>
    <row r="458" spans="1:12" x14ac:dyDescent="0.2">
      <c r="A458" s="19">
        <v>1808</v>
      </c>
      <c r="B458" s="18" t="s">
        <v>49</v>
      </c>
      <c r="C458" s="17">
        <v>41462731.042810731</v>
      </c>
      <c r="D458" s="16"/>
      <c r="E458" s="17">
        <v>1293581.9609030681</v>
      </c>
      <c r="F458" s="17">
        <v>0</v>
      </c>
      <c r="G458" s="15">
        <f t="shared" si="48"/>
        <v>42109522.023262262</v>
      </c>
      <c r="H458" s="14">
        <v>22.79085532376115</v>
      </c>
      <c r="I458" s="24">
        <f t="shared" si="49"/>
        <v>4.3877247509768805E-2</v>
      </c>
      <c r="J458" s="23">
        <f t="shared" si="50"/>
        <v>1847649.9203327387</v>
      </c>
      <c r="K458" s="11">
        <v>1843417.1131032878</v>
      </c>
      <c r="L458" s="69">
        <f t="shared" si="51"/>
        <v>-4232.8072294509038</v>
      </c>
    </row>
    <row r="459" spans="1:12" x14ac:dyDescent="0.2">
      <c r="A459" s="19">
        <v>1815</v>
      </c>
      <c r="B459" s="18" t="s">
        <v>51</v>
      </c>
      <c r="C459" s="17">
        <v>115394499.96374913</v>
      </c>
      <c r="D459" s="16"/>
      <c r="E459" s="17">
        <v>3768174.8732569329</v>
      </c>
      <c r="F459" s="17">
        <v>-16394.040001199995</v>
      </c>
      <c r="G459" s="15">
        <f t="shared" si="48"/>
        <v>117294981.44037879</v>
      </c>
      <c r="H459" s="14">
        <v>21.359334570649221</v>
      </c>
      <c r="I459" s="24">
        <f t="shared" si="49"/>
        <v>4.6817937922754529E-2</v>
      </c>
      <c r="J459" s="23">
        <f t="shared" si="50"/>
        <v>5491509.1597262984</v>
      </c>
      <c r="K459" s="11">
        <v>5439938.3475664966</v>
      </c>
      <c r="L459" s="69">
        <f t="shared" si="51"/>
        <v>-51570.812159801833</v>
      </c>
    </row>
    <row r="460" spans="1:12" x14ac:dyDescent="0.2">
      <c r="A460" s="19">
        <v>1820</v>
      </c>
      <c r="B460" s="18" t="s">
        <v>52</v>
      </c>
      <c r="C460" s="17">
        <v>128249382.4542316</v>
      </c>
      <c r="D460" s="16"/>
      <c r="E460" s="17">
        <v>13662436.011040004</v>
      </c>
      <c r="F460" s="17">
        <v>-115281.71999951996</v>
      </c>
      <c r="G460" s="15">
        <f t="shared" si="48"/>
        <v>135195882.17975113</v>
      </c>
      <c r="H460" s="14">
        <v>20.450337241559932</v>
      </c>
      <c r="I460" s="24">
        <f t="shared" si="49"/>
        <v>4.8898949107194327E-2</v>
      </c>
      <c r="J460" s="23">
        <f t="shared" si="50"/>
        <v>6610936.5622098912</v>
      </c>
      <c r="K460" s="11">
        <v>6374164.355998111</v>
      </c>
      <c r="L460" s="69">
        <f t="shared" si="51"/>
        <v>-236772.2062117802</v>
      </c>
    </row>
    <row r="461" spans="1:12" x14ac:dyDescent="0.2">
      <c r="A461" s="19">
        <v>1830</v>
      </c>
      <c r="B461" s="18" t="s">
        <v>54</v>
      </c>
      <c r="C461" s="17">
        <v>750875677.38045287</v>
      </c>
      <c r="D461" s="16"/>
      <c r="E461" s="17">
        <v>74390213.270168632</v>
      </c>
      <c r="F461" s="17">
        <v>-1698121.1996400002</v>
      </c>
      <c r="G461" s="15">
        <f t="shared" si="48"/>
        <v>789768905.21517718</v>
      </c>
      <c r="H461" s="14">
        <v>37.434846783721689</v>
      </c>
      <c r="I461" s="24">
        <f t="shared" si="49"/>
        <v>2.671307847945684E-2</v>
      </c>
      <c r="J461" s="23">
        <f t="shared" si="50"/>
        <v>21097158.74564774</v>
      </c>
      <c r="K461" s="11">
        <v>20603429.086291526</v>
      </c>
      <c r="L461" s="69">
        <f t="shared" si="51"/>
        <v>-493729.65935621411</v>
      </c>
    </row>
    <row r="462" spans="1:12" x14ac:dyDescent="0.2">
      <c r="A462" s="19">
        <v>1835</v>
      </c>
      <c r="B462" s="18" t="s">
        <v>55</v>
      </c>
      <c r="C462" s="17">
        <v>603572083.52245176</v>
      </c>
      <c r="D462" s="16"/>
      <c r="E462" s="17">
        <v>67614892.052929685</v>
      </c>
      <c r="F462" s="17">
        <v>-1669087.56048</v>
      </c>
      <c r="G462" s="15">
        <f t="shared" si="48"/>
        <v>639048617.10939658</v>
      </c>
      <c r="H462" s="14">
        <v>31.599353150193721</v>
      </c>
      <c r="I462" s="24">
        <f t="shared" si="49"/>
        <v>3.1646217416126741E-2</v>
      </c>
      <c r="J462" s="23">
        <f t="shared" si="50"/>
        <v>20223471.476519097</v>
      </c>
      <c r="K462" s="11">
        <v>19679207.712567009</v>
      </c>
      <c r="L462" s="69">
        <f t="shared" si="51"/>
        <v>-544263.76395208761</v>
      </c>
    </row>
    <row r="463" spans="1:12" x14ac:dyDescent="0.2">
      <c r="A463" s="19">
        <v>1840</v>
      </c>
      <c r="B463" s="18" t="s">
        <v>56</v>
      </c>
      <c r="C463" s="17">
        <v>698176713.57530093</v>
      </c>
      <c r="D463" s="16"/>
      <c r="E463" s="17">
        <v>98577378.424638286</v>
      </c>
      <c r="F463" s="17">
        <v>-340946.39996399998</v>
      </c>
      <c r="G463" s="15">
        <f t="shared" si="48"/>
        <v>747806349.18758404</v>
      </c>
      <c r="H463" s="14">
        <v>49.215851010833632</v>
      </c>
      <c r="I463" s="24">
        <f t="shared" si="49"/>
        <v>2.0318657088340811E-2</v>
      </c>
      <c r="J463" s="23">
        <f t="shared" si="50"/>
        <v>15194420.777626568</v>
      </c>
      <c r="K463" s="11">
        <v>14765190.442596817</v>
      </c>
      <c r="L463" s="69">
        <f t="shared" si="51"/>
        <v>-429230.33502975106</v>
      </c>
    </row>
    <row r="464" spans="1:12" x14ac:dyDescent="0.2">
      <c r="A464" s="19">
        <v>1845</v>
      </c>
      <c r="B464" s="18" t="s">
        <v>57</v>
      </c>
      <c r="C464" s="17">
        <v>1687761671.564429</v>
      </c>
      <c r="D464" s="16"/>
      <c r="E464" s="17">
        <v>183387196.34463406</v>
      </c>
      <c r="F464" s="17">
        <v>-1510677.5999524796</v>
      </c>
      <c r="G464" s="15">
        <f t="shared" si="48"/>
        <v>1780965947.3366985</v>
      </c>
      <c r="H464" s="14">
        <v>27.571449351762222</v>
      </c>
      <c r="I464" s="24">
        <f t="shared" si="49"/>
        <v>3.6269402715896223E-2</v>
      </c>
      <c r="J464" s="23">
        <f t="shared" si="50"/>
        <v>64594571.167252347</v>
      </c>
      <c r="K464" s="11">
        <v>62812322.991616093</v>
      </c>
      <c r="L464" s="69">
        <f t="shared" si="51"/>
        <v>-1782248.1756362543</v>
      </c>
    </row>
    <row r="465" spans="1:12" x14ac:dyDescent="0.2">
      <c r="A465" s="19">
        <v>1850</v>
      </c>
      <c r="B465" s="18" t="s">
        <v>58</v>
      </c>
      <c r="C465" s="17">
        <v>820400547.72864032</v>
      </c>
      <c r="D465" s="16"/>
      <c r="E465" s="17">
        <v>94392049.650338992</v>
      </c>
      <c r="F465" s="17">
        <v>-2082192.1204800003</v>
      </c>
      <c r="G465" s="15">
        <f t="shared" si="48"/>
        <v>869678764.6742897</v>
      </c>
      <c r="H465" s="14">
        <v>27.239054781291799</v>
      </c>
      <c r="I465" s="24">
        <f t="shared" si="49"/>
        <v>3.6711993423751817E-2</v>
      </c>
      <c r="J465" s="23">
        <f t="shared" si="50"/>
        <v>31927641.089499127</v>
      </c>
      <c r="K465" s="11">
        <v>30914675.648597315</v>
      </c>
      <c r="L465" s="69">
        <f t="shared" si="51"/>
        <v>-1012965.4409018122</v>
      </c>
    </row>
    <row r="466" spans="1:12" x14ac:dyDescent="0.2">
      <c r="A466" s="19">
        <v>1855</v>
      </c>
      <c r="B466" s="18" t="s">
        <v>59</v>
      </c>
      <c r="C466" s="17">
        <v>130037640.3755427</v>
      </c>
      <c r="D466" s="16"/>
      <c r="E466" s="17">
        <v>14320070.260907182</v>
      </c>
      <c r="F466" s="17">
        <v>-356710.31996399997</v>
      </c>
      <c r="G466" s="15">
        <f t="shared" si="48"/>
        <v>137554385.82596028</v>
      </c>
      <c r="H466" s="14">
        <v>36.629635005587254</v>
      </c>
      <c r="I466" s="24">
        <f t="shared" si="49"/>
        <v>2.7300299329967834E-2</v>
      </c>
      <c r="J466" s="23">
        <f t="shared" si="50"/>
        <v>3755275.9071986005</v>
      </c>
      <c r="K466" s="11">
        <v>3653022.5372671094</v>
      </c>
      <c r="L466" s="69">
        <f t="shared" si="51"/>
        <v>-102253.36993149109</v>
      </c>
    </row>
    <row r="467" spans="1:12" x14ac:dyDescent="0.2">
      <c r="A467" s="19">
        <v>1860</v>
      </c>
      <c r="B467" s="18" t="s">
        <v>60</v>
      </c>
      <c r="C467" s="17">
        <v>205589373.52014849</v>
      </c>
      <c r="D467" s="16"/>
      <c r="E467" s="17">
        <v>58910922.723600596</v>
      </c>
      <c r="F467" s="17">
        <v>0</v>
      </c>
      <c r="G467" s="15">
        <f t="shared" si="48"/>
        <v>235044834.88194877</v>
      </c>
      <c r="H467" s="14">
        <v>6.9497724749922307</v>
      </c>
      <c r="I467" s="24">
        <f t="shared" si="49"/>
        <v>0.14388960265941914</v>
      </c>
      <c r="J467" s="23">
        <f t="shared" si="50"/>
        <v>33820507.89831239</v>
      </c>
      <c r="K467" s="11">
        <v>29238799.311159525</v>
      </c>
      <c r="L467" s="69">
        <f t="shared" si="51"/>
        <v>-4581708.5871528648</v>
      </c>
    </row>
    <row r="468" spans="1:12" x14ac:dyDescent="0.2">
      <c r="A468" s="19">
        <v>1908</v>
      </c>
      <c r="B468" s="18" t="s">
        <v>61</v>
      </c>
      <c r="C468" s="17">
        <v>153861655.40261754</v>
      </c>
      <c r="D468" s="16"/>
      <c r="E468" s="17">
        <v>7014256.6667999998</v>
      </c>
      <c r="F468" s="17">
        <v>0</v>
      </c>
      <c r="G468" s="15">
        <f t="shared" si="48"/>
        <v>157368783.73601755</v>
      </c>
      <c r="H468" s="14">
        <v>25.714771382424413</v>
      </c>
      <c r="I468" s="24">
        <f t="shared" si="49"/>
        <v>3.8888154404650169E-2</v>
      </c>
      <c r="J468" s="23">
        <f t="shared" si="50"/>
        <v>6119781.5603982508</v>
      </c>
      <c r="K468" s="11">
        <v>6116398.6491440218</v>
      </c>
      <c r="L468" s="69">
        <f t="shared" si="51"/>
        <v>-3382.9112542290241</v>
      </c>
    </row>
    <row r="469" spans="1:12" x14ac:dyDescent="0.2">
      <c r="A469" s="19">
        <v>1915</v>
      </c>
      <c r="B469" s="18" t="s">
        <v>62</v>
      </c>
      <c r="C469" s="17">
        <v>2378240.8178732274</v>
      </c>
      <c r="D469" s="16"/>
      <c r="E469" s="17">
        <v>0</v>
      </c>
      <c r="F469" s="17">
        <v>0</v>
      </c>
      <c r="G469" s="15">
        <f t="shared" si="48"/>
        <v>2378240.8178732274</v>
      </c>
      <c r="H469" s="14">
        <v>8.585965803565033</v>
      </c>
      <c r="I469" s="24">
        <f t="shared" si="49"/>
        <v>0.11646913380260421</v>
      </c>
      <c r="J469" s="23">
        <f t="shared" si="50"/>
        <v>276991.64803169179</v>
      </c>
      <c r="K469" s="11">
        <v>276991.64803169237</v>
      </c>
      <c r="L469" s="69">
        <f t="shared" si="51"/>
        <v>5.8207660913467407E-10</v>
      </c>
    </row>
    <row r="470" spans="1:12" x14ac:dyDescent="0.2">
      <c r="A470" s="19">
        <v>1920</v>
      </c>
      <c r="B470" s="18" t="s">
        <v>63</v>
      </c>
      <c r="C470" s="17">
        <v>14553480.274042148</v>
      </c>
      <c r="D470" s="16"/>
      <c r="E470" s="17">
        <v>7137841.2206000006</v>
      </c>
      <c r="F470" s="17">
        <v>0</v>
      </c>
      <c r="G470" s="15">
        <f t="shared" si="48"/>
        <v>18122400.884342149</v>
      </c>
      <c r="H470" s="14">
        <v>2.6158206213039423</v>
      </c>
      <c r="I470" s="24">
        <f t="shared" si="49"/>
        <v>0.38228921045110381</v>
      </c>
      <c r="J470" s="23">
        <f t="shared" si="50"/>
        <v>6927998.3255535457</v>
      </c>
      <c r="K470" s="11">
        <v>5463479.0997709092</v>
      </c>
      <c r="L470" s="69">
        <f t="shared" si="51"/>
        <v>-1464519.2257826366</v>
      </c>
    </row>
    <row r="471" spans="1:12" x14ac:dyDescent="0.2">
      <c r="A471" s="19">
        <v>1930</v>
      </c>
      <c r="B471" s="18" t="s">
        <v>65</v>
      </c>
      <c r="C471" s="17">
        <v>66547379.666682228</v>
      </c>
      <c r="D471" s="16"/>
      <c r="E471" s="17">
        <v>19455659.405299999</v>
      </c>
      <c r="F471" s="17">
        <v>-48672.240000359991</v>
      </c>
      <c r="G471" s="15">
        <f t="shared" si="48"/>
        <v>76323881.609332591</v>
      </c>
      <c r="H471" s="14">
        <v>7.7664961373937587</v>
      </c>
      <c r="I471" s="24">
        <f t="shared" si="49"/>
        <v>0.12875819189367096</v>
      </c>
      <c r="J471" s="23">
        <f t="shared" si="50"/>
        <v>9827324.9943242706</v>
      </c>
      <c r="K471" s="11">
        <v>9124302.4007749278</v>
      </c>
      <c r="L471" s="69">
        <f t="shared" si="51"/>
        <v>-703022.59354934283</v>
      </c>
    </row>
    <row r="472" spans="1:12" x14ac:dyDescent="0.2">
      <c r="A472" s="19">
        <v>1935</v>
      </c>
      <c r="B472" s="18" t="s">
        <v>66</v>
      </c>
      <c r="C472" s="17">
        <v>326072.63501129573</v>
      </c>
      <c r="D472" s="16"/>
      <c r="E472" s="17">
        <v>0</v>
      </c>
      <c r="F472" s="17">
        <v>0</v>
      </c>
      <c r="G472" s="15">
        <f t="shared" si="48"/>
        <v>326072.63501129573</v>
      </c>
      <c r="H472" s="14">
        <v>4.8133293178278835</v>
      </c>
      <c r="I472" s="24">
        <f t="shared" si="49"/>
        <v>0.20775640600699041</v>
      </c>
      <c r="J472" s="23">
        <f t="shared" si="50"/>
        <v>67743.67874717596</v>
      </c>
      <c r="K472" s="11">
        <v>67743.678747176004</v>
      </c>
      <c r="L472" s="69">
        <f t="shared" si="51"/>
        <v>4.3655745685100555E-11</v>
      </c>
    </row>
    <row r="473" spans="1:12" x14ac:dyDescent="0.2">
      <c r="A473" s="19">
        <v>1940</v>
      </c>
      <c r="B473" s="18" t="s">
        <v>67</v>
      </c>
      <c r="C473" s="17">
        <v>5608078.2210572576</v>
      </c>
      <c r="D473" s="16"/>
      <c r="E473" s="17">
        <v>2043442.6132000005</v>
      </c>
      <c r="F473" s="17">
        <v>0</v>
      </c>
      <c r="G473" s="15">
        <f t="shared" si="48"/>
        <v>6629799.5276572574</v>
      </c>
      <c r="H473" s="14">
        <v>7.7825300125995653</v>
      </c>
      <c r="I473" s="24">
        <f t="shared" si="49"/>
        <v>0.12849291918965233</v>
      </c>
      <c r="J473" s="23">
        <f t="shared" si="50"/>
        <v>851882.29495085927</v>
      </c>
      <c r="K473" s="11">
        <v>798655.65014074999</v>
      </c>
      <c r="L473" s="69">
        <f t="shared" si="51"/>
        <v>-53226.644810109283</v>
      </c>
    </row>
    <row r="474" spans="1:12" x14ac:dyDescent="0.2">
      <c r="A474" s="19">
        <v>1945</v>
      </c>
      <c r="B474" s="18" t="s">
        <v>68</v>
      </c>
      <c r="C474" s="17">
        <v>1585432.3966901288</v>
      </c>
      <c r="D474" s="16"/>
      <c r="E474" s="17">
        <v>0</v>
      </c>
      <c r="F474" s="17">
        <v>0</v>
      </c>
      <c r="G474" s="15">
        <f t="shared" si="48"/>
        <v>1585432.3966901288</v>
      </c>
      <c r="H474" s="14">
        <v>3.8360901609011493</v>
      </c>
      <c r="I474" s="24">
        <f t="shared" si="49"/>
        <v>0.26068208985085128</v>
      </c>
      <c r="J474" s="23">
        <f t="shared" si="50"/>
        <v>413293.83048642665</v>
      </c>
      <c r="K474" s="11">
        <v>406918.60550881719</v>
      </c>
      <c r="L474" s="69">
        <f t="shared" si="51"/>
        <v>-6375.2249776094686</v>
      </c>
    </row>
    <row r="475" spans="1:12" x14ac:dyDescent="0.2">
      <c r="A475" s="19">
        <v>1955</v>
      </c>
      <c r="B475" s="18" t="s">
        <v>69</v>
      </c>
      <c r="C475" s="17">
        <v>3241397.7127482882</v>
      </c>
      <c r="D475" s="16"/>
      <c r="E475" s="17">
        <v>476184.57740000007</v>
      </c>
      <c r="F475" s="17">
        <v>0</v>
      </c>
      <c r="G475" s="15">
        <f t="shared" si="48"/>
        <v>3479490.0014482881</v>
      </c>
      <c r="H475" s="14">
        <v>2.843832291031676</v>
      </c>
      <c r="I475" s="24">
        <f t="shared" si="49"/>
        <v>0.3516381761166455</v>
      </c>
      <c r="J475" s="23">
        <f t="shared" si="50"/>
        <v>1223521.5179253803</v>
      </c>
      <c r="K475" s="11">
        <v>1216055.5923677632</v>
      </c>
      <c r="L475" s="69">
        <f t="shared" si="51"/>
        <v>-7465.9255576170981</v>
      </c>
    </row>
    <row r="476" spans="1:12" x14ac:dyDescent="0.2">
      <c r="A476" s="19">
        <v>1960</v>
      </c>
      <c r="B476" s="18" t="s">
        <v>70</v>
      </c>
      <c r="C476" s="17">
        <v>2360842.3393122591</v>
      </c>
      <c r="D476" s="16"/>
      <c r="E476" s="17">
        <v>229165.54879999999</v>
      </c>
      <c r="F476" s="17">
        <v>-35451.000004799993</v>
      </c>
      <c r="G476" s="15">
        <f t="shared" si="48"/>
        <v>2510876.1137170591</v>
      </c>
      <c r="H476" s="14">
        <v>5.5506626354356117</v>
      </c>
      <c r="I476" s="24">
        <f t="shared" si="49"/>
        <v>0.18015867035693492</v>
      </c>
      <c r="J476" s="23">
        <f t="shared" si="50"/>
        <v>452356.10207825352</v>
      </c>
      <c r="K476" s="11">
        <v>413798.36152040976</v>
      </c>
      <c r="L476" s="69">
        <f t="shared" si="51"/>
        <v>-38557.740557843761</v>
      </c>
    </row>
    <row r="477" spans="1:12" x14ac:dyDescent="0.2">
      <c r="A477" s="19">
        <v>1980</v>
      </c>
      <c r="B477" s="18" t="s">
        <v>72</v>
      </c>
      <c r="C477" s="17">
        <v>22119947.694623481</v>
      </c>
      <c r="D477" s="16"/>
      <c r="E477" s="17">
        <v>13109057.420422055</v>
      </c>
      <c r="F477" s="17">
        <v>-112161.83995199999</v>
      </c>
      <c r="G477" s="15">
        <f t="shared" si="48"/>
        <v>28786638.244786508</v>
      </c>
      <c r="H477" s="14">
        <v>8.5206981278932563</v>
      </c>
      <c r="I477" s="24">
        <f t="shared" si="49"/>
        <v>0.11736127544835931</v>
      </c>
      <c r="J477" s="23">
        <f t="shared" si="50"/>
        <v>3378436.5802786639</v>
      </c>
      <c r="K477" s="11">
        <v>2675776.2387678563</v>
      </c>
      <c r="L477" s="69">
        <f t="shared" si="51"/>
        <v>-702660.34151080763</v>
      </c>
    </row>
    <row r="478" spans="1:12" x14ac:dyDescent="0.2">
      <c r="A478" s="19">
        <v>2440</v>
      </c>
      <c r="B478" s="22" t="s">
        <v>74</v>
      </c>
      <c r="C478" s="17">
        <v>-1240889995.7826049</v>
      </c>
      <c r="D478" s="16"/>
      <c r="E478" s="17">
        <v>-125132426.98157993</v>
      </c>
      <c r="F478" s="17">
        <v>1377791.8799585998</v>
      </c>
      <c r="G478" s="15">
        <f t="shared" si="48"/>
        <v>-1304834001.1533535</v>
      </c>
      <c r="H478" s="14">
        <v>35.0660221646663</v>
      </c>
      <c r="I478" s="21">
        <f t="shared" si="49"/>
        <v>2.8517634401304677E-2</v>
      </c>
      <c r="J478" s="20">
        <f t="shared" si="50"/>
        <v>-37210778.999282897</v>
      </c>
      <c r="K478" s="11">
        <v>-36473640.104222819</v>
      </c>
      <c r="L478" s="69">
        <f t="shared" si="51"/>
        <v>737138.89506007731</v>
      </c>
    </row>
    <row r="479" spans="1:12" ht="13.5" thickBot="1" x14ac:dyDescent="0.25">
      <c r="A479" s="19">
        <v>2005</v>
      </c>
      <c r="B479" s="18" t="s">
        <v>75</v>
      </c>
      <c r="C479" s="17">
        <v>4416305.3699999973</v>
      </c>
      <c r="D479" s="16"/>
      <c r="E479" s="17">
        <v>0</v>
      </c>
      <c r="F479" s="17">
        <v>0</v>
      </c>
      <c r="G479" s="15">
        <f t="shared" si="48"/>
        <v>4416305.3699999973</v>
      </c>
      <c r="H479" s="14">
        <v>6</v>
      </c>
      <c r="I479" s="13">
        <f t="shared" si="49"/>
        <v>0.16666666666666666</v>
      </c>
      <c r="J479" s="12">
        <f t="shared" si="50"/>
        <v>736050.89499999955</v>
      </c>
      <c r="K479" s="11">
        <v>731191.98</v>
      </c>
      <c r="L479" s="70">
        <f t="shared" si="51"/>
        <v>-4858.9149999995716</v>
      </c>
    </row>
    <row r="480" spans="1:12" ht="18.95" customHeight="1" thickBot="1" x14ac:dyDescent="0.25">
      <c r="A480" s="10"/>
      <c r="B480" s="9" t="s">
        <v>76</v>
      </c>
      <c r="C480" s="7">
        <f>SUM(C454:C479)</f>
        <v>4523332636.8565493</v>
      </c>
      <c r="D480" s="7">
        <f>SUM(D454:D479)</f>
        <v>0</v>
      </c>
      <c r="E480" s="7">
        <f>SUM(E454:E479)</f>
        <v>587054909.73765957</v>
      </c>
      <c r="F480" s="7">
        <f>SUM(F454:F479)</f>
        <v>-6607904.1604797607</v>
      </c>
      <c r="G480" s="7">
        <f>SUM(G454:G479)</f>
        <v>4823467995.8858576</v>
      </c>
      <c r="H480" s="7"/>
      <c r="I480" s="8"/>
      <c r="J480" s="7">
        <f>SUM(J454:J479)</f>
        <v>237602262.37027654</v>
      </c>
      <c r="K480" s="7">
        <f>SUM(K454:K479)</f>
        <v>224057348.1171774</v>
      </c>
      <c r="L480" s="71">
        <f>SUM(L454:L479)</f>
        <v>-13544914.253099237</v>
      </c>
    </row>
    <row r="481" spans="1:12" ht="63.95" customHeight="1" x14ac:dyDescent="0.2">
      <c r="C481" s="6"/>
      <c r="D481" s="5"/>
      <c r="E481" s="6"/>
      <c r="F481" s="6"/>
      <c r="G481" s="6"/>
      <c r="H481" s="5"/>
      <c r="I481" s="5"/>
      <c r="J481" s="5"/>
      <c r="K481" s="5"/>
    </row>
    <row r="482" spans="1:12" ht="13.5" thickBot="1" x14ac:dyDescent="0.25"/>
    <row r="483" spans="1:12" ht="18.75" thickBot="1" x14ac:dyDescent="0.3">
      <c r="A483" s="42"/>
      <c r="B483" s="42"/>
      <c r="C483" s="42"/>
      <c r="D483" s="42"/>
      <c r="E483" s="46" t="s">
        <v>19</v>
      </c>
      <c r="F483" s="45">
        <f>F449+1</f>
        <v>2030</v>
      </c>
      <c r="G483" s="42"/>
      <c r="H483" s="42"/>
      <c r="I483" s="42"/>
      <c r="J483" s="42"/>
      <c r="K483" s="42"/>
    </row>
    <row r="484" spans="1:12" ht="13.5" thickBot="1" x14ac:dyDescent="0.25">
      <c r="A484" s="44"/>
      <c r="B484" s="44"/>
      <c r="C484" s="44"/>
      <c r="D484" s="44"/>
      <c r="E484" s="44"/>
      <c r="F484" s="44"/>
      <c r="G484" s="44"/>
      <c r="H484" s="44"/>
      <c r="I484" s="44"/>
      <c r="J484" s="44"/>
      <c r="K484" s="44"/>
    </row>
    <row r="485" spans="1:12" ht="32.25" thickBot="1" x14ac:dyDescent="0.3">
      <c r="A485" s="42"/>
      <c r="B485" s="42"/>
      <c r="C485" s="77" t="s">
        <v>20</v>
      </c>
      <c r="D485" s="78"/>
      <c r="E485" s="78"/>
      <c r="F485" s="78"/>
      <c r="G485" s="79" t="s">
        <v>21</v>
      </c>
      <c r="H485" s="80"/>
      <c r="I485" s="43" t="s">
        <v>22</v>
      </c>
      <c r="J485" s="42"/>
      <c r="K485" s="42"/>
    </row>
    <row r="486" spans="1:12" ht="77.25" thickBot="1" x14ac:dyDescent="0.25">
      <c r="A486" s="73" t="s">
        <v>23</v>
      </c>
      <c r="B486" s="75" t="s">
        <v>24</v>
      </c>
      <c r="C486" s="39" t="s">
        <v>25</v>
      </c>
      <c r="D486" s="41" t="s">
        <v>26</v>
      </c>
      <c r="E486" s="37" t="s">
        <v>27</v>
      </c>
      <c r="F486" s="40" t="s">
        <v>28</v>
      </c>
      <c r="G486" s="40" t="s">
        <v>29</v>
      </c>
      <c r="H486" s="39" t="s">
        <v>30</v>
      </c>
      <c r="I486" s="36" t="s">
        <v>31</v>
      </c>
      <c r="J486" s="38" t="s">
        <v>32</v>
      </c>
      <c r="K486" s="37" t="s">
        <v>33</v>
      </c>
      <c r="L486" s="66" t="s">
        <v>34</v>
      </c>
    </row>
    <row r="487" spans="1:12" ht="13.5" thickBot="1" x14ac:dyDescent="0.25">
      <c r="A487" s="74"/>
      <c r="B487" s="76"/>
      <c r="C487" s="32" t="s">
        <v>35</v>
      </c>
      <c r="D487" s="35" t="s">
        <v>36</v>
      </c>
      <c r="E487" s="33" t="s">
        <v>37</v>
      </c>
      <c r="F487" s="33" t="s">
        <v>38</v>
      </c>
      <c r="G487" s="30" t="s">
        <v>39</v>
      </c>
      <c r="H487" s="34" t="s">
        <v>40</v>
      </c>
      <c r="I487" s="33" t="s">
        <v>41</v>
      </c>
      <c r="J487" s="32" t="s">
        <v>42</v>
      </c>
      <c r="K487" s="31" t="s">
        <v>43</v>
      </c>
      <c r="L487" s="67" t="s">
        <v>44</v>
      </c>
    </row>
    <row r="488" spans="1:12" x14ac:dyDescent="0.2">
      <c r="A488" s="29">
        <v>1609</v>
      </c>
      <c r="B488" s="18" t="s">
        <v>45</v>
      </c>
      <c r="C488" s="17">
        <v>84458532.086887434</v>
      </c>
      <c r="D488" s="16"/>
      <c r="E488" s="17">
        <v>0</v>
      </c>
      <c r="F488" s="17">
        <v>0</v>
      </c>
      <c r="G488" s="15">
        <f t="shared" ref="G488:G513" si="52">C488-D488+(E488*0.5)-F488</f>
        <v>84458532.086887434</v>
      </c>
      <c r="H488" s="14">
        <v>22.922002537146195</v>
      </c>
      <c r="I488" s="28">
        <f t="shared" ref="I488:I513" si="53">IF(H488=0,0,1/H488)</f>
        <v>4.3626205798531451E-2</v>
      </c>
      <c r="J488" s="23">
        <f t="shared" ref="J488:J513" si="54">IF(H488=0,0,+G488/H488)</f>
        <v>3684605.3022644231</v>
      </c>
      <c r="K488" s="11">
        <v>3663496.0972644244</v>
      </c>
      <c r="L488" s="68">
        <f t="shared" ref="L488:L513" si="55">IF(ISERROR(+K488-J488), 0, +K488-J488)</f>
        <v>-21109.204999998678</v>
      </c>
    </row>
    <row r="489" spans="1:12" ht="25.5" x14ac:dyDescent="0.2">
      <c r="A489" s="27">
        <v>1611</v>
      </c>
      <c r="B489" s="26" t="s">
        <v>46</v>
      </c>
      <c r="C489" s="17">
        <v>146287583.93808782</v>
      </c>
      <c r="D489" s="16"/>
      <c r="E489" s="17">
        <v>16791180.4287</v>
      </c>
      <c r="F489" s="17">
        <v>0</v>
      </c>
      <c r="G489" s="15">
        <f t="shared" si="52"/>
        <v>154683174.15243781</v>
      </c>
      <c r="H489" s="14">
        <v>3.6555049613636026</v>
      </c>
      <c r="I489" s="24">
        <f t="shared" si="53"/>
        <v>0.27356001717119072</v>
      </c>
      <c r="J489" s="23">
        <f t="shared" si="54"/>
        <v>42315131.777235173</v>
      </c>
      <c r="K489" s="11">
        <v>39135629.346632741</v>
      </c>
      <c r="L489" s="68">
        <f t="shared" si="55"/>
        <v>-3179502.4306024313</v>
      </c>
    </row>
    <row r="490" spans="1:12" x14ac:dyDescent="0.2">
      <c r="A490" s="19">
        <v>1612</v>
      </c>
      <c r="B490" s="18" t="s">
        <v>47</v>
      </c>
      <c r="C490" s="17">
        <v>4836514.2001999998</v>
      </c>
      <c r="D490" s="16"/>
      <c r="E490" s="17">
        <v>149147.65680000003</v>
      </c>
      <c r="F490" s="17">
        <v>0</v>
      </c>
      <c r="G490" s="15">
        <f t="shared" si="52"/>
        <v>4911088.0285999998</v>
      </c>
      <c r="H490" s="14">
        <v>0</v>
      </c>
      <c r="I490" s="24">
        <f t="shared" si="53"/>
        <v>0</v>
      </c>
      <c r="J490" s="23">
        <f t="shared" si="54"/>
        <v>0</v>
      </c>
      <c r="K490" s="11">
        <v>0</v>
      </c>
      <c r="L490" s="69">
        <f t="shared" si="55"/>
        <v>0</v>
      </c>
    </row>
    <row r="491" spans="1:12" x14ac:dyDescent="0.2">
      <c r="A491" s="19">
        <v>1805</v>
      </c>
      <c r="B491" s="18" t="s">
        <v>48</v>
      </c>
      <c r="C491" s="17">
        <v>84610153.679999977</v>
      </c>
      <c r="D491" s="16"/>
      <c r="E491" s="17">
        <v>0</v>
      </c>
      <c r="F491" s="17">
        <v>0</v>
      </c>
      <c r="G491" s="15">
        <f t="shared" si="52"/>
        <v>84610153.679999977</v>
      </c>
      <c r="H491" s="14">
        <v>0</v>
      </c>
      <c r="I491" s="24">
        <f t="shared" si="53"/>
        <v>0</v>
      </c>
      <c r="J491" s="23">
        <f t="shared" si="54"/>
        <v>0</v>
      </c>
      <c r="K491" s="11">
        <v>0</v>
      </c>
      <c r="L491" s="69">
        <f t="shared" si="55"/>
        <v>0</v>
      </c>
    </row>
    <row r="492" spans="1:12" x14ac:dyDescent="0.2">
      <c r="A492" s="19">
        <v>1808</v>
      </c>
      <c r="B492" s="18" t="s">
        <v>49</v>
      </c>
      <c r="C492" s="17">
        <v>40912895.890610516</v>
      </c>
      <c r="D492" s="16"/>
      <c r="E492" s="17">
        <v>20007938.266454071</v>
      </c>
      <c r="F492" s="17">
        <v>0</v>
      </c>
      <c r="G492" s="15">
        <f t="shared" si="52"/>
        <v>50916865.023837551</v>
      </c>
      <c r="H492" s="14">
        <v>21.924203190784464</v>
      </c>
      <c r="I492" s="24">
        <f t="shared" si="53"/>
        <v>4.5611691850235003E-2</v>
      </c>
      <c r="J492" s="23">
        <f t="shared" si="54"/>
        <v>2322404.3574472871</v>
      </c>
      <c r="K492" s="11">
        <v>1942455.8011012573</v>
      </c>
      <c r="L492" s="69">
        <f t="shared" si="55"/>
        <v>-379948.55634602974</v>
      </c>
    </row>
    <row r="493" spans="1:12" x14ac:dyDescent="0.2">
      <c r="A493" s="19">
        <v>1815</v>
      </c>
      <c r="B493" s="18" t="s">
        <v>51</v>
      </c>
      <c r="C493" s="17">
        <v>113706342.44943835</v>
      </c>
      <c r="D493" s="16"/>
      <c r="E493" s="17">
        <v>45298791.544465922</v>
      </c>
      <c r="F493" s="17">
        <v>-16394.040001199995</v>
      </c>
      <c r="G493" s="15">
        <f t="shared" si="52"/>
        <v>136372132.26167253</v>
      </c>
      <c r="H493" s="14">
        <v>20.602321492543414</v>
      </c>
      <c r="I493" s="24">
        <f t="shared" si="53"/>
        <v>4.8538219363382394E-2</v>
      </c>
      <c r="J493" s="23">
        <f t="shared" si="54"/>
        <v>6619260.4707692582</v>
      </c>
      <c r="K493" s="11">
        <v>5647973.0125166466</v>
      </c>
      <c r="L493" s="69">
        <f t="shared" si="55"/>
        <v>-971287.45825261157</v>
      </c>
    </row>
    <row r="494" spans="1:12" x14ac:dyDescent="0.2">
      <c r="A494" s="19">
        <v>1820</v>
      </c>
      <c r="B494" s="18" t="s">
        <v>52</v>
      </c>
      <c r="C494" s="17">
        <v>135422372.389274</v>
      </c>
      <c r="D494" s="16"/>
      <c r="E494" s="17">
        <v>27979676.88868</v>
      </c>
      <c r="F494" s="17">
        <v>-115281.71999951996</v>
      </c>
      <c r="G494" s="15">
        <f t="shared" si="52"/>
        <v>149527492.55361351</v>
      </c>
      <c r="H494" s="14">
        <v>19.847235894387328</v>
      </c>
      <c r="I494" s="24">
        <f t="shared" si="53"/>
        <v>5.038484982600492E-2</v>
      </c>
      <c r="J494" s="23">
        <f t="shared" si="54"/>
        <v>7533920.2571728863</v>
      </c>
      <c r="K494" s="11">
        <v>7042213.3742027525</v>
      </c>
      <c r="L494" s="69">
        <f t="shared" si="55"/>
        <v>-491706.8829701338</v>
      </c>
    </row>
    <row r="495" spans="1:12" x14ac:dyDescent="0.2">
      <c r="A495" s="19">
        <v>1830</v>
      </c>
      <c r="B495" s="18" t="s">
        <v>54</v>
      </c>
      <c r="C495" s="17">
        <v>802964340.36468995</v>
      </c>
      <c r="D495" s="16"/>
      <c r="E495" s="17">
        <v>67389875.955587521</v>
      </c>
      <c r="F495" s="17">
        <v>-1698121.1996400002</v>
      </c>
      <c r="G495" s="15">
        <f t="shared" si="52"/>
        <v>838357399.54212379</v>
      </c>
      <c r="H495" s="14">
        <v>37.266431397857183</v>
      </c>
      <c r="I495" s="24">
        <f t="shared" si="53"/>
        <v>2.6833800889706331E-2</v>
      </c>
      <c r="J495" s="23">
        <f t="shared" si="54"/>
        <v>22496315.533725329</v>
      </c>
      <c r="K495" s="11">
        <v>22087059.449037191</v>
      </c>
      <c r="L495" s="69">
        <f t="shared" si="55"/>
        <v>-409256.08468813822</v>
      </c>
    </row>
    <row r="496" spans="1:12" x14ac:dyDescent="0.2">
      <c r="A496" s="19">
        <v>1835</v>
      </c>
      <c r="B496" s="18" t="s">
        <v>55</v>
      </c>
      <c r="C496" s="17">
        <v>649838680.30233443</v>
      </c>
      <c r="D496" s="16"/>
      <c r="E496" s="17">
        <v>64842632.761681452</v>
      </c>
      <c r="F496" s="17">
        <v>-1669087.56048</v>
      </c>
      <c r="G496" s="15">
        <f t="shared" si="52"/>
        <v>683929084.2436552</v>
      </c>
      <c r="H496" s="14">
        <v>31.455173400058808</v>
      </c>
      <c r="I496" s="24">
        <f t="shared" si="53"/>
        <v>3.1791272846651369E-2</v>
      </c>
      <c r="J496" s="23">
        <f t="shared" si="54"/>
        <v>21742976.124950454</v>
      </c>
      <c r="K496" s="11">
        <v>21271404.186718654</v>
      </c>
      <c r="L496" s="69">
        <f t="shared" si="55"/>
        <v>-471571.93823179975</v>
      </c>
    </row>
    <row r="497" spans="1:12" x14ac:dyDescent="0.2">
      <c r="A497" s="19">
        <v>1840</v>
      </c>
      <c r="B497" s="18" t="s">
        <v>56</v>
      </c>
      <c r="C497" s="17">
        <v>781647955.15737832</v>
      </c>
      <c r="D497" s="16"/>
      <c r="E497" s="17">
        <v>98390066.744948342</v>
      </c>
      <c r="F497" s="17">
        <v>-340946.39996399998</v>
      </c>
      <c r="G497" s="15">
        <f t="shared" si="52"/>
        <v>831183934.92981648</v>
      </c>
      <c r="H497" s="14">
        <v>49.400078592931237</v>
      </c>
      <c r="I497" s="24">
        <f t="shared" si="53"/>
        <v>2.0242882774342229E-2</v>
      </c>
      <c r="J497" s="23">
        <f t="shared" si="54"/>
        <v>16825558.958700772</v>
      </c>
      <c r="K497" s="11">
        <v>16423383.676811343</v>
      </c>
      <c r="L497" s="69">
        <f t="shared" si="55"/>
        <v>-402175.28188942932</v>
      </c>
    </row>
    <row r="498" spans="1:12" x14ac:dyDescent="0.2">
      <c r="A498" s="19">
        <v>1845</v>
      </c>
      <c r="B498" s="18" t="s">
        <v>57</v>
      </c>
      <c r="C498" s="17">
        <v>1806825867.3174949</v>
      </c>
      <c r="D498" s="16"/>
      <c r="E498" s="17">
        <v>206246828.29618841</v>
      </c>
      <c r="F498" s="17">
        <v>-1510677.5999524796</v>
      </c>
      <c r="G498" s="15">
        <f t="shared" si="52"/>
        <v>1911459959.0655415</v>
      </c>
      <c r="H498" s="14">
        <v>27.496894088772198</v>
      </c>
      <c r="I498" s="24">
        <f t="shared" si="53"/>
        <v>3.6367743817594653E-2</v>
      </c>
      <c r="J498" s="23">
        <f t="shared" si="54"/>
        <v>69515486.108885571</v>
      </c>
      <c r="K498" s="11">
        <v>67585880.412920401</v>
      </c>
      <c r="L498" s="69">
        <f t="shared" si="55"/>
        <v>-1929605.6959651709</v>
      </c>
    </row>
    <row r="499" spans="1:12" x14ac:dyDescent="0.2">
      <c r="A499" s="19">
        <v>1850</v>
      </c>
      <c r="B499" s="18" t="s">
        <v>58</v>
      </c>
      <c r="C499" s="17">
        <v>881795729.60990179</v>
      </c>
      <c r="D499" s="16"/>
      <c r="E499" s="17">
        <v>98626223.35098736</v>
      </c>
      <c r="F499" s="17">
        <v>-2082192.1204800003</v>
      </c>
      <c r="G499" s="15">
        <f t="shared" si="52"/>
        <v>933191033.40587544</v>
      </c>
      <c r="H499" s="14">
        <v>27.312081571953417</v>
      </c>
      <c r="I499" s="24">
        <f t="shared" si="53"/>
        <v>3.661383323587071E-2</v>
      </c>
      <c r="J499" s="23">
        <f t="shared" si="54"/>
        <v>34167700.874332577</v>
      </c>
      <c r="K499" s="11">
        <v>33230201.594035622</v>
      </c>
      <c r="L499" s="69">
        <f t="shared" si="55"/>
        <v>-937499.28029695526</v>
      </c>
    </row>
    <row r="500" spans="1:12" x14ac:dyDescent="0.2">
      <c r="A500" s="19">
        <v>1855</v>
      </c>
      <c r="B500" s="18" t="s">
        <v>59</v>
      </c>
      <c r="C500" s="17">
        <v>140347977.77921873</v>
      </c>
      <c r="D500" s="16"/>
      <c r="E500" s="17">
        <v>14238873.223248443</v>
      </c>
      <c r="F500" s="17">
        <v>-356710.31996399997</v>
      </c>
      <c r="G500" s="15">
        <f t="shared" si="52"/>
        <v>147824124.71080694</v>
      </c>
      <c r="H500" s="14">
        <v>36.69649789924852</v>
      </c>
      <c r="I500" s="24">
        <f t="shared" si="53"/>
        <v>2.7250556790065741E-2</v>
      </c>
      <c r="J500" s="23">
        <f t="shared" si="54"/>
        <v>4028289.7053736048</v>
      </c>
      <c r="K500" s="11">
        <v>3927303.9957253267</v>
      </c>
      <c r="L500" s="69">
        <f t="shared" si="55"/>
        <v>-100985.70964827808</v>
      </c>
    </row>
    <row r="501" spans="1:12" x14ac:dyDescent="0.2">
      <c r="A501" s="19">
        <v>1860</v>
      </c>
      <c r="B501" s="18" t="s">
        <v>60</v>
      </c>
      <c r="C501" s="17">
        <v>235261496.93258953</v>
      </c>
      <c r="D501" s="16"/>
      <c r="E501" s="17">
        <v>49405631.451622851</v>
      </c>
      <c r="F501" s="17">
        <v>0</v>
      </c>
      <c r="G501" s="15">
        <f t="shared" si="52"/>
        <v>259964312.65840095</v>
      </c>
      <c r="H501" s="14">
        <v>7.8619502282041944</v>
      </c>
      <c r="I501" s="24">
        <f t="shared" si="53"/>
        <v>0.12719490342390749</v>
      </c>
      <c r="J501" s="23">
        <f t="shared" si="54"/>
        <v>33066135.642247804</v>
      </c>
      <c r="K501" s="11">
        <v>29089456.195496783</v>
      </c>
      <c r="L501" s="69">
        <f t="shared" si="55"/>
        <v>-3976679.4467510208</v>
      </c>
    </row>
    <row r="502" spans="1:12" x14ac:dyDescent="0.2">
      <c r="A502" s="19">
        <v>1908</v>
      </c>
      <c r="B502" s="18" t="s">
        <v>61</v>
      </c>
      <c r="C502" s="17">
        <v>154759513.42027351</v>
      </c>
      <c r="D502" s="16"/>
      <c r="E502" s="17">
        <v>6217346.0968999993</v>
      </c>
      <c r="F502" s="17">
        <v>0</v>
      </c>
      <c r="G502" s="15">
        <f t="shared" si="52"/>
        <v>157868186.46872351</v>
      </c>
      <c r="H502" s="14">
        <v>24.718814444581866</v>
      </c>
      <c r="I502" s="24">
        <f t="shared" si="53"/>
        <v>4.0455014630331132E-2</v>
      </c>
      <c r="J502" s="23">
        <f t="shared" si="54"/>
        <v>6386559.7932560528</v>
      </c>
      <c r="K502" s="11">
        <v>6384674.6524380222</v>
      </c>
      <c r="L502" s="69">
        <f t="shared" si="55"/>
        <v>-1885.1408180305734</v>
      </c>
    </row>
    <row r="503" spans="1:12" x14ac:dyDescent="0.2">
      <c r="A503" s="19">
        <v>1915</v>
      </c>
      <c r="B503" s="18" t="s">
        <v>62</v>
      </c>
      <c r="C503" s="17">
        <v>2101249.1698415349</v>
      </c>
      <c r="D503" s="16"/>
      <c r="E503" s="17">
        <v>0</v>
      </c>
      <c r="F503" s="17">
        <v>0</v>
      </c>
      <c r="G503" s="15">
        <f t="shared" si="52"/>
        <v>2101249.1698415349</v>
      </c>
      <c r="H503" s="14">
        <v>7.5859658035650313</v>
      </c>
      <c r="I503" s="24">
        <f t="shared" si="53"/>
        <v>0.13182237119102871</v>
      </c>
      <c r="J503" s="23">
        <f t="shared" si="54"/>
        <v>276991.64803169179</v>
      </c>
      <c r="K503" s="11">
        <v>274461.74251050007</v>
      </c>
      <c r="L503" s="69">
        <f t="shared" si="55"/>
        <v>-2529.9055211917148</v>
      </c>
    </row>
    <row r="504" spans="1:12" x14ac:dyDescent="0.2">
      <c r="A504" s="19">
        <v>1920</v>
      </c>
      <c r="B504" s="18" t="s">
        <v>63</v>
      </c>
      <c r="C504" s="17">
        <v>16227842.39487124</v>
      </c>
      <c r="D504" s="16"/>
      <c r="E504" s="17">
        <v>7181399.7261999985</v>
      </c>
      <c r="F504" s="17">
        <v>0</v>
      </c>
      <c r="G504" s="15">
        <f t="shared" si="52"/>
        <v>19818542.257971238</v>
      </c>
      <c r="H504" s="14">
        <v>2.7949856780283722</v>
      </c>
      <c r="I504" s="24">
        <f t="shared" si="53"/>
        <v>0.35778358646381903</v>
      </c>
      <c r="J504" s="23">
        <f t="shared" si="54"/>
        <v>7090749.1275417041</v>
      </c>
      <c r="K504" s="11">
        <v>6395706.3834356954</v>
      </c>
      <c r="L504" s="69">
        <f t="shared" si="55"/>
        <v>-695042.74410600867</v>
      </c>
    </row>
    <row r="505" spans="1:12" x14ac:dyDescent="0.2">
      <c r="A505" s="19">
        <v>1930</v>
      </c>
      <c r="B505" s="18" t="s">
        <v>65</v>
      </c>
      <c r="C505" s="17">
        <v>76830064.431206942</v>
      </c>
      <c r="D505" s="16"/>
      <c r="E505" s="17">
        <v>18782672.971799996</v>
      </c>
      <c r="F505" s="17">
        <v>-48672.240000359991</v>
      </c>
      <c r="G505" s="15">
        <f t="shared" si="52"/>
        <v>86270073.157107309</v>
      </c>
      <c r="H505" s="14">
        <v>7.59237066091843</v>
      </c>
      <c r="I505" s="24">
        <f t="shared" si="53"/>
        <v>0.13171116699392446</v>
      </c>
      <c r="J505" s="23">
        <f t="shared" si="54"/>
        <v>11362732.012173841</v>
      </c>
      <c r="K505" s="11">
        <v>10517115.437422838</v>
      </c>
      <c r="L505" s="69">
        <f t="shared" si="55"/>
        <v>-845616.57475100271</v>
      </c>
    </row>
    <row r="506" spans="1:12" x14ac:dyDescent="0.2">
      <c r="A506" s="19">
        <v>1935</v>
      </c>
      <c r="B506" s="18" t="s">
        <v>66</v>
      </c>
      <c r="C506" s="17">
        <v>258328.95626411971</v>
      </c>
      <c r="D506" s="16"/>
      <c r="E506" s="17">
        <v>0</v>
      </c>
      <c r="F506" s="17">
        <v>0</v>
      </c>
      <c r="G506" s="15">
        <f t="shared" si="52"/>
        <v>258328.95626411971</v>
      </c>
      <c r="H506" s="14">
        <v>3.813329317827884</v>
      </c>
      <c r="I506" s="24">
        <f t="shared" si="53"/>
        <v>0.26223803837891752</v>
      </c>
      <c r="J506" s="23">
        <f t="shared" si="54"/>
        <v>67743.678747175931</v>
      </c>
      <c r="K506" s="11">
        <v>68513.50663449995</v>
      </c>
      <c r="L506" s="69">
        <f t="shared" si="55"/>
        <v>769.82788732401968</v>
      </c>
    </row>
    <row r="507" spans="1:12" x14ac:dyDescent="0.2">
      <c r="A507" s="19">
        <v>1940</v>
      </c>
      <c r="B507" s="18" t="s">
        <v>67</v>
      </c>
      <c r="C507" s="17">
        <v>6852865.1841165069</v>
      </c>
      <c r="D507" s="16"/>
      <c r="E507" s="17">
        <v>2097073.2311000002</v>
      </c>
      <c r="F507" s="17">
        <v>0</v>
      </c>
      <c r="G507" s="15">
        <f t="shared" si="52"/>
        <v>7901401.7996665072</v>
      </c>
      <c r="H507" s="14">
        <v>7.7218582721235771</v>
      </c>
      <c r="I507" s="24">
        <f t="shared" si="53"/>
        <v>0.12950250636042707</v>
      </c>
      <c r="J507" s="23">
        <f t="shared" si="54"/>
        <v>1023251.3368176018</v>
      </c>
      <c r="K507" s="11">
        <v>992136.84549809014</v>
      </c>
      <c r="L507" s="69">
        <f t="shared" si="55"/>
        <v>-31114.491319511668</v>
      </c>
    </row>
    <row r="508" spans="1:12" x14ac:dyDescent="0.2">
      <c r="A508" s="19">
        <v>1945</v>
      </c>
      <c r="B508" s="18" t="s">
        <v>68</v>
      </c>
      <c r="C508" s="17">
        <v>1178513.791181311</v>
      </c>
      <c r="D508" s="16"/>
      <c r="E508" s="17">
        <v>0</v>
      </c>
      <c r="F508" s="17">
        <v>0</v>
      </c>
      <c r="G508" s="15">
        <f t="shared" si="52"/>
        <v>1178513.791181311</v>
      </c>
      <c r="H508" s="14">
        <v>3.0790289158706714</v>
      </c>
      <c r="I508" s="24">
        <f t="shared" si="53"/>
        <v>0.32477772288709583</v>
      </c>
      <c r="J508" s="23">
        <f t="shared" si="54"/>
        <v>382755.02549090452</v>
      </c>
      <c r="K508" s="11">
        <v>366992.8019774608</v>
      </c>
      <c r="L508" s="69">
        <f t="shared" si="55"/>
        <v>-15762.223513443721</v>
      </c>
    </row>
    <row r="509" spans="1:12" x14ac:dyDescent="0.2">
      <c r="A509" s="19">
        <v>1955</v>
      </c>
      <c r="B509" s="18" t="s">
        <v>69</v>
      </c>
      <c r="C509" s="17">
        <v>2501526.6977805253</v>
      </c>
      <c r="D509" s="16"/>
      <c r="E509" s="17">
        <v>241922.008</v>
      </c>
      <c r="F509" s="17">
        <v>0</v>
      </c>
      <c r="G509" s="15">
        <f t="shared" si="52"/>
        <v>2622487.7017805255</v>
      </c>
      <c r="H509" s="14">
        <v>2.2044731549077228</v>
      </c>
      <c r="I509" s="24">
        <f t="shared" si="53"/>
        <v>0.45362312431600427</v>
      </c>
      <c r="J509" s="23">
        <f t="shared" si="54"/>
        <v>1189621.0647619795</v>
      </c>
      <c r="K509" s="11">
        <v>1096329.7854007459</v>
      </c>
      <c r="L509" s="69">
        <f t="shared" si="55"/>
        <v>-93291.279361233581</v>
      </c>
    </row>
    <row r="510" spans="1:12" x14ac:dyDescent="0.2">
      <c r="A510" s="19">
        <v>1960</v>
      </c>
      <c r="B510" s="18" t="s">
        <v>70</v>
      </c>
      <c r="C510" s="17">
        <v>2140758.5265870476</v>
      </c>
      <c r="D510" s="16"/>
      <c r="E510" s="17">
        <v>233748.86069999999</v>
      </c>
      <c r="F510" s="17">
        <v>-35451.000004799993</v>
      </c>
      <c r="G510" s="15">
        <f t="shared" si="52"/>
        <v>2293083.9569418477</v>
      </c>
      <c r="H510" s="14">
        <v>5.3514900407048565</v>
      </c>
      <c r="I510" s="24">
        <f t="shared" si="53"/>
        <v>0.18686384397499278</v>
      </c>
      <c r="J510" s="23">
        <f t="shared" si="54"/>
        <v>428494.48275154049</v>
      </c>
      <c r="K510" s="11">
        <v>421118.76682866941</v>
      </c>
      <c r="L510" s="69">
        <f t="shared" si="55"/>
        <v>-7375.7159228710807</v>
      </c>
    </row>
    <row r="511" spans="1:12" x14ac:dyDescent="0.2">
      <c r="A511" s="19">
        <v>1980</v>
      </c>
      <c r="B511" s="18" t="s">
        <v>72</v>
      </c>
      <c r="C511" s="17">
        <v>32441067.036325678</v>
      </c>
      <c r="D511" s="16"/>
      <c r="E511" s="17">
        <v>6944286.1227755565</v>
      </c>
      <c r="F511" s="17">
        <v>-112161.83995199999</v>
      </c>
      <c r="G511" s="15">
        <f t="shared" si="52"/>
        <v>36025371.937665455</v>
      </c>
      <c r="H511" s="14">
        <v>9.7825192847299451</v>
      </c>
      <c r="I511" s="24">
        <f t="shared" si="53"/>
        <v>0.10222315651970686</v>
      </c>
      <c r="J511" s="23">
        <f t="shared" si="54"/>
        <v>3682627.2342646313</v>
      </c>
      <c r="K511" s="11">
        <v>3345127.9627145259</v>
      </c>
      <c r="L511" s="69">
        <f t="shared" si="55"/>
        <v>-337499.27155010542</v>
      </c>
    </row>
    <row r="512" spans="1:12" x14ac:dyDescent="0.2">
      <c r="A512" s="19">
        <v>2440</v>
      </c>
      <c r="B512" s="22" t="s">
        <v>74</v>
      </c>
      <c r="C512" s="17">
        <v>-1328170990.7800035</v>
      </c>
      <c r="D512" s="16"/>
      <c r="E512" s="17">
        <v>-109723294.96042503</v>
      </c>
      <c r="F512" s="17">
        <v>1377791.8799585998</v>
      </c>
      <c r="G512" s="15">
        <f t="shared" si="52"/>
        <v>-1384410430.1401746</v>
      </c>
      <c r="H512" s="14">
        <v>34.795316045042235</v>
      </c>
      <c r="I512" s="21">
        <f t="shared" si="53"/>
        <v>2.8739500417398384E-2</v>
      </c>
      <c r="J512" s="20">
        <f t="shared" si="54"/>
        <v>-39787264.134864226</v>
      </c>
      <c r="K512" s="11">
        <v>-39256232.078492478</v>
      </c>
      <c r="L512" s="69">
        <f t="shared" si="55"/>
        <v>531032.05637174845</v>
      </c>
    </row>
    <row r="513" spans="1:12" ht="13.5" thickBot="1" x14ac:dyDescent="0.25">
      <c r="A513" s="19">
        <v>2005</v>
      </c>
      <c r="B513" s="18" t="s">
        <v>75</v>
      </c>
      <c r="C513" s="17">
        <v>3685113.3899999969</v>
      </c>
      <c r="D513" s="16"/>
      <c r="E513" s="17">
        <v>0</v>
      </c>
      <c r="F513" s="17">
        <v>0</v>
      </c>
      <c r="G513" s="15">
        <f t="shared" si="52"/>
        <v>3685113.3899999969</v>
      </c>
      <c r="H513" s="14">
        <v>5</v>
      </c>
      <c r="I513" s="13">
        <f t="shared" si="53"/>
        <v>0.2</v>
      </c>
      <c r="J513" s="12">
        <f t="shared" si="54"/>
        <v>737022.67799999937</v>
      </c>
      <c r="K513" s="11">
        <v>731191.98</v>
      </c>
      <c r="L513" s="70">
        <f t="shared" si="55"/>
        <v>-5830.6979999993928</v>
      </c>
    </row>
    <row r="514" spans="1:12" ht="18.95" customHeight="1" thickBot="1" x14ac:dyDescent="0.25">
      <c r="A514" s="10"/>
      <c r="B514" s="9" t="s">
        <v>76</v>
      </c>
      <c r="C514" s="7">
        <f>SUM(C488:C513)</f>
        <v>4879722294.3165522</v>
      </c>
      <c r="D514" s="7">
        <f>SUM(D488:D513)</f>
        <v>0</v>
      </c>
      <c r="E514" s="7">
        <f>SUM(E488:E513)</f>
        <v>641342020.62641478</v>
      </c>
      <c r="F514" s="7">
        <f>SUM(F488:F513)</f>
        <v>-6607904.1604797607</v>
      </c>
      <c r="G514" s="7">
        <f>SUM(G488:G513)</f>
        <v>5207001208.7902365</v>
      </c>
      <c r="H514" s="7"/>
      <c r="I514" s="8"/>
      <c r="J514" s="7">
        <f>SUM(J488:J513)</f>
        <v>257159069.06007811</v>
      </c>
      <c r="K514" s="7">
        <f>SUM(K488:K513)</f>
        <v>242383594.92883167</v>
      </c>
      <c r="L514" s="71">
        <f>SUM(L488:L513)</f>
        <v>-14775474.131246321</v>
      </c>
    </row>
    <row r="515" spans="1:12" ht="63.95" customHeight="1" x14ac:dyDescent="0.2">
      <c r="C515" s="6"/>
      <c r="D515" s="5"/>
      <c r="E515" s="6"/>
      <c r="F515" s="6"/>
      <c r="G515" s="6"/>
      <c r="H515" s="5"/>
      <c r="I515" s="5"/>
      <c r="J515" s="5"/>
      <c r="K515" s="5"/>
    </row>
    <row r="516" spans="1:12" ht="13.5" thickBot="1" x14ac:dyDescent="0.25"/>
    <row r="517" spans="1:12" ht="18.75" thickBot="1" x14ac:dyDescent="0.3">
      <c r="A517" s="42"/>
      <c r="B517" s="42"/>
      <c r="C517" s="42"/>
      <c r="D517" s="42"/>
      <c r="E517" s="46" t="s">
        <v>19</v>
      </c>
      <c r="F517" s="45">
        <f>F483+1</f>
        <v>2031</v>
      </c>
      <c r="G517" s="42"/>
      <c r="H517" s="42"/>
      <c r="I517" s="42"/>
      <c r="J517" s="42"/>
      <c r="K517" s="42"/>
    </row>
    <row r="518" spans="1:12" ht="13.5" thickBot="1" x14ac:dyDescent="0.25">
      <c r="A518" s="44"/>
      <c r="B518" s="44"/>
      <c r="C518" s="44"/>
      <c r="D518" s="44"/>
      <c r="E518" s="44"/>
      <c r="F518" s="44"/>
      <c r="G518" s="44"/>
      <c r="H518" s="44"/>
      <c r="I518" s="44"/>
      <c r="J518" s="44"/>
      <c r="K518" s="44"/>
    </row>
    <row r="519" spans="1:12" ht="32.25" thickBot="1" x14ac:dyDescent="0.3">
      <c r="A519" s="42"/>
      <c r="B519" s="42"/>
      <c r="C519" s="77" t="s">
        <v>20</v>
      </c>
      <c r="D519" s="78"/>
      <c r="E519" s="78"/>
      <c r="F519" s="78"/>
      <c r="G519" s="79" t="s">
        <v>21</v>
      </c>
      <c r="H519" s="80"/>
      <c r="I519" s="43" t="s">
        <v>22</v>
      </c>
      <c r="J519" s="42"/>
      <c r="K519" s="42"/>
    </row>
    <row r="520" spans="1:12" ht="77.25" thickBot="1" x14ac:dyDescent="0.25">
      <c r="A520" s="73" t="s">
        <v>23</v>
      </c>
      <c r="B520" s="75" t="s">
        <v>24</v>
      </c>
      <c r="C520" s="39" t="s">
        <v>25</v>
      </c>
      <c r="D520" s="41" t="s">
        <v>26</v>
      </c>
      <c r="E520" s="37" t="s">
        <v>27</v>
      </c>
      <c r="F520" s="40" t="s">
        <v>28</v>
      </c>
      <c r="G520" s="40" t="s">
        <v>29</v>
      </c>
      <c r="H520" s="39" t="s">
        <v>30</v>
      </c>
      <c r="I520" s="36" t="s">
        <v>31</v>
      </c>
      <c r="J520" s="38" t="s">
        <v>32</v>
      </c>
      <c r="K520" s="37" t="s">
        <v>33</v>
      </c>
      <c r="L520" s="66" t="s">
        <v>34</v>
      </c>
    </row>
    <row r="521" spans="1:12" ht="13.5" thickBot="1" x14ac:dyDescent="0.25">
      <c r="A521" s="74"/>
      <c r="B521" s="76"/>
      <c r="C521" s="32" t="s">
        <v>35</v>
      </c>
      <c r="D521" s="35" t="s">
        <v>36</v>
      </c>
      <c r="E521" s="33" t="s">
        <v>37</v>
      </c>
      <c r="F521" s="33" t="s">
        <v>38</v>
      </c>
      <c r="G521" s="30" t="s">
        <v>39</v>
      </c>
      <c r="H521" s="34" t="s">
        <v>40</v>
      </c>
      <c r="I521" s="33" t="s">
        <v>41</v>
      </c>
      <c r="J521" s="32" t="s">
        <v>42</v>
      </c>
      <c r="K521" s="31" t="s">
        <v>43</v>
      </c>
      <c r="L521" s="67" t="s">
        <v>44</v>
      </c>
    </row>
    <row r="522" spans="1:12" x14ac:dyDescent="0.2">
      <c r="A522" s="29">
        <v>1609</v>
      </c>
      <c r="B522" s="18" t="s">
        <v>45</v>
      </c>
      <c r="C522" s="17">
        <v>80795035.98962301</v>
      </c>
      <c r="D522" s="16"/>
      <c r="E522" s="17">
        <v>50916033.334200002</v>
      </c>
      <c r="F522" s="17">
        <v>0</v>
      </c>
      <c r="G522" s="15">
        <f t="shared" ref="G522:G547" si="56">C522-D522+(E522*0.5)-F522</f>
        <v>106253052.65672301</v>
      </c>
      <c r="H522" s="14">
        <v>22.117801805865884</v>
      </c>
      <c r="I522" s="28">
        <f t="shared" ref="I522:I547" si="57">IF(H522=0,0,1/H522)</f>
        <v>4.5212449626652725E-2</v>
      </c>
      <c r="J522" s="23">
        <f t="shared" ref="J522:J547" si="58">IF(H522=0,0,+G522/H522)</f>
        <v>4803960.7909201691</v>
      </c>
      <c r="K522" s="11">
        <v>4236354.3767187996</v>
      </c>
      <c r="L522" s="68">
        <f t="shared" ref="L522:L547" si="59">IF(ISERROR(+K522-J522), 0, +K522-J522)</f>
        <v>-567606.41420136951</v>
      </c>
    </row>
    <row r="523" spans="1:12" ht="25.5" x14ac:dyDescent="0.2">
      <c r="A523" s="27">
        <v>1611</v>
      </c>
      <c r="B523" s="26" t="s">
        <v>46</v>
      </c>
      <c r="C523" s="17">
        <v>123943135.02015513</v>
      </c>
      <c r="D523" s="16"/>
      <c r="E523" s="17">
        <v>16575564.507300001</v>
      </c>
      <c r="F523" s="17">
        <v>0</v>
      </c>
      <c r="G523" s="15">
        <f t="shared" si="56"/>
        <v>132230917.27380513</v>
      </c>
      <c r="H523" s="14">
        <v>3.6790434925412576</v>
      </c>
      <c r="I523" s="24">
        <f t="shared" si="57"/>
        <v>0.27180977936992567</v>
      </c>
      <c r="J523" s="23">
        <f t="shared" si="58"/>
        <v>35941656.450075865</v>
      </c>
      <c r="K523" s="11">
        <v>35554326.622540772</v>
      </c>
      <c r="L523" s="68">
        <f t="shared" si="59"/>
        <v>-387329.82753509283</v>
      </c>
    </row>
    <row r="524" spans="1:12" x14ac:dyDescent="0.2">
      <c r="A524" s="19">
        <v>1612</v>
      </c>
      <c r="B524" s="18" t="s">
        <v>47</v>
      </c>
      <c r="C524" s="17">
        <v>4985661.8569999998</v>
      </c>
      <c r="D524" s="16"/>
      <c r="E524" s="17">
        <v>151446.50640000004</v>
      </c>
      <c r="F524" s="17">
        <v>0</v>
      </c>
      <c r="G524" s="15">
        <f t="shared" si="56"/>
        <v>5061385.1102</v>
      </c>
      <c r="H524" s="14">
        <v>0</v>
      </c>
      <c r="I524" s="24">
        <f t="shared" si="57"/>
        <v>0</v>
      </c>
      <c r="J524" s="23">
        <f t="shared" si="58"/>
        <v>0</v>
      </c>
      <c r="K524" s="11">
        <v>0</v>
      </c>
      <c r="L524" s="69">
        <f t="shared" si="59"/>
        <v>0</v>
      </c>
    </row>
    <row r="525" spans="1:12" x14ac:dyDescent="0.2">
      <c r="A525" s="19">
        <v>1805</v>
      </c>
      <c r="B525" s="18" t="s">
        <v>48</v>
      </c>
      <c r="C525" s="17">
        <v>84610153.679999977</v>
      </c>
      <c r="D525" s="16"/>
      <c r="E525" s="17">
        <v>0</v>
      </c>
      <c r="F525" s="17">
        <v>0</v>
      </c>
      <c r="G525" s="15">
        <f t="shared" si="56"/>
        <v>84610153.679999977</v>
      </c>
      <c r="H525" s="14">
        <v>0</v>
      </c>
      <c r="I525" s="24">
        <f t="shared" si="57"/>
        <v>0</v>
      </c>
      <c r="J525" s="23">
        <f t="shared" si="58"/>
        <v>0</v>
      </c>
      <c r="K525" s="11">
        <v>0</v>
      </c>
      <c r="L525" s="69">
        <f t="shared" si="59"/>
        <v>0</v>
      </c>
    </row>
    <row r="526" spans="1:12" x14ac:dyDescent="0.2">
      <c r="A526" s="19">
        <v>1808</v>
      </c>
      <c r="B526" s="18" t="s">
        <v>49</v>
      </c>
      <c r="C526" s="17">
        <v>58978378.355963334</v>
      </c>
      <c r="D526" s="16"/>
      <c r="E526" s="17">
        <v>1822861.4780427662</v>
      </c>
      <c r="F526" s="17">
        <v>0</v>
      </c>
      <c r="G526" s="15">
        <f t="shared" si="56"/>
        <v>59889809.094984718</v>
      </c>
      <c r="H526" s="14">
        <v>26.324751409371558</v>
      </c>
      <c r="I526" s="24">
        <f t="shared" si="57"/>
        <v>3.798706337048266E-2</v>
      </c>
      <c r="J526" s="23">
        <f t="shared" si="58"/>
        <v>2275037.9733372931</v>
      </c>
      <c r="K526" s="11">
        <v>2275130.5167531362</v>
      </c>
      <c r="L526" s="69">
        <f t="shared" si="59"/>
        <v>92.543415843043476</v>
      </c>
    </row>
    <row r="527" spans="1:12" x14ac:dyDescent="0.2">
      <c r="A527" s="19">
        <v>1815</v>
      </c>
      <c r="B527" s="18" t="s">
        <v>51</v>
      </c>
      <c r="C527" s="17">
        <v>153340766.94138643</v>
      </c>
      <c r="D527" s="16"/>
      <c r="E527" s="17">
        <v>1981253.9482272347</v>
      </c>
      <c r="F527" s="17">
        <v>-16394.040001199995</v>
      </c>
      <c r="G527" s="15">
        <f t="shared" si="56"/>
        <v>154347787.95550126</v>
      </c>
      <c r="H527" s="14">
        <v>21.966391203002818</v>
      </c>
      <c r="I527" s="24">
        <f t="shared" si="57"/>
        <v>4.5524091361138073E-2</v>
      </c>
      <c r="J527" s="23">
        <f t="shared" si="58"/>
        <v>7026542.8002758063</v>
      </c>
      <c r="K527" s="11">
        <v>6950638.8476466965</v>
      </c>
      <c r="L527" s="69">
        <f t="shared" si="59"/>
        <v>-75903.952629109845</v>
      </c>
    </row>
    <row r="528" spans="1:12" x14ac:dyDescent="0.2">
      <c r="A528" s="19">
        <v>1820</v>
      </c>
      <c r="B528" s="18" t="s">
        <v>52</v>
      </c>
      <c r="C528" s="17">
        <v>156244554.18375173</v>
      </c>
      <c r="D528" s="16"/>
      <c r="E528" s="17">
        <v>21926891.663680002</v>
      </c>
      <c r="F528" s="17">
        <v>-115281.71999951996</v>
      </c>
      <c r="G528" s="15">
        <f t="shared" si="56"/>
        <v>167323281.73559126</v>
      </c>
      <c r="H528" s="14">
        <v>20.568670506657568</v>
      </c>
      <c r="I528" s="24">
        <f t="shared" si="57"/>
        <v>4.8617629402752348E-2</v>
      </c>
      <c r="J528" s="23">
        <f t="shared" si="58"/>
        <v>8134861.3018732965</v>
      </c>
      <c r="K528" s="11">
        <v>7654662.3498500623</v>
      </c>
      <c r="L528" s="69">
        <f t="shared" si="59"/>
        <v>-480198.95202323422</v>
      </c>
    </row>
    <row r="529" spans="1:12" x14ac:dyDescent="0.2">
      <c r="A529" s="19">
        <v>1830</v>
      </c>
      <c r="B529" s="18" t="s">
        <v>54</v>
      </c>
      <c r="C529" s="17">
        <v>846569035.67160022</v>
      </c>
      <c r="D529" s="16"/>
      <c r="E529" s="17">
        <v>67212631.609312236</v>
      </c>
      <c r="F529" s="17">
        <v>-1698121.1996400002</v>
      </c>
      <c r="G529" s="15">
        <f t="shared" si="56"/>
        <v>881873472.67589641</v>
      </c>
      <c r="H529" s="14">
        <v>36.961842839068638</v>
      </c>
      <c r="I529" s="24">
        <f t="shared" si="57"/>
        <v>2.7054928087703486E-2</v>
      </c>
      <c r="J529" s="23">
        <f t="shared" si="58"/>
        <v>23859023.385699723</v>
      </c>
      <c r="K529" s="11">
        <v>23453368.917038646</v>
      </c>
      <c r="L529" s="69">
        <f t="shared" si="59"/>
        <v>-405654.46866107732</v>
      </c>
    </row>
    <row r="530" spans="1:12" x14ac:dyDescent="0.2">
      <c r="A530" s="19">
        <v>1835</v>
      </c>
      <c r="B530" s="18" t="s">
        <v>55</v>
      </c>
      <c r="C530" s="17">
        <v>691740821.31681716</v>
      </c>
      <c r="D530" s="16"/>
      <c r="E530" s="17">
        <v>61629095.876132682</v>
      </c>
      <c r="F530" s="17">
        <v>-1669087.56048</v>
      </c>
      <c r="G530" s="15">
        <f t="shared" si="56"/>
        <v>724224456.81536353</v>
      </c>
      <c r="H530" s="14">
        <v>31.185591555105237</v>
      </c>
      <c r="I530" s="24">
        <f t="shared" si="57"/>
        <v>3.2066090464661877E-2</v>
      </c>
      <c r="J530" s="23">
        <f t="shared" si="58"/>
        <v>23223046.948962055</v>
      </c>
      <c r="K530" s="11">
        <v>22814782.699298017</v>
      </c>
      <c r="L530" s="69">
        <f t="shared" si="59"/>
        <v>-408264.24966403842</v>
      </c>
    </row>
    <row r="531" spans="1:12" x14ac:dyDescent="0.2">
      <c r="A531" s="19">
        <v>1840</v>
      </c>
      <c r="B531" s="18" t="s">
        <v>56</v>
      </c>
      <c r="C531" s="17">
        <v>863273691.82555127</v>
      </c>
      <c r="D531" s="16"/>
      <c r="E531" s="17">
        <v>118447286.56097391</v>
      </c>
      <c r="F531" s="17">
        <v>-340946.39996399998</v>
      </c>
      <c r="G531" s="15">
        <f t="shared" si="56"/>
        <v>922838281.50600219</v>
      </c>
      <c r="H531" s="14">
        <v>49.452661741288267</v>
      </c>
      <c r="I531" s="24">
        <f t="shared" si="57"/>
        <v>2.0221358462594041E-2</v>
      </c>
      <c r="J531" s="23">
        <f t="shared" si="58"/>
        <v>18661043.693337139</v>
      </c>
      <c r="K531" s="11">
        <v>18130872.321576219</v>
      </c>
      <c r="L531" s="69">
        <f t="shared" si="59"/>
        <v>-530171.37176091969</v>
      </c>
    </row>
    <row r="532" spans="1:12" x14ac:dyDescent="0.2">
      <c r="A532" s="19">
        <v>1845</v>
      </c>
      <c r="B532" s="18" t="s">
        <v>57</v>
      </c>
      <c r="C532" s="17">
        <v>1943976137.6008105</v>
      </c>
      <c r="D532" s="16"/>
      <c r="E532" s="17">
        <v>261769630.93295798</v>
      </c>
      <c r="F532" s="17">
        <v>-1510677.5999524796</v>
      </c>
      <c r="G532" s="15">
        <f t="shared" si="56"/>
        <v>2076371630.6672421</v>
      </c>
      <c r="H532" s="14">
        <v>27.575178037843784</v>
      </c>
      <c r="I532" s="24">
        <f t="shared" si="57"/>
        <v>3.6264498406052503E-2</v>
      </c>
      <c r="J532" s="23">
        <f t="shared" si="58"/>
        <v>75298575.690704837</v>
      </c>
      <c r="K532" s="11">
        <v>72552036.173580572</v>
      </c>
      <c r="L532" s="69">
        <f t="shared" si="59"/>
        <v>-2746539.5171242654</v>
      </c>
    </row>
    <row r="533" spans="1:12" x14ac:dyDescent="0.2">
      <c r="A533" s="19">
        <v>1850</v>
      </c>
      <c r="B533" s="18" t="s">
        <v>58</v>
      </c>
      <c r="C533" s="17">
        <v>945109559.24637341</v>
      </c>
      <c r="D533" s="16"/>
      <c r="E533" s="17">
        <v>108456587.75374605</v>
      </c>
      <c r="F533" s="17">
        <v>-2082192.1204800003</v>
      </c>
      <c r="G533" s="15">
        <f t="shared" si="56"/>
        <v>1001420045.2437264</v>
      </c>
      <c r="H533" s="14">
        <v>27.253227933516737</v>
      </c>
      <c r="I533" s="24">
        <f t="shared" si="57"/>
        <v>3.6692901201995733E-2</v>
      </c>
      <c r="J533" s="23">
        <f t="shared" si="58"/>
        <v>36745006.781826153</v>
      </c>
      <c r="K533" s="11">
        <v>35764758.705871895</v>
      </c>
      <c r="L533" s="69">
        <f t="shared" si="59"/>
        <v>-980248.07595425844</v>
      </c>
    </row>
    <row r="534" spans="1:12" x14ac:dyDescent="0.2">
      <c r="A534" s="19">
        <v>1855</v>
      </c>
      <c r="B534" s="18" t="s">
        <v>59</v>
      </c>
      <c r="C534" s="17">
        <v>150302836.68677786</v>
      </c>
      <c r="D534" s="16"/>
      <c r="E534" s="17">
        <v>14794298.205470085</v>
      </c>
      <c r="F534" s="17">
        <v>-356710.31996399997</v>
      </c>
      <c r="G534" s="15">
        <f t="shared" si="56"/>
        <v>158056696.10947689</v>
      </c>
      <c r="H534" s="14">
        <v>36.679609620518335</v>
      </c>
      <c r="I534" s="24">
        <f t="shared" si="57"/>
        <v>2.7263103679287973E-2</v>
      </c>
      <c r="J534" s="23">
        <f t="shared" si="58"/>
        <v>4309116.0932383807</v>
      </c>
      <c r="K534" s="11">
        <v>4211548.0812115148</v>
      </c>
      <c r="L534" s="69">
        <f t="shared" si="59"/>
        <v>-97568.012026865967</v>
      </c>
    </row>
    <row r="535" spans="1:12" x14ac:dyDescent="0.2">
      <c r="A535" s="19">
        <v>1860</v>
      </c>
      <c r="B535" s="18" t="s">
        <v>60</v>
      </c>
      <c r="C535" s="17">
        <v>255577672.18871558</v>
      </c>
      <c r="D535" s="16"/>
      <c r="E535" s="17">
        <v>45613012.271752454</v>
      </c>
      <c r="F535" s="17">
        <v>0</v>
      </c>
      <c r="G535" s="15">
        <f t="shared" si="56"/>
        <v>278384178.32459182</v>
      </c>
      <c r="H535" s="14">
        <v>8.3870570010958314</v>
      </c>
      <c r="I535" s="24">
        <f t="shared" si="57"/>
        <v>0.1192313346468663</v>
      </c>
      <c r="J535" s="23">
        <f t="shared" si="58"/>
        <v>33192117.12621231</v>
      </c>
      <c r="K535" s="11">
        <v>30462112.77508077</v>
      </c>
      <c r="L535" s="69">
        <f t="shared" si="59"/>
        <v>-2730004.3511315398</v>
      </c>
    </row>
    <row r="536" spans="1:12" x14ac:dyDescent="0.2">
      <c r="A536" s="19">
        <v>1908</v>
      </c>
      <c r="B536" s="18" t="s">
        <v>61</v>
      </c>
      <c r="C536" s="17">
        <v>154592184.86473548</v>
      </c>
      <c r="D536" s="16"/>
      <c r="E536" s="17">
        <v>7136429.1038999995</v>
      </c>
      <c r="F536" s="17">
        <v>0</v>
      </c>
      <c r="G536" s="15">
        <f t="shared" si="56"/>
        <v>158160399.41668549</v>
      </c>
      <c r="H536" s="14">
        <v>23.794701871469922</v>
      </c>
      <c r="I536" s="24">
        <f t="shared" si="57"/>
        <v>4.2026162185247198E-2</v>
      </c>
      <c r="J536" s="23">
        <f t="shared" si="58"/>
        <v>6646874.5971691012</v>
      </c>
      <c r="K536" s="11">
        <v>6635236.1346797887</v>
      </c>
      <c r="L536" s="69">
        <f t="shared" si="59"/>
        <v>-11638.462489312515</v>
      </c>
    </row>
    <row r="537" spans="1:12" x14ac:dyDescent="0.2">
      <c r="A537" s="19">
        <v>1915</v>
      </c>
      <c r="B537" s="18" t="s">
        <v>62</v>
      </c>
      <c r="C537" s="17">
        <v>1826787.427331035</v>
      </c>
      <c r="D537" s="16"/>
      <c r="E537" s="17">
        <v>0</v>
      </c>
      <c r="F537" s="17">
        <v>0</v>
      </c>
      <c r="G537" s="15">
        <f t="shared" si="56"/>
        <v>1826787.427331035</v>
      </c>
      <c r="H537" s="14">
        <v>6.7708659249020942</v>
      </c>
      <c r="I537" s="24">
        <f t="shared" si="57"/>
        <v>0.14769159677526178</v>
      </c>
      <c r="J537" s="23">
        <f t="shared" si="58"/>
        <v>269801.15211149305</v>
      </c>
      <c r="K537" s="11">
        <v>268685.93127476407</v>
      </c>
      <c r="L537" s="69">
        <f t="shared" si="59"/>
        <v>-1115.2208367289859</v>
      </c>
    </row>
    <row r="538" spans="1:12" x14ac:dyDescent="0.2">
      <c r="A538" s="19">
        <v>1920</v>
      </c>
      <c r="B538" s="18" t="s">
        <v>63</v>
      </c>
      <c r="C538" s="17">
        <v>17013535.737635545</v>
      </c>
      <c r="D538" s="16"/>
      <c r="E538" s="17">
        <v>6309246.1237000003</v>
      </c>
      <c r="F538" s="17">
        <v>0</v>
      </c>
      <c r="G538" s="15">
        <f t="shared" si="56"/>
        <v>20168158.799485546</v>
      </c>
      <c r="H538" s="14">
        <v>2.5528726740467031</v>
      </c>
      <c r="I538" s="24">
        <f t="shared" si="57"/>
        <v>0.39171557992935202</v>
      </c>
      <c r="J538" s="23">
        <f t="shared" si="58"/>
        <v>7900182.0202477444</v>
      </c>
      <c r="K538" s="11">
        <v>6994687.4980000006</v>
      </c>
      <c r="L538" s="69">
        <f t="shared" si="59"/>
        <v>-905494.52224774379</v>
      </c>
    </row>
    <row r="539" spans="1:12" x14ac:dyDescent="0.2">
      <c r="A539" s="19">
        <v>1930</v>
      </c>
      <c r="B539" s="18" t="s">
        <v>65</v>
      </c>
      <c r="C539" s="17">
        <v>85046949.725583732</v>
      </c>
      <c r="D539" s="16"/>
      <c r="E539" s="17">
        <v>18733672.0656</v>
      </c>
      <c r="F539" s="17">
        <v>-48672.240000359991</v>
      </c>
      <c r="G539" s="15">
        <f t="shared" si="56"/>
        <v>94462457.998384103</v>
      </c>
      <c r="H539" s="14">
        <v>7.5767734709441568</v>
      </c>
      <c r="I539" s="24">
        <f t="shared" si="57"/>
        <v>0.1319823014156167</v>
      </c>
      <c r="J539" s="23">
        <f t="shared" si="58"/>
        <v>12467372.604002763</v>
      </c>
      <c r="K539" s="11">
        <v>11478656.38354457</v>
      </c>
      <c r="L539" s="69">
        <f t="shared" si="59"/>
        <v>-988716.22045819275</v>
      </c>
    </row>
    <row r="540" spans="1:12" x14ac:dyDescent="0.2">
      <c r="A540" s="19">
        <v>1935</v>
      </c>
      <c r="B540" s="18" t="s">
        <v>66</v>
      </c>
      <c r="C540" s="17">
        <v>189815.44962961978</v>
      </c>
      <c r="D540" s="16"/>
      <c r="E540" s="17">
        <v>0</v>
      </c>
      <c r="F540" s="17">
        <v>0</v>
      </c>
      <c r="G540" s="15">
        <f t="shared" si="56"/>
        <v>189815.44962961978</v>
      </c>
      <c r="H540" s="14">
        <v>2.7688290254306054</v>
      </c>
      <c r="I540" s="24">
        <f t="shared" si="57"/>
        <v>0.36116350659986346</v>
      </c>
      <c r="J540" s="23">
        <f t="shared" si="58"/>
        <v>68554.413395063239</v>
      </c>
      <c r="K540" s="11">
        <v>67833.672648487991</v>
      </c>
      <c r="L540" s="69">
        <f t="shared" si="59"/>
        <v>-720.74074657524761</v>
      </c>
    </row>
    <row r="541" spans="1:12" x14ac:dyDescent="0.2">
      <c r="A541" s="19">
        <v>1940</v>
      </c>
      <c r="B541" s="18" t="s">
        <v>67</v>
      </c>
      <c r="C541" s="17">
        <v>7957801.5697184168</v>
      </c>
      <c r="D541" s="16"/>
      <c r="E541" s="17">
        <v>2244607.2572999992</v>
      </c>
      <c r="F541" s="17">
        <v>0</v>
      </c>
      <c r="G541" s="15">
        <f t="shared" si="56"/>
        <v>9080105.1983684171</v>
      </c>
      <c r="H541" s="14">
        <v>7.2598999291787853</v>
      </c>
      <c r="I541" s="24">
        <f t="shared" si="57"/>
        <v>0.13774294546138691</v>
      </c>
      <c r="J541" s="23">
        <f t="shared" si="58"/>
        <v>1250720.4351225165</v>
      </c>
      <c r="K541" s="11">
        <v>1206668.4002157454</v>
      </c>
      <c r="L541" s="69">
        <f t="shared" si="59"/>
        <v>-44052.034906771034</v>
      </c>
    </row>
    <row r="542" spans="1:12" x14ac:dyDescent="0.2">
      <c r="A542" s="19">
        <v>1945</v>
      </c>
      <c r="B542" s="18" t="s">
        <v>68</v>
      </c>
      <c r="C542" s="17">
        <v>811520.98920385074</v>
      </c>
      <c r="D542" s="16"/>
      <c r="E542" s="17">
        <v>0</v>
      </c>
      <c r="F542" s="17">
        <v>0</v>
      </c>
      <c r="G542" s="15">
        <f t="shared" si="56"/>
        <v>811520.98920385074</v>
      </c>
      <c r="H542" s="14">
        <v>2.3803796130512138</v>
      </c>
      <c r="I542" s="24">
        <f t="shared" si="57"/>
        <v>0.42010106056915092</v>
      </c>
      <c r="J542" s="23">
        <f t="shared" si="58"/>
        <v>340920.82823866419</v>
      </c>
      <c r="K542" s="11">
        <v>298555.64635251969</v>
      </c>
      <c r="L542" s="69">
        <f t="shared" si="59"/>
        <v>-42365.181886144506</v>
      </c>
    </row>
    <row r="543" spans="1:12" x14ac:dyDescent="0.2">
      <c r="A543" s="19">
        <v>1955</v>
      </c>
      <c r="B543" s="18" t="s">
        <v>69</v>
      </c>
      <c r="C543" s="17">
        <v>1647118.9203797802</v>
      </c>
      <c r="D543" s="16"/>
      <c r="E543" s="17">
        <v>50044.1829</v>
      </c>
      <c r="F543" s="17">
        <v>0</v>
      </c>
      <c r="G543" s="15">
        <f t="shared" si="56"/>
        <v>1672141.0118297802</v>
      </c>
      <c r="H543" s="14">
        <v>1.746287314920475</v>
      </c>
      <c r="I543" s="24">
        <f t="shared" si="57"/>
        <v>0.5726434541761185</v>
      </c>
      <c r="J543" s="23">
        <f t="shared" si="58"/>
        <v>957540.60488375509</v>
      </c>
      <c r="K543" s="11">
        <v>854365.26060536504</v>
      </c>
      <c r="L543" s="69">
        <f t="shared" si="59"/>
        <v>-103175.34427839005</v>
      </c>
    </row>
    <row r="544" spans="1:12" x14ac:dyDescent="0.2">
      <c r="A544" s="19">
        <v>1960</v>
      </c>
      <c r="B544" s="18" t="s">
        <v>70</v>
      </c>
      <c r="C544" s="17">
        <v>1917937.6204535775</v>
      </c>
      <c r="D544" s="16"/>
      <c r="E544" s="17">
        <v>238423.83720000001</v>
      </c>
      <c r="F544" s="17">
        <v>-35451.000004799993</v>
      </c>
      <c r="G544" s="15">
        <f t="shared" si="56"/>
        <v>2072600.5390583775</v>
      </c>
      <c r="H544" s="14">
        <v>4.6382993278680686</v>
      </c>
      <c r="I544" s="24">
        <f t="shared" si="57"/>
        <v>0.21559626261973835</v>
      </c>
      <c r="J544" s="23">
        <f t="shared" si="58"/>
        <v>446844.93012464122</v>
      </c>
      <c r="K544" s="11">
        <v>423782.74872686877</v>
      </c>
      <c r="L544" s="69">
        <f t="shared" si="59"/>
        <v>-23062.181397772452</v>
      </c>
    </row>
    <row r="545" spans="1:12" x14ac:dyDescent="0.2">
      <c r="A545" s="19">
        <v>1980</v>
      </c>
      <c r="B545" s="18" t="s">
        <v>72</v>
      </c>
      <c r="C545" s="17">
        <v>35928063.35643471</v>
      </c>
      <c r="D545" s="16"/>
      <c r="E545" s="17">
        <v>4205365.6900528865</v>
      </c>
      <c r="F545" s="17">
        <v>-112161.83995199999</v>
      </c>
      <c r="G545" s="15">
        <f t="shared" si="56"/>
        <v>38142908.041413151</v>
      </c>
      <c r="H545" s="14">
        <v>10.007799542250652</v>
      </c>
      <c r="I545" s="24">
        <f t="shared" si="57"/>
        <v>9.992206536294293E-2</v>
      </c>
      <c r="J545" s="23">
        <f t="shared" si="58"/>
        <v>3811318.1504468066</v>
      </c>
      <c r="K545" s="11">
        <v>3629356.596297279</v>
      </c>
      <c r="L545" s="69">
        <f t="shared" si="59"/>
        <v>-181961.55414952757</v>
      </c>
    </row>
    <row r="546" spans="1:12" x14ac:dyDescent="0.2">
      <c r="A546" s="19">
        <v>2440</v>
      </c>
      <c r="B546" s="22" t="s">
        <v>74</v>
      </c>
      <c r="C546" s="17">
        <v>-1397260261.7819777</v>
      </c>
      <c r="D546" s="16"/>
      <c r="E546" s="17">
        <v>-171542445.235625</v>
      </c>
      <c r="F546" s="17">
        <v>1377791.8799585998</v>
      </c>
      <c r="G546" s="15">
        <f t="shared" si="56"/>
        <v>-1484409276.2797487</v>
      </c>
      <c r="H546" s="14">
        <v>34.601014103453664</v>
      </c>
      <c r="I546" s="21">
        <f t="shared" si="57"/>
        <v>2.8900887037879797E-2</v>
      </c>
      <c r="J546" s="20">
        <f t="shared" si="58"/>
        <v>-42900744.811741918</v>
      </c>
      <c r="K546" s="11">
        <v>-41692368.140498921</v>
      </c>
      <c r="L546" s="69">
        <f t="shared" si="59"/>
        <v>1208376.6712429971</v>
      </c>
    </row>
    <row r="547" spans="1:12" ht="13.5" thickBot="1" x14ac:dyDescent="0.25">
      <c r="A547" s="19">
        <v>2005</v>
      </c>
      <c r="B547" s="18" t="s">
        <v>75</v>
      </c>
      <c r="C547" s="17">
        <v>2953921.4099999964</v>
      </c>
      <c r="D547" s="16"/>
      <c r="E547" s="17">
        <v>0</v>
      </c>
      <c r="F547" s="17">
        <v>0</v>
      </c>
      <c r="G547" s="15">
        <f t="shared" si="56"/>
        <v>2953921.4099999964</v>
      </c>
      <c r="H547" s="14">
        <v>4</v>
      </c>
      <c r="I547" s="13">
        <f t="shared" si="57"/>
        <v>0.25</v>
      </c>
      <c r="J547" s="12">
        <f t="shared" si="58"/>
        <v>738480.35249999911</v>
      </c>
      <c r="K547" s="11">
        <v>731191.98</v>
      </c>
      <c r="L547" s="70">
        <f t="shared" si="59"/>
        <v>-7288.3724999991246</v>
      </c>
    </row>
    <row r="548" spans="1:12" ht="13.5" thickBot="1" x14ac:dyDescent="0.25">
      <c r="A548" s="10"/>
      <c r="B548" s="9" t="s">
        <v>76</v>
      </c>
      <c r="C548" s="7">
        <f>SUM(C522:C547)</f>
        <v>5272072815.8536549</v>
      </c>
      <c r="D548" s="7">
        <f>SUM(D522:D547)</f>
        <v>0</v>
      </c>
      <c r="E548" s="7">
        <f>SUM(E522:E547)</f>
        <v>638671937.67322326</v>
      </c>
      <c r="F548" s="7">
        <f>SUM(F522:F547)</f>
        <v>-6607904.1604797607</v>
      </c>
      <c r="G548" s="7">
        <f>SUM(G522:G547)</f>
        <v>5598016688.8507442</v>
      </c>
      <c r="H548" s="7"/>
      <c r="I548" s="8"/>
      <c r="J548" s="7">
        <f>SUM(J522:J547)</f>
        <v>265467854.3129636</v>
      </c>
      <c r="K548" s="7">
        <f>SUM(K522:K547)</f>
        <v>254957244.49901357</v>
      </c>
      <c r="L548" s="71">
        <f>SUM(L522:L547)</f>
        <v>-10510609.81395009</v>
      </c>
    </row>
    <row r="549" spans="1:12" x14ac:dyDescent="0.2">
      <c r="C549" s="6"/>
      <c r="D549" s="5"/>
      <c r="E549" s="6"/>
      <c r="F549" s="6"/>
      <c r="G549" s="6"/>
      <c r="H549" s="5"/>
      <c r="I549" s="5"/>
      <c r="J549" s="5"/>
      <c r="K549" s="5"/>
    </row>
    <row r="550" spans="1:12" x14ac:dyDescent="0.2">
      <c r="C550" s="2"/>
      <c r="E550" s="2"/>
      <c r="F550" s="2"/>
      <c r="G550" s="4"/>
      <c r="H550" s="3"/>
      <c r="K550" s="2"/>
      <c r="L550" s="2"/>
    </row>
    <row r="551" spans="1:12" x14ac:dyDescent="0.2">
      <c r="C551" s="2"/>
      <c r="E551" s="2"/>
      <c r="F551" s="2"/>
      <c r="G551" s="2"/>
      <c r="K551" s="2"/>
      <c r="L551" s="2"/>
    </row>
    <row r="552" spans="1:12" x14ac:dyDescent="0.2">
      <c r="A552" s="50"/>
      <c r="B552" s="50"/>
      <c r="C552" s="50"/>
    </row>
    <row r="553" spans="1:12" x14ac:dyDescent="0.2">
      <c r="B553" s="61"/>
    </row>
    <row r="554" spans="1:12" x14ac:dyDescent="0.2">
      <c r="B554" s="61"/>
      <c r="D554" s="63"/>
    </row>
    <row r="555" spans="1:12" x14ac:dyDescent="0.2">
      <c r="A555" s="62"/>
      <c r="B555" s="61"/>
    </row>
    <row r="556" spans="1:12" x14ac:dyDescent="0.2">
      <c r="A556" s="62"/>
      <c r="B556" s="61"/>
    </row>
    <row r="558" spans="1:12" x14ac:dyDescent="0.2">
      <c r="B558" s="1" t="s">
        <v>78</v>
      </c>
    </row>
  </sheetData>
  <autoFilter ref="A1:XET558" xr:uid="{0E053195-C1AC-4978-B01E-D44012A531DB}">
    <filterColumn colId="9" showButton="0"/>
  </autoFilter>
  <mergeCells count="73">
    <mergeCell ref="J7:K7"/>
    <mergeCell ref="J1:K1"/>
    <mergeCell ref="J2:K2"/>
    <mergeCell ref="J3:K3"/>
    <mergeCell ref="J4:K4"/>
    <mergeCell ref="J5:K5"/>
    <mergeCell ref="C65:F65"/>
    <mergeCell ref="G65:H65"/>
    <mergeCell ref="A9:K9"/>
    <mergeCell ref="A10:K10"/>
    <mergeCell ref="B14:K14"/>
    <mergeCell ref="B15:K15"/>
    <mergeCell ref="B18:K18"/>
    <mergeCell ref="B19:K19"/>
    <mergeCell ref="B21:K21"/>
    <mergeCell ref="C25:F25"/>
    <mergeCell ref="G25:H25"/>
    <mergeCell ref="A26:A27"/>
    <mergeCell ref="B26:B27"/>
    <mergeCell ref="A66:A67"/>
    <mergeCell ref="B66:B67"/>
    <mergeCell ref="C103:F103"/>
    <mergeCell ref="G103:H103"/>
    <mergeCell ref="A104:A105"/>
    <mergeCell ref="B104:B105"/>
    <mergeCell ref="C142:F142"/>
    <mergeCell ref="G142:H142"/>
    <mergeCell ref="A143:A144"/>
    <mergeCell ref="B143:B144"/>
    <mergeCell ref="C178:F178"/>
    <mergeCell ref="G178:H178"/>
    <mergeCell ref="A179:A180"/>
    <mergeCell ref="B179:B180"/>
    <mergeCell ref="C214:F214"/>
    <mergeCell ref="G214:H214"/>
    <mergeCell ref="A215:A216"/>
    <mergeCell ref="B215:B216"/>
    <mergeCell ref="C249:F249"/>
    <mergeCell ref="G249:H249"/>
    <mergeCell ref="A250:A251"/>
    <mergeCell ref="B250:B251"/>
    <mergeCell ref="C282:F282"/>
    <mergeCell ref="G282:H282"/>
    <mergeCell ref="A283:A284"/>
    <mergeCell ref="B283:B284"/>
    <mergeCell ref="C315:F315"/>
    <mergeCell ref="G315:H315"/>
    <mergeCell ref="A316:A317"/>
    <mergeCell ref="B316:B317"/>
    <mergeCell ref="C349:F349"/>
    <mergeCell ref="G349:H349"/>
    <mergeCell ref="A350:A351"/>
    <mergeCell ref="B350:B351"/>
    <mergeCell ref="C383:F383"/>
    <mergeCell ref="G383:H383"/>
    <mergeCell ref="A384:A385"/>
    <mergeCell ref="B384:B385"/>
    <mergeCell ref="C417:F417"/>
    <mergeCell ref="G417:H417"/>
    <mergeCell ref="A418:A419"/>
    <mergeCell ref="B418:B419"/>
    <mergeCell ref="C451:F451"/>
    <mergeCell ref="G451:H451"/>
    <mergeCell ref="A452:A453"/>
    <mergeCell ref="B452:B453"/>
    <mergeCell ref="C485:F485"/>
    <mergeCell ref="G485:H485"/>
    <mergeCell ref="A486:A487"/>
    <mergeCell ref="B486:B487"/>
    <mergeCell ref="C519:F519"/>
    <mergeCell ref="G519:H519"/>
    <mergeCell ref="A520:A521"/>
    <mergeCell ref="B520:B521"/>
  </mergeCells>
  <dataValidations disablePrompts="1" count="1">
    <dataValidation allowBlank="1" showInputMessage="1" showErrorMessage="1" promptTitle="Date Format" prompt="E.g:  &quot;August 1, 2011&quot;" sqref="J7 IC7 RY7 ABU7 ALQ7 AVM7 BFI7 BPE7 BZA7 CIW7 CSS7 DCO7 DMK7 DWG7 EGC7 EPY7 EZU7 FJQ7 FTM7 GDI7 GNE7 GXA7 HGW7 HQS7 IAO7 IKK7 IUG7 JEC7 JNY7 JXU7 KHQ7 KRM7 LBI7 LLE7 LVA7 MEW7 MOS7 MYO7 NIK7 NSG7 OCC7 OLY7 OVU7 PFQ7 PPM7 PZI7 QJE7 QTA7 RCW7 RMS7 RWO7 SGK7 SQG7 TAC7 TJY7 TTU7 UDQ7 UNM7 UXI7 VHE7 VRA7 WAW7 WKS7 WUO7 K65335 IC65330 RY65330 ABU65330 ALQ65330 AVM65330 BFI65330 BPE65330 BZA65330 CIW65330 CSS65330 DCO65330 DMK65330 DWG65330 EGC65330 EPY65330 EZU65330 FJQ65330 FTM65330 GDI65330 GNE65330 GXA65330 HGW65330 HQS65330 IAO65330 IKK65330 IUG65330 JEC65330 JNY65330 JXU65330 KHQ65330 KRM65330 LBI65330 LLE65330 LVA65330 MEW65330 MOS65330 MYO65330 NIK65330 NSG65330 OCC65330 OLY65330 OVU65330 PFQ65330 PPM65330 PZI65330 QJE65330 QTA65330 RCW65330 RMS65330 RWO65330 SGK65330 SQG65330 TAC65330 TJY65330 TTU65330 UDQ65330 UNM65330 UXI65330 VHE65330 VRA65330 WAW65330 WKS65330 WUO65330 K130871 IC130866 RY130866 ABU130866 ALQ130866 AVM130866 BFI130866 BPE130866 BZA130866 CIW130866 CSS130866 DCO130866 DMK130866 DWG130866 EGC130866 EPY130866 EZU130866 FJQ130866 FTM130866 GDI130866 GNE130866 GXA130866 HGW130866 HQS130866 IAO130866 IKK130866 IUG130866 JEC130866 JNY130866 JXU130866 KHQ130866 KRM130866 LBI130866 LLE130866 LVA130866 MEW130866 MOS130866 MYO130866 NIK130866 NSG130866 OCC130866 OLY130866 OVU130866 PFQ130866 PPM130866 PZI130866 QJE130866 QTA130866 RCW130866 RMS130866 RWO130866 SGK130866 SQG130866 TAC130866 TJY130866 TTU130866 UDQ130866 UNM130866 UXI130866 VHE130866 VRA130866 WAW130866 WKS130866 WUO130866 K196407 IC196402 RY196402 ABU196402 ALQ196402 AVM196402 BFI196402 BPE196402 BZA196402 CIW196402 CSS196402 DCO196402 DMK196402 DWG196402 EGC196402 EPY196402 EZU196402 FJQ196402 FTM196402 GDI196402 GNE196402 GXA196402 HGW196402 HQS196402 IAO196402 IKK196402 IUG196402 JEC196402 JNY196402 JXU196402 KHQ196402 KRM196402 LBI196402 LLE196402 LVA196402 MEW196402 MOS196402 MYO196402 NIK196402 NSG196402 OCC196402 OLY196402 OVU196402 PFQ196402 PPM196402 PZI196402 QJE196402 QTA196402 RCW196402 RMS196402 RWO196402 SGK196402 SQG196402 TAC196402 TJY196402 TTU196402 UDQ196402 UNM196402 UXI196402 VHE196402 VRA196402 WAW196402 WKS196402 WUO196402 K261943 IC261938 RY261938 ABU261938 ALQ261938 AVM261938 BFI261938 BPE261938 BZA261938 CIW261938 CSS261938 DCO261938 DMK261938 DWG261938 EGC261938 EPY261938 EZU261938 FJQ261938 FTM261938 GDI261938 GNE261938 GXA261938 HGW261938 HQS261938 IAO261938 IKK261938 IUG261938 JEC261938 JNY261938 JXU261938 KHQ261938 KRM261938 LBI261938 LLE261938 LVA261938 MEW261938 MOS261938 MYO261938 NIK261938 NSG261938 OCC261938 OLY261938 OVU261938 PFQ261938 PPM261938 PZI261938 QJE261938 QTA261938 RCW261938 RMS261938 RWO261938 SGK261938 SQG261938 TAC261938 TJY261938 TTU261938 UDQ261938 UNM261938 UXI261938 VHE261938 VRA261938 WAW261938 WKS261938 WUO261938 K327479 IC327474 RY327474 ABU327474 ALQ327474 AVM327474 BFI327474 BPE327474 BZA327474 CIW327474 CSS327474 DCO327474 DMK327474 DWG327474 EGC327474 EPY327474 EZU327474 FJQ327474 FTM327474 GDI327474 GNE327474 GXA327474 HGW327474 HQS327474 IAO327474 IKK327474 IUG327474 JEC327474 JNY327474 JXU327474 KHQ327474 KRM327474 LBI327474 LLE327474 LVA327474 MEW327474 MOS327474 MYO327474 NIK327474 NSG327474 OCC327474 OLY327474 OVU327474 PFQ327474 PPM327474 PZI327474 QJE327474 QTA327474 RCW327474 RMS327474 RWO327474 SGK327474 SQG327474 TAC327474 TJY327474 TTU327474 UDQ327474 UNM327474 UXI327474 VHE327474 VRA327474 WAW327474 WKS327474 WUO327474 K393015 IC393010 RY393010 ABU393010 ALQ393010 AVM393010 BFI393010 BPE393010 BZA393010 CIW393010 CSS393010 DCO393010 DMK393010 DWG393010 EGC393010 EPY393010 EZU393010 FJQ393010 FTM393010 GDI393010 GNE393010 GXA393010 HGW393010 HQS393010 IAO393010 IKK393010 IUG393010 JEC393010 JNY393010 JXU393010 KHQ393010 KRM393010 LBI393010 LLE393010 LVA393010 MEW393010 MOS393010 MYO393010 NIK393010 NSG393010 OCC393010 OLY393010 OVU393010 PFQ393010 PPM393010 PZI393010 QJE393010 QTA393010 RCW393010 RMS393010 RWO393010 SGK393010 SQG393010 TAC393010 TJY393010 TTU393010 UDQ393010 UNM393010 UXI393010 VHE393010 VRA393010 WAW393010 WKS393010 WUO393010 K458551 IC458546 RY458546 ABU458546 ALQ458546 AVM458546 BFI458546 BPE458546 BZA458546 CIW458546 CSS458546 DCO458546 DMK458546 DWG458546 EGC458546 EPY458546 EZU458546 FJQ458546 FTM458546 GDI458546 GNE458546 GXA458546 HGW458546 HQS458546 IAO458546 IKK458546 IUG458546 JEC458546 JNY458546 JXU458546 KHQ458546 KRM458546 LBI458546 LLE458546 LVA458546 MEW458546 MOS458546 MYO458546 NIK458546 NSG458546 OCC458546 OLY458546 OVU458546 PFQ458546 PPM458546 PZI458546 QJE458546 QTA458546 RCW458546 RMS458546 RWO458546 SGK458546 SQG458546 TAC458546 TJY458546 TTU458546 UDQ458546 UNM458546 UXI458546 VHE458546 VRA458546 WAW458546 WKS458546 WUO458546 K524087 IC524082 RY524082 ABU524082 ALQ524082 AVM524082 BFI524082 BPE524082 BZA524082 CIW524082 CSS524082 DCO524082 DMK524082 DWG524082 EGC524082 EPY524082 EZU524082 FJQ524082 FTM524082 GDI524082 GNE524082 GXA524082 HGW524082 HQS524082 IAO524082 IKK524082 IUG524082 JEC524082 JNY524082 JXU524082 KHQ524082 KRM524082 LBI524082 LLE524082 LVA524082 MEW524082 MOS524082 MYO524082 NIK524082 NSG524082 OCC524082 OLY524082 OVU524082 PFQ524082 PPM524082 PZI524082 QJE524082 QTA524082 RCW524082 RMS524082 RWO524082 SGK524082 SQG524082 TAC524082 TJY524082 TTU524082 UDQ524082 UNM524082 UXI524082 VHE524082 VRA524082 WAW524082 WKS524082 WUO524082 K589623 IC589618 RY589618 ABU589618 ALQ589618 AVM589618 BFI589618 BPE589618 BZA589618 CIW589618 CSS589618 DCO589618 DMK589618 DWG589618 EGC589618 EPY589618 EZU589618 FJQ589618 FTM589618 GDI589618 GNE589618 GXA589618 HGW589618 HQS589618 IAO589618 IKK589618 IUG589618 JEC589618 JNY589618 JXU589618 KHQ589618 KRM589618 LBI589618 LLE589618 LVA589618 MEW589618 MOS589618 MYO589618 NIK589618 NSG589618 OCC589618 OLY589618 OVU589618 PFQ589618 PPM589618 PZI589618 QJE589618 QTA589618 RCW589618 RMS589618 RWO589618 SGK589618 SQG589618 TAC589618 TJY589618 TTU589618 UDQ589618 UNM589618 UXI589618 VHE589618 VRA589618 WAW589618 WKS589618 WUO589618 K655159 IC655154 RY655154 ABU655154 ALQ655154 AVM655154 BFI655154 BPE655154 BZA655154 CIW655154 CSS655154 DCO655154 DMK655154 DWG655154 EGC655154 EPY655154 EZU655154 FJQ655154 FTM655154 GDI655154 GNE655154 GXA655154 HGW655154 HQS655154 IAO655154 IKK655154 IUG655154 JEC655154 JNY655154 JXU655154 KHQ655154 KRM655154 LBI655154 LLE655154 LVA655154 MEW655154 MOS655154 MYO655154 NIK655154 NSG655154 OCC655154 OLY655154 OVU655154 PFQ655154 PPM655154 PZI655154 QJE655154 QTA655154 RCW655154 RMS655154 RWO655154 SGK655154 SQG655154 TAC655154 TJY655154 TTU655154 UDQ655154 UNM655154 UXI655154 VHE655154 VRA655154 WAW655154 WKS655154 WUO655154 K720695 IC720690 RY720690 ABU720690 ALQ720690 AVM720690 BFI720690 BPE720690 BZA720690 CIW720690 CSS720690 DCO720690 DMK720690 DWG720690 EGC720690 EPY720690 EZU720690 FJQ720690 FTM720690 GDI720690 GNE720690 GXA720690 HGW720690 HQS720690 IAO720690 IKK720690 IUG720690 JEC720690 JNY720690 JXU720690 KHQ720690 KRM720690 LBI720690 LLE720690 LVA720690 MEW720690 MOS720690 MYO720690 NIK720690 NSG720690 OCC720690 OLY720690 OVU720690 PFQ720690 PPM720690 PZI720690 QJE720690 QTA720690 RCW720690 RMS720690 RWO720690 SGK720690 SQG720690 TAC720690 TJY720690 TTU720690 UDQ720690 UNM720690 UXI720690 VHE720690 VRA720690 WAW720690 WKS720690 WUO720690 K786231 IC786226 RY786226 ABU786226 ALQ786226 AVM786226 BFI786226 BPE786226 BZA786226 CIW786226 CSS786226 DCO786226 DMK786226 DWG786226 EGC786226 EPY786226 EZU786226 FJQ786226 FTM786226 GDI786226 GNE786226 GXA786226 HGW786226 HQS786226 IAO786226 IKK786226 IUG786226 JEC786226 JNY786226 JXU786226 KHQ786226 KRM786226 LBI786226 LLE786226 LVA786226 MEW786226 MOS786226 MYO786226 NIK786226 NSG786226 OCC786226 OLY786226 OVU786226 PFQ786226 PPM786226 PZI786226 QJE786226 QTA786226 RCW786226 RMS786226 RWO786226 SGK786226 SQG786226 TAC786226 TJY786226 TTU786226 UDQ786226 UNM786226 UXI786226 VHE786226 VRA786226 WAW786226 WKS786226 WUO786226 K851767 IC851762 RY851762 ABU851762 ALQ851762 AVM851762 BFI851762 BPE851762 BZA851762 CIW851762 CSS851762 DCO851762 DMK851762 DWG851762 EGC851762 EPY851762 EZU851762 FJQ851762 FTM851762 GDI851762 GNE851762 GXA851762 HGW851762 HQS851762 IAO851762 IKK851762 IUG851762 JEC851762 JNY851762 JXU851762 KHQ851762 KRM851762 LBI851762 LLE851762 LVA851762 MEW851762 MOS851762 MYO851762 NIK851762 NSG851762 OCC851762 OLY851762 OVU851762 PFQ851762 PPM851762 PZI851762 QJE851762 QTA851762 RCW851762 RMS851762 RWO851762 SGK851762 SQG851762 TAC851762 TJY851762 TTU851762 UDQ851762 UNM851762 UXI851762 VHE851762 VRA851762 WAW851762 WKS851762 WUO851762 K917303 IC917298 RY917298 ABU917298 ALQ917298 AVM917298 BFI917298 BPE917298 BZA917298 CIW917298 CSS917298 DCO917298 DMK917298 DWG917298 EGC917298 EPY917298 EZU917298 FJQ917298 FTM917298 GDI917298 GNE917298 GXA917298 HGW917298 HQS917298 IAO917298 IKK917298 IUG917298 JEC917298 JNY917298 JXU917298 KHQ917298 KRM917298 LBI917298 LLE917298 LVA917298 MEW917298 MOS917298 MYO917298 NIK917298 NSG917298 OCC917298 OLY917298 OVU917298 PFQ917298 PPM917298 PZI917298 QJE917298 QTA917298 RCW917298 RMS917298 RWO917298 SGK917298 SQG917298 TAC917298 TJY917298 TTU917298 UDQ917298 UNM917298 UXI917298 VHE917298 VRA917298 WAW917298 WKS917298 WUO917298 K982839 IC982834 RY982834 ABU982834 ALQ982834 AVM982834 BFI982834 BPE982834 BZA982834 CIW982834 CSS982834 DCO982834 DMK982834 DWG982834 EGC982834 EPY982834 EZU982834 FJQ982834 FTM982834 GDI982834 GNE982834 GXA982834 HGW982834 HQS982834 IAO982834 IKK982834 IUG982834 JEC982834 JNY982834 JXU982834 KHQ982834 KRM982834 LBI982834 LLE982834 LVA982834 MEW982834 MOS982834 MYO982834 NIK982834 NSG982834 OCC982834 OLY982834 OVU982834 PFQ982834 PPM982834 PZI982834 QJE982834 QTA982834 RCW982834 RMS982834 RWO982834 SGK982834 SQG982834 TAC982834 TJY982834 TTU982834 UDQ982834 UNM982834 UXI982834 VHE982834 VRA982834 WAW982834 WKS982834 WUO982834" xr:uid="{AF53CC67-35E7-4DF4-AE15-E28F64DEAF41}"/>
  </dataValidations>
  <pageMargins left="0.70866141732283472" right="0.70866141732283472" top="0.74803149606299213" bottom="0.74803149606299213" header="0.31496062992125984" footer="0.31496062992125984"/>
  <pageSetup scale="51" fitToHeight="0" orientation="landscape" r:id="rId1"/>
  <rowBreaks count="4" manualBreakCount="4">
    <brk id="61" max="16383" man="1"/>
    <brk id="102" max="16383" man="1"/>
    <brk id="145" max="16383" man="1"/>
    <brk id="1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466725</xdr:colOff>
                    <xdr:row>0</xdr:row>
                    <xdr:rowOff>0</xdr:rowOff>
                  </from>
                  <to>
                    <xdr:col>7</xdr:col>
                    <xdr:colOff>514350</xdr:colOff>
                    <xdr:row>0</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2352675</xdr:colOff>
                    <xdr:row>0</xdr:row>
                    <xdr:rowOff>0</xdr:rowOff>
                  </from>
                  <to>
                    <xdr:col>8</xdr:col>
                    <xdr:colOff>9525</xdr:colOff>
                    <xdr:row>0</xdr:row>
                    <xdr:rowOff>152400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466725</xdr:colOff>
                    <xdr:row>0</xdr:row>
                    <xdr:rowOff>0</xdr:rowOff>
                  </from>
                  <to>
                    <xdr:col>7</xdr:col>
                    <xdr:colOff>514350</xdr:colOff>
                    <xdr:row>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466725</xdr:colOff>
                    <xdr:row>23</xdr:row>
                    <xdr:rowOff>0</xdr:rowOff>
                  </from>
                  <to>
                    <xdr:col>1</xdr:col>
                    <xdr:colOff>514350</xdr:colOff>
                    <xdr:row>23</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466725</xdr:colOff>
                    <xdr:row>23</xdr:row>
                    <xdr:rowOff>0</xdr:rowOff>
                  </from>
                  <to>
                    <xdr:col>1</xdr:col>
                    <xdr:colOff>514350</xdr:colOff>
                    <xdr:row>23</xdr:row>
                    <xdr:rowOff>38100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466725</xdr:colOff>
                    <xdr:row>68</xdr:row>
                    <xdr:rowOff>0</xdr:rowOff>
                  </from>
                  <to>
                    <xdr:col>1</xdr:col>
                    <xdr:colOff>514350</xdr:colOff>
                    <xdr:row>68</xdr:row>
                    <xdr:rowOff>38100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466725</xdr:colOff>
                    <xdr:row>68</xdr:row>
                    <xdr:rowOff>0</xdr:rowOff>
                  </from>
                  <to>
                    <xdr:col>1</xdr:col>
                    <xdr:colOff>514350</xdr:colOff>
                    <xdr:row>68</xdr:row>
                    <xdr:rowOff>38100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466725</xdr:colOff>
                    <xdr:row>110</xdr:row>
                    <xdr:rowOff>0</xdr:rowOff>
                  </from>
                  <to>
                    <xdr:col>1</xdr:col>
                    <xdr:colOff>514350</xdr:colOff>
                    <xdr:row>110</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466725</xdr:colOff>
                    <xdr:row>110</xdr:row>
                    <xdr:rowOff>0</xdr:rowOff>
                  </from>
                  <to>
                    <xdr:col>1</xdr:col>
                    <xdr:colOff>514350</xdr:colOff>
                    <xdr:row>110</xdr:row>
                    <xdr:rowOff>38100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466725</xdr:colOff>
                    <xdr:row>151</xdr:row>
                    <xdr:rowOff>0</xdr:rowOff>
                  </from>
                  <to>
                    <xdr:col>1</xdr:col>
                    <xdr:colOff>514350</xdr:colOff>
                    <xdr:row>151</xdr:row>
                    <xdr:rowOff>38100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466725</xdr:colOff>
                    <xdr:row>151</xdr:row>
                    <xdr:rowOff>0</xdr:rowOff>
                  </from>
                  <to>
                    <xdr:col>1</xdr:col>
                    <xdr:colOff>514350</xdr:colOff>
                    <xdr:row>151</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xdr:col>
                    <xdr:colOff>466725</xdr:colOff>
                    <xdr:row>190</xdr:row>
                    <xdr:rowOff>0</xdr:rowOff>
                  </from>
                  <to>
                    <xdr:col>1</xdr:col>
                    <xdr:colOff>514350</xdr:colOff>
                    <xdr:row>190</xdr:row>
                    <xdr:rowOff>38100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xdr:col>
                    <xdr:colOff>466725</xdr:colOff>
                    <xdr:row>190</xdr:row>
                    <xdr:rowOff>0</xdr:rowOff>
                  </from>
                  <to>
                    <xdr:col>1</xdr:col>
                    <xdr:colOff>514350</xdr:colOff>
                    <xdr:row>190</xdr:row>
                    <xdr:rowOff>38100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xdr:col>
                    <xdr:colOff>466725</xdr:colOff>
                    <xdr:row>230</xdr:row>
                    <xdr:rowOff>0</xdr:rowOff>
                  </from>
                  <to>
                    <xdr:col>1</xdr:col>
                    <xdr:colOff>514350</xdr:colOff>
                    <xdr:row>230</xdr:row>
                    <xdr:rowOff>38100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xdr:col>
                    <xdr:colOff>466725</xdr:colOff>
                    <xdr:row>230</xdr:row>
                    <xdr:rowOff>0</xdr:rowOff>
                  </from>
                  <to>
                    <xdr:col>1</xdr:col>
                    <xdr:colOff>514350</xdr:colOff>
                    <xdr:row>230</xdr:row>
                    <xdr:rowOff>38100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xdr:col>
                    <xdr:colOff>466725</xdr:colOff>
                    <xdr:row>265</xdr:row>
                    <xdr:rowOff>0</xdr:rowOff>
                  </from>
                  <to>
                    <xdr:col>1</xdr:col>
                    <xdr:colOff>514350</xdr:colOff>
                    <xdr:row>265</xdr:row>
                    <xdr:rowOff>38100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xdr:col>
                    <xdr:colOff>466725</xdr:colOff>
                    <xdr:row>265</xdr:row>
                    <xdr:rowOff>0</xdr:rowOff>
                  </from>
                  <to>
                    <xdr:col>1</xdr:col>
                    <xdr:colOff>514350</xdr:colOff>
                    <xdr:row>265</xdr:row>
                    <xdr:rowOff>38100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466725</xdr:colOff>
                    <xdr:row>265</xdr:row>
                    <xdr:rowOff>0</xdr:rowOff>
                  </from>
                  <to>
                    <xdr:col>1</xdr:col>
                    <xdr:colOff>514350</xdr:colOff>
                    <xdr:row>265</xdr:row>
                    <xdr:rowOff>38100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xdr:col>
                    <xdr:colOff>466725</xdr:colOff>
                    <xdr:row>265</xdr:row>
                    <xdr:rowOff>0</xdr:rowOff>
                  </from>
                  <to>
                    <xdr:col>1</xdr:col>
                    <xdr:colOff>514350</xdr:colOff>
                    <xdr:row>265</xdr:row>
                    <xdr:rowOff>38100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xdr:col>
                    <xdr:colOff>466725</xdr:colOff>
                    <xdr:row>265</xdr:row>
                    <xdr:rowOff>0</xdr:rowOff>
                  </from>
                  <to>
                    <xdr:col>1</xdr:col>
                    <xdr:colOff>514350</xdr:colOff>
                    <xdr:row>265</xdr:row>
                    <xdr:rowOff>38100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xdr:col>
                    <xdr:colOff>466725</xdr:colOff>
                    <xdr:row>265</xdr:row>
                    <xdr:rowOff>0</xdr:rowOff>
                  </from>
                  <to>
                    <xdr:col>1</xdr:col>
                    <xdr:colOff>514350</xdr:colOff>
                    <xdr:row>265</xdr:row>
                    <xdr:rowOff>38100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xdr:col>
                    <xdr:colOff>466725</xdr:colOff>
                    <xdr:row>265</xdr:row>
                    <xdr:rowOff>0</xdr:rowOff>
                  </from>
                  <to>
                    <xdr:col>1</xdr:col>
                    <xdr:colOff>514350</xdr:colOff>
                    <xdr:row>265</xdr:row>
                    <xdr:rowOff>38100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xdr:col>
                    <xdr:colOff>466725</xdr:colOff>
                    <xdr:row>265</xdr:row>
                    <xdr:rowOff>0</xdr:rowOff>
                  </from>
                  <to>
                    <xdr:col>1</xdr:col>
                    <xdr:colOff>514350</xdr:colOff>
                    <xdr:row>265</xdr:row>
                    <xdr:rowOff>38100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7</xdr:col>
                    <xdr:colOff>466725</xdr:colOff>
                    <xdr:row>0</xdr:row>
                    <xdr:rowOff>0</xdr:rowOff>
                  </from>
                  <to>
                    <xdr:col>7</xdr:col>
                    <xdr:colOff>533400</xdr:colOff>
                    <xdr:row>0</xdr:row>
                    <xdr:rowOff>38100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7</xdr:col>
                    <xdr:colOff>2352675</xdr:colOff>
                    <xdr:row>0</xdr:row>
                    <xdr:rowOff>0</xdr:rowOff>
                  </from>
                  <to>
                    <xdr:col>8</xdr:col>
                    <xdr:colOff>9525</xdr:colOff>
                    <xdr:row>0</xdr:row>
                    <xdr:rowOff>152400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7</xdr:col>
                    <xdr:colOff>466725</xdr:colOff>
                    <xdr:row>0</xdr:row>
                    <xdr:rowOff>0</xdr:rowOff>
                  </from>
                  <to>
                    <xdr:col>7</xdr:col>
                    <xdr:colOff>533400</xdr:colOff>
                    <xdr:row>0</xdr:row>
                    <xdr:rowOff>38100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xdr:col>
                    <xdr:colOff>466725</xdr:colOff>
                    <xdr:row>23</xdr:row>
                    <xdr:rowOff>0</xdr:rowOff>
                  </from>
                  <to>
                    <xdr:col>1</xdr:col>
                    <xdr:colOff>533400</xdr:colOff>
                    <xdr:row>23</xdr:row>
                    <xdr:rowOff>38100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xdr:col>
                    <xdr:colOff>466725</xdr:colOff>
                    <xdr:row>23</xdr:row>
                    <xdr:rowOff>0</xdr:rowOff>
                  </from>
                  <to>
                    <xdr:col>1</xdr:col>
                    <xdr:colOff>533400</xdr:colOff>
                    <xdr:row>23</xdr:row>
                    <xdr:rowOff>38100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xdr:col>
                    <xdr:colOff>466725</xdr:colOff>
                    <xdr:row>63</xdr:row>
                    <xdr:rowOff>0</xdr:rowOff>
                  </from>
                  <to>
                    <xdr:col>1</xdr:col>
                    <xdr:colOff>533400</xdr:colOff>
                    <xdr:row>63</xdr:row>
                    <xdr:rowOff>38100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xdr:col>
                    <xdr:colOff>466725</xdr:colOff>
                    <xdr:row>63</xdr:row>
                    <xdr:rowOff>0</xdr:rowOff>
                  </from>
                  <to>
                    <xdr:col>1</xdr:col>
                    <xdr:colOff>533400</xdr:colOff>
                    <xdr:row>63</xdr:row>
                    <xdr:rowOff>38100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xdr:col>
                    <xdr:colOff>466725</xdr:colOff>
                    <xdr:row>101</xdr:row>
                    <xdr:rowOff>0</xdr:rowOff>
                  </from>
                  <to>
                    <xdr:col>1</xdr:col>
                    <xdr:colOff>533400</xdr:colOff>
                    <xdr:row>101</xdr:row>
                    <xdr:rowOff>38100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xdr:col>
                    <xdr:colOff>466725</xdr:colOff>
                    <xdr:row>101</xdr:row>
                    <xdr:rowOff>0</xdr:rowOff>
                  </from>
                  <to>
                    <xdr:col>1</xdr:col>
                    <xdr:colOff>533400</xdr:colOff>
                    <xdr:row>101</xdr:row>
                    <xdr:rowOff>38100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xdr:col>
                    <xdr:colOff>466725</xdr:colOff>
                    <xdr:row>140</xdr:row>
                    <xdr:rowOff>0</xdr:rowOff>
                  </from>
                  <to>
                    <xdr:col>1</xdr:col>
                    <xdr:colOff>533400</xdr:colOff>
                    <xdr:row>140</xdr:row>
                    <xdr:rowOff>38100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xdr:col>
                    <xdr:colOff>466725</xdr:colOff>
                    <xdr:row>140</xdr:row>
                    <xdr:rowOff>0</xdr:rowOff>
                  </from>
                  <to>
                    <xdr:col>1</xdr:col>
                    <xdr:colOff>533400</xdr:colOff>
                    <xdr:row>140</xdr:row>
                    <xdr:rowOff>38100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1</xdr:col>
                    <xdr:colOff>466725</xdr:colOff>
                    <xdr:row>176</xdr:row>
                    <xdr:rowOff>0</xdr:rowOff>
                  </from>
                  <to>
                    <xdr:col>1</xdr:col>
                    <xdr:colOff>533400</xdr:colOff>
                    <xdr:row>176</xdr:row>
                    <xdr:rowOff>38100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xdr:col>
                    <xdr:colOff>466725</xdr:colOff>
                    <xdr:row>176</xdr:row>
                    <xdr:rowOff>0</xdr:rowOff>
                  </from>
                  <to>
                    <xdr:col>1</xdr:col>
                    <xdr:colOff>533400</xdr:colOff>
                    <xdr:row>176</xdr:row>
                    <xdr:rowOff>38100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1</xdr:col>
                    <xdr:colOff>466725</xdr:colOff>
                    <xdr:row>212</xdr:row>
                    <xdr:rowOff>0</xdr:rowOff>
                  </from>
                  <to>
                    <xdr:col>1</xdr:col>
                    <xdr:colOff>533400</xdr:colOff>
                    <xdr:row>212</xdr:row>
                    <xdr:rowOff>38100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1</xdr:col>
                    <xdr:colOff>466725</xdr:colOff>
                    <xdr:row>212</xdr:row>
                    <xdr:rowOff>0</xdr:rowOff>
                  </from>
                  <to>
                    <xdr:col>1</xdr:col>
                    <xdr:colOff>533400</xdr:colOff>
                    <xdr:row>212</xdr:row>
                    <xdr:rowOff>38100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1</xdr:col>
                    <xdr:colOff>466725</xdr:colOff>
                    <xdr:row>247</xdr:row>
                    <xdr:rowOff>0</xdr:rowOff>
                  </from>
                  <to>
                    <xdr:col>1</xdr:col>
                    <xdr:colOff>533400</xdr:colOff>
                    <xdr:row>247</xdr:row>
                    <xdr:rowOff>38100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1</xdr:col>
                    <xdr:colOff>466725</xdr:colOff>
                    <xdr:row>247</xdr:row>
                    <xdr:rowOff>0</xdr:rowOff>
                  </from>
                  <to>
                    <xdr:col>1</xdr:col>
                    <xdr:colOff>533400</xdr:colOff>
                    <xdr:row>247</xdr:row>
                    <xdr:rowOff>38100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1</xdr:col>
                    <xdr:colOff>466725</xdr:colOff>
                    <xdr:row>280</xdr:row>
                    <xdr:rowOff>0</xdr:rowOff>
                  </from>
                  <to>
                    <xdr:col>1</xdr:col>
                    <xdr:colOff>533400</xdr:colOff>
                    <xdr:row>280</xdr:row>
                    <xdr:rowOff>38100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1</xdr:col>
                    <xdr:colOff>466725</xdr:colOff>
                    <xdr:row>280</xdr:row>
                    <xdr:rowOff>0</xdr:rowOff>
                  </from>
                  <to>
                    <xdr:col>1</xdr:col>
                    <xdr:colOff>533400</xdr:colOff>
                    <xdr:row>280</xdr:row>
                    <xdr:rowOff>38100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1</xdr:col>
                    <xdr:colOff>466725</xdr:colOff>
                    <xdr:row>313</xdr:row>
                    <xdr:rowOff>0</xdr:rowOff>
                  </from>
                  <to>
                    <xdr:col>1</xdr:col>
                    <xdr:colOff>533400</xdr:colOff>
                    <xdr:row>313</xdr:row>
                    <xdr:rowOff>38100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1</xdr:col>
                    <xdr:colOff>466725</xdr:colOff>
                    <xdr:row>313</xdr:row>
                    <xdr:rowOff>0</xdr:rowOff>
                  </from>
                  <to>
                    <xdr:col>1</xdr:col>
                    <xdr:colOff>533400</xdr:colOff>
                    <xdr:row>313</xdr:row>
                    <xdr:rowOff>38100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1</xdr:col>
                    <xdr:colOff>466725</xdr:colOff>
                    <xdr:row>347</xdr:row>
                    <xdr:rowOff>0</xdr:rowOff>
                  </from>
                  <to>
                    <xdr:col>1</xdr:col>
                    <xdr:colOff>533400</xdr:colOff>
                    <xdr:row>347</xdr:row>
                    <xdr:rowOff>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xdr:col>
                    <xdr:colOff>466725</xdr:colOff>
                    <xdr:row>347</xdr:row>
                    <xdr:rowOff>0</xdr:rowOff>
                  </from>
                  <to>
                    <xdr:col>1</xdr:col>
                    <xdr:colOff>533400</xdr:colOff>
                    <xdr:row>347</xdr:row>
                    <xdr:rowOff>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1</xdr:col>
                    <xdr:colOff>466725</xdr:colOff>
                    <xdr:row>347</xdr:row>
                    <xdr:rowOff>0</xdr:rowOff>
                  </from>
                  <to>
                    <xdr:col>1</xdr:col>
                    <xdr:colOff>533400</xdr:colOff>
                    <xdr:row>347</xdr:row>
                    <xdr:rowOff>38100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1</xdr:col>
                    <xdr:colOff>466725</xdr:colOff>
                    <xdr:row>347</xdr:row>
                    <xdr:rowOff>0</xdr:rowOff>
                  </from>
                  <to>
                    <xdr:col>1</xdr:col>
                    <xdr:colOff>533400</xdr:colOff>
                    <xdr:row>347</xdr:row>
                    <xdr:rowOff>38100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1</xdr:col>
                    <xdr:colOff>466725</xdr:colOff>
                    <xdr:row>381</xdr:row>
                    <xdr:rowOff>0</xdr:rowOff>
                  </from>
                  <to>
                    <xdr:col>1</xdr:col>
                    <xdr:colOff>533400</xdr:colOff>
                    <xdr:row>381</xdr:row>
                    <xdr:rowOff>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1</xdr:col>
                    <xdr:colOff>466725</xdr:colOff>
                    <xdr:row>381</xdr:row>
                    <xdr:rowOff>0</xdr:rowOff>
                  </from>
                  <to>
                    <xdr:col>1</xdr:col>
                    <xdr:colOff>533400</xdr:colOff>
                    <xdr:row>381</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1</xdr:col>
                    <xdr:colOff>466725</xdr:colOff>
                    <xdr:row>381</xdr:row>
                    <xdr:rowOff>0</xdr:rowOff>
                  </from>
                  <to>
                    <xdr:col>1</xdr:col>
                    <xdr:colOff>533400</xdr:colOff>
                    <xdr:row>381</xdr:row>
                    <xdr:rowOff>38100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1</xdr:col>
                    <xdr:colOff>466725</xdr:colOff>
                    <xdr:row>381</xdr:row>
                    <xdr:rowOff>0</xdr:rowOff>
                  </from>
                  <to>
                    <xdr:col>1</xdr:col>
                    <xdr:colOff>533400</xdr:colOff>
                    <xdr:row>381</xdr:row>
                    <xdr:rowOff>38100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1</xdr:col>
                    <xdr:colOff>466725</xdr:colOff>
                    <xdr:row>415</xdr:row>
                    <xdr:rowOff>0</xdr:rowOff>
                  </from>
                  <to>
                    <xdr:col>1</xdr:col>
                    <xdr:colOff>533400</xdr:colOff>
                    <xdr:row>415</xdr:row>
                    <xdr:rowOff>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1</xdr:col>
                    <xdr:colOff>466725</xdr:colOff>
                    <xdr:row>415</xdr:row>
                    <xdr:rowOff>0</xdr:rowOff>
                  </from>
                  <to>
                    <xdr:col>1</xdr:col>
                    <xdr:colOff>533400</xdr:colOff>
                    <xdr:row>415</xdr:row>
                    <xdr:rowOff>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1</xdr:col>
                    <xdr:colOff>466725</xdr:colOff>
                    <xdr:row>415</xdr:row>
                    <xdr:rowOff>0</xdr:rowOff>
                  </from>
                  <to>
                    <xdr:col>1</xdr:col>
                    <xdr:colOff>533400</xdr:colOff>
                    <xdr:row>415</xdr:row>
                    <xdr:rowOff>38100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1</xdr:col>
                    <xdr:colOff>466725</xdr:colOff>
                    <xdr:row>415</xdr:row>
                    <xdr:rowOff>0</xdr:rowOff>
                  </from>
                  <to>
                    <xdr:col>1</xdr:col>
                    <xdr:colOff>533400</xdr:colOff>
                    <xdr:row>415</xdr:row>
                    <xdr:rowOff>38100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xdr:col>
                    <xdr:colOff>466725</xdr:colOff>
                    <xdr:row>449</xdr:row>
                    <xdr:rowOff>0</xdr:rowOff>
                  </from>
                  <to>
                    <xdr:col>1</xdr:col>
                    <xdr:colOff>533400</xdr:colOff>
                    <xdr:row>449</xdr:row>
                    <xdr:rowOff>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xdr:col>
                    <xdr:colOff>466725</xdr:colOff>
                    <xdr:row>449</xdr:row>
                    <xdr:rowOff>0</xdr:rowOff>
                  </from>
                  <to>
                    <xdr:col>1</xdr:col>
                    <xdr:colOff>533400</xdr:colOff>
                    <xdr:row>449</xdr:row>
                    <xdr:rowOff>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xdr:col>
                    <xdr:colOff>466725</xdr:colOff>
                    <xdr:row>449</xdr:row>
                    <xdr:rowOff>0</xdr:rowOff>
                  </from>
                  <to>
                    <xdr:col>1</xdr:col>
                    <xdr:colOff>533400</xdr:colOff>
                    <xdr:row>449</xdr:row>
                    <xdr:rowOff>38100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xdr:col>
                    <xdr:colOff>466725</xdr:colOff>
                    <xdr:row>449</xdr:row>
                    <xdr:rowOff>0</xdr:rowOff>
                  </from>
                  <to>
                    <xdr:col>1</xdr:col>
                    <xdr:colOff>533400</xdr:colOff>
                    <xdr:row>449</xdr:row>
                    <xdr:rowOff>38100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1</xdr:col>
                    <xdr:colOff>466725</xdr:colOff>
                    <xdr:row>483</xdr:row>
                    <xdr:rowOff>0</xdr:rowOff>
                  </from>
                  <to>
                    <xdr:col>1</xdr:col>
                    <xdr:colOff>533400</xdr:colOff>
                    <xdr:row>483</xdr:row>
                    <xdr:rowOff>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1</xdr:col>
                    <xdr:colOff>466725</xdr:colOff>
                    <xdr:row>483</xdr:row>
                    <xdr:rowOff>0</xdr:rowOff>
                  </from>
                  <to>
                    <xdr:col>1</xdr:col>
                    <xdr:colOff>533400</xdr:colOff>
                    <xdr:row>483</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1</xdr:col>
                    <xdr:colOff>466725</xdr:colOff>
                    <xdr:row>483</xdr:row>
                    <xdr:rowOff>0</xdr:rowOff>
                  </from>
                  <to>
                    <xdr:col>1</xdr:col>
                    <xdr:colOff>533400</xdr:colOff>
                    <xdr:row>483</xdr:row>
                    <xdr:rowOff>38100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1</xdr:col>
                    <xdr:colOff>466725</xdr:colOff>
                    <xdr:row>483</xdr:row>
                    <xdr:rowOff>0</xdr:rowOff>
                  </from>
                  <to>
                    <xdr:col>1</xdr:col>
                    <xdr:colOff>533400</xdr:colOff>
                    <xdr:row>483</xdr:row>
                    <xdr:rowOff>38100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xdr:col>
                    <xdr:colOff>466725</xdr:colOff>
                    <xdr:row>517</xdr:row>
                    <xdr:rowOff>0</xdr:rowOff>
                  </from>
                  <to>
                    <xdr:col>1</xdr:col>
                    <xdr:colOff>533400</xdr:colOff>
                    <xdr:row>517</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1</xdr:col>
                    <xdr:colOff>466725</xdr:colOff>
                    <xdr:row>517</xdr:row>
                    <xdr:rowOff>0</xdr:rowOff>
                  </from>
                  <to>
                    <xdr:col>1</xdr:col>
                    <xdr:colOff>533400</xdr:colOff>
                    <xdr:row>517</xdr:row>
                    <xdr:rowOff>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1</xdr:col>
                    <xdr:colOff>466725</xdr:colOff>
                    <xdr:row>517</xdr:row>
                    <xdr:rowOff>0</xdr:rowOff>
                  </from>
                  <to>
                    <xdr:col>1</xdr:col>
                    <xdr:colOff>533400</xdr:colOff>
                    <xdr:row>517</xdr:row>
                    <xdr:rowOff>38100</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1</xdr:col>
                    <xdr:colOff>466725</xdr:colOff>
                    <xdr:row>517</xdr:row>
                    <xdr:rowOff>0</xdr:rowOff>
                  </from>
                  <to>
                    <xdr:col>1</xdr:col>
                    <xdr:colOff>533400</xdr:colOff>
                    <xdr:row>517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9D615760-7EEB-449F-A89E-C5B73873C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AC5B86-3E63-4AB4-8462-CE38A6CA5B3D}">
  <ds:schemaRefs>
    <ds:schemaRef ds:uri="http://schemas.microsoft.com/sharepoint/v3/contenttype/forms"/>
  </ds:schemaRefs>
</ds:datastoreItem>
</file>

<file path=customXml/itemProps3.xml><?xml version="1.0" encoding="utf-8"?>
<ds:datastoreItem xmlns:ds="http://schemas.openxmlformats.org/officeDocument/2006/customXml" ds:itemID="{868877DF-AF42-418C-AAA3-E8B107728D87}">
  <ds:schemaRefs>
    <ds:schemaRef ds:uri="http://schemas.microsoft.com/office/2006/metadata/properties"/>
    <ds:schemaRef ds:uri="http://schemas.microsoft.com/office/infopath/2007/PartnerControls"/>
    <ds:schemaRef ds:uri="http://schemas.microsoft.com/sharepoint/v3"/>
    <ds:schemaRef ds:uri="c813d627-6812-41ba-b21c-8d274ce882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App.2-C</vt:lpstr>
      <vt:lpstr>'App.2-C'!Print_Area</vt:lpstr>
      <vt:lpstr>'App.2-C'!Print_Titles</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Edlira Gjevori</dc:creator>
  <cp:keywords/>
  <dc:description/>
  <cp:lastModifiedBy>Susi Ahlborn</cp:lastModifiedBy>
  <cp:revision/>
  <dcterms:created xsi:type="dcterms:W3CDTF">2025-09-23T13:23:01Z</dcterms:created>
  <dcterms:modified xsi:type="dcterms:W3CDTF">2025-10-14T22:47:29Z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