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energyboard-my.sharepoint.com/personal/ahlborsu_oeb_ca/Documents/Desktop/Alectra/Excel files/"/>
    </mc:Choice>
  </mc:AlternateContent>
  <xr:revisionPtr revIDLastSave="0" documentId="8_{A2F39DB4-A4AF-44A7-BEBA-649CABF0C092}" xr6:coauthVersionLast="47" xr6:coauthVersionMax="47" xr10:uidLastSave="{00000000-0000-0000-0000-000000000000}"/>
  <bookViews>
    <workbookView xWindow="-120" yWindow="-120" windowWidth="24240" windowHeight="13020" xr2:uid="{D3BA1E75-DE6C-4E70-A4E5-076CA52E7BFC}"/>
  </bookViews>
  <sheets>
    <sheet name="Appendix 2-JB" sheetId="1" r:id="rId1"/>
  </sheets>
  <definedNames>
    <definedName name="BridgeYear">#REF!</definedName>
    <definedName name="EBNUMBER">#REF!</definedName>
    <definedName name="Test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8" i="1" s="1"/>
  <c r="D15" i="1" s="1"/>
  <c r="D18" i="1" s="1"/>
  <c r="E15" i="1" s="1"/>
  <c r="E18" i="1" s="1"/>
  <c r="F15" i="1" s="1"/>
  <c r="F18" i="1" s="1"/>
  <c r="G15" i="1" s="1"/>
  <c r="G18" i="1" s="1"/>
  <c r="H15" i="1" s="1"/>
  <c r="H18" i="1" s="1"/>
  <c r="I15" i="1" s="1"/>
  <c r="I18" i="1" s="1"/>
  <c r="J15" i="1" s="1"/>
  <c r="J18" i="1" s="1"/>
  <c r="K15" i="1" s="1"/>
  <c r="K18" i="1" s="1"/>
  <c r="L15" i="1" s="1"/>
  <c r="L18" i="1" s="1"/>
  <c r="M15" i="1" s="1"/>
  <c r="M18" i="1" s="1"/>
  <c r="N15" i="1" s="1"/>
  <c r="N18" i="1" s="1"/>
  <c r="O15" i="1" s="1"/>
  <c r="O18" i="1" s="1"/>
  <c r="P15" i="1" s="1"/>
  <c r="P18" i="1" s="1"/>
  <c r="A18" i="1"/>
  <c r="K12" i="1"/>
  <c r="J12" i="1" s="1"/>
  <c r="I12" i="1" s="1"/>
  <c r="H12" i="1" s="1"/>
  <c r="G12" i="1" s="1"/>
  <c r="F12" i="1" s="1"/>
  <c r="E12" i="1" s="1"/>
  <c r="D12" i="1" s="1"/>
  <c r="C12" i="1" s="1"/>
  <c r="B12" i="1" s="1"/>
  <c r="A11" i="1"/>
</calcChain>
</file>

<file path=xl/sharedStrings.xml><?xml version="1.0" encoding="utf-8"?>
<sst xmlns="http://schemas.openxmlformats.org/spreadsheetml/2006/main" count="47" uniqueCount="33">
  <si>
    <t>File Number:</t>
  </si>
  <si>
    <t>EB-2025-0252</t>
  </si>
  <si>
    <t>Exhibit:</t>
  </si>
  <si>
    <t>Tab:</t>
  </si>
  <si>
    <t>Schedule:</t>
  </si>
  <si>
    <t>Page:</t>
  </si>
  <si>
    <t>Date:</t>
  </si>
  <si>
    <t>Appendix 2-JB</t>
  </si>
  <si>
    <t>OM&amp;A</t>
  </si>
  <si>
    <t>2017 Actuals</t>
  </si>
  <si>
    <t>2018 Actuals</t>
  </si>
  <si>
    <t>2019 Actuals</t>
  </si>
  <si>
    <t>2020 Actuals</t>
  </si>
  <si>
    <t>2021 Actuals</t>
  </si>
  <si>
    <t>2022 Actuals</t>
  </si>
  <si>
    <t>2023 Actuals</t>
  </si>
  <si>
    <t>2024 Actuals</t>
  </si>
  <si>
    <t>2025 Bridge Year</t>
  </si>
  <si>
    <t>2026 Bridge Year</t>
  </si>
  <si>
    <t>2027 Test Year</t>
  </si>
  <si>
    <t>2028 Forecast</t>
  </si>
  <si>
    <t>2029 Forecast</t>
  </si>
  <si>
    <t>2030 Forecast</t>
  </si>
  <si>
    <t>2031 Forecast</t>
  </si>
  <si>
    <t>Reporting Basis</t>
  </si>
  <si>
    <t>MIFRS</t>
  </si>
  <si>
    <t>Opening Balance²</t>
  </si>
  <si>
    <t>Labour</t>
  </si>
  <si>
    <t>Non-Labour</t>
  </si>
  <si>
    <t>Notes:</t>
  </si>
  <si>
    <t>For each year, a detailed explanation for each cost driver and associated amount is requied in Exhibit 4.</t>
  </si>
  <si>
    <t>Opening Balance for "Last Rebasing Year" (cell B15) should be equal to the OEB-Approved amount. For purposes of assessing incremental cost drivers, the closing balance for each year becomes the opening balance for the next year.</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</si>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</sst>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quot;$&quot;* #,##0_-;_-&quot;$&quot;* &quot;-&quot;??_-;_-@_-"/>
  </numFmts>
  <fonts count="7" x14ac:knownFonts="1">
    <font>
      <sz val="11"/>
      <color theme="1"/>
      <name val="Aptos Narrow"/>
      <family val="2"/>
      <scheme val="minor"/>
    </font>
    <font>
      <sz val="11"/>
      <color theme="1"/>
      <name val="Aptos Narrow"/>
      <family val="2"/>
      <scheme val="minor"/>
    </font>
    <font>
      <b/>
      <sz val="10"/>
      <name val="Arial"/>
      <family val="2"/>
    </font>
    <font>
      <sz val="10"/>
      <name val="Arial"/>
      <family val="2"/>
    </font>
    <font>
      <b/>
      <u/>
      <sz val="10"/>
      <name val="Arial"/>
      <family val="2"/>
    </font>
    <font>
      <sz val="10"/>
      <color theme="1"/>
      <name val="Arial"/>
      <family val="2"/>
    </font>
    <font>
      <b/>
      <i/>
      <sz val="10"/>
      <color rgb="FFFF000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CCCC"/>
        <bgColor indexed="64"/>
      </patternFill>
    </fill>
  </fills>
  <borders count="16">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36">
    <xf numFmtId="0" fontId="0" fillId="0" borderId="0" xfId="0"/>
    <xf numFmtId="0" fontId="2" fillId="0" borderId="0" xfId="0" applyFont="1" applyAlignment="1" applyProtection="1">
      <alignment horizontal="left"/>
      <protection locked="0"/>
    </xf>
    <xf numFmtId="0" fontId="3" fillId="0" borderId="0" xfId="0" applyFont="1" applyAlignment="1" applyProtection="1">
      <alignment horizontal="center"/>
      <protection locked="0"/>
    </xf>
    <xf numFmtId="0" fontId="3" fillId="0" borderId="0" xfId="0" applyFont="1" applyProtection="1">
      <protection locked="0"/>
    </xf>
    <xf numFmtId="0" fontId="2" fillId="0" borderId="2" xfId="0" applyFont="1" applyBorder="1" applyAlignment="1" applyProtection="1">
      <alignment vertical="center"/>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3" borderId="3" xfId="0" applyFont="1" applyFill="1" applyBorder="1" applyAlignment="1" applyProtection="1">
      <alignment horizontal="center" vertical="top" wrapText="1"/>
      <protection locked="0"/>
    </xf>
    <xf numFmtId="0" fontId="2" fillId="0" borderId="6" xfId="0" applyFont="1" applyBorder="1"/>
    <xf numFmtId="0" fontId="2" fillId="0" borderId="12" xfId="0" applyFont="1" applyBorder="1"/>
    <xf numFmtId="0" fontId="4" fillId="0" borderId="0" xfId="0"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Alignment="1" applyProtection="1">
      <alignment horizontal="right" vertical="top"/>
      <protection locked="0"/>
    </xf>
    <xf numFmtId="0" fontId="5" fillId="0" borderId="0" xfId="0" applyFont="1" applyProtection="1">
      <protection locked="0"/>
    </xf>
    <xf numFmtId="0" fontId="3" fillId="0" borderId="0" xfId="0" applyFont="1" applyAlignment="1">
      <alignment horizontal="right" vertical="top"/>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3" fillId="0" borderId="0" xfId="0" applyFont="1" applyAlignment="1" applyProtection="1">
      <alignment horizontal="right" vertical="top"/>
      <protection locked="0"/>
    </xf>
    <xf numFmtId="15" fontId="3" fillId="2" borderId="0" xfId="0" applyNumberFormat="1" applyFont="1" applyFill="1" applyAlignment="1" applyProtection="1">
      <alignment horizontal="right" vertical="top"/>
      <protection locked="0"/>
    </xf>
    <xf numFmtId="0" fontId="6" fillId="0" borderId="5" xfId="2" applyFont="1" applyBorder="1" applyAlignment="1" applyProtection="1">
      <alignment vertical="center" wrapText="1"/>
      <protection locked="0"/>
    </xf>
    <xf numFmtId="164" fontId="5" fillId="5" borderId="7" xfId="1" applyNumberFormat="1" applyFont="1" applyFill="1" applyBorder="1" applyProtection="1">
      <protection locked="0"/>
    </xf>
    <xf numFmtId="164" fontId="5" fillId="4" borderId="7" xfId="1" applyNumberFormat="1" applyFont="1" applyFill="1" applyBorder="1" applyProtection="1"/>
    <xf numFmtId="164" fontId="5" fillId="4" borderId="8" xfId="1" applyNumberFormat="1" applyFont="1" applyFill="1" applyBorder="1" applyProtection="1"/>
    <xf numFmtId="0" fontId="5" fillId="2" borderId="9" xfId="0" applyFont="1" applyFill="1" applyBorder="1" applyProtection="1">
      <protection locked="0"/>
    </xf>
    <xf numFmtId="164" fontId="5" fillId="5" borderId="10" xfId="1" applyNumberFormat="1" applyFont="1" applyFill="1" applyBorder="1" applyProtection="1">
      <protection locked="0"/>
    </xf>
    <xf numFmtId="164" fontId="5" fillId="2" borderId="10" xfId="1" applyNumberFormat="1" applyFont="1" applyFill="1" applyBorder="1" applyProtection="1">
      <protection locked="0"/>
    </xf>
    <xf numFmtId="164" fontId="5" fillId="2" borderId="8" xfId="1" applyNumberFormat="1" applyFont="1" applyFill="1" applyBorder="1" applyProtection="1">
      <protection locked="0"/>
    </xf>
    <xf numFmtId="164" fontId="5" fillId="2" borderId="11" xfId="1" applyNumberFormat="1" applyFont="1" applyFill="1" applyBorder="1" applyProtection="1">
      <protection locked="0"/>
    </xf>
    <xf numFmtId="164" fontId="5" fillId="5" borderId="8" xfId="1" applyNumberFormat="1" applyFont="1" applyFill="1" applyBorder="1" applyProtection="1">
      <protection locked="0"/>
    </xf>
    <xf numFmtId="164" fontId="5" fillId="0" borderId="13" xfId="1" applyNumberFormat="1" applyFont="1" applyBorder="1" applyProtection="1"/>
    <xf numFmtId="164" fontId="5" fillId="0" borderId="14" xfId="1" applyNumberFormat="1" applyFont="1" applyBorder="1" applyProtection="1"/>
    <xf numFmtId="164" fontId="5" fillId="0" borderId="15" xfId="1" applyNumberFormat="1" applyFont="1" applyBorder="1" applyProtection="1"/>
    <xf numFmtId="164" fontId="5" fillId="0" borderId="0" xfId="0" applyNumberFormat="1" applyFont="1" applyProtection="1">
      <protection locked="0"/>
    </xf>
    <xf numFmtId="0" fontId="5"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left" vertical="top" wrapText="1"/>
      <protection locked="0"/>
    </xf>
  </cellXfs>
  <cellStyles count="3">
    <cellStyle name="Currency" xfId="1" builtinId="4"/>
    <cellStyle name="Normal" xfId="0" builtinId="0"/>
    <cellStyle name="Normal 2" xfId="2" xr:uid="{D1E5B135-9365-4678-B603-B5AF0B7F1F6E}"/>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5954-5321-4853-898F-44AAEE280027}">
  <dimension ref="A1:Q31"/>
  <sheetViews>
    <sheetView tabSelected="1" zoomScale="80" zoomScaleNormal="80" workbookViewId="0">
      <selection activeCell="D1" sqref="D1"/>
    </sheetView>
  </sheetViews>
  <sheetFormatPr defaultColWidth="9.42578125" defaultRowHeight="12.75" x14ac:dyDescent="0.2"/>
  <cols>
    <col min="1" max="1" width="32.5703125" style="13" customWidth="1"/>
    <col min="2" max="11" width="17.5703125" style="13" customWidth="1"/>
    <col min="12" max="12" width="17.42578125" style="13" customWidth="1"/>
    <col min="13" max="16" width="17.5703125" style="13" customWidth="1"/>
    <col min="17" max="16384" width="9.42578125" style="13"/>
  </cols>
  <sheetData>
    <row r="1" spans="1:16" x14ac:dyDescent="0.2">
      <c r="K1" s="1" t="s">
        <v>0</v>
      </c>
      <c r="L1" s="14" t="s">
        <v>1</v>
      </c>
    </row>
    <row r="2" spans="1:16" x14ac:dyDescent="0.2">
      <c r="K2" s="1" t="s">
        <v>2</v>
      </c>
      <c r="L2" s="15"/>
    </row>
    <row r="3" spans="1:16" x14ac:dyDescent="0.2">
      <c r="K3" s="1" t="s">
        <v>3</v>
      </c>
      <c r="L3" s="15"/>
    </row>
    <row r="4" spans="1:16" x14ac:dyDescent="0.2">
      <c r="K4" s="1" t="s">
        <v>4</v>
      </c>
      <c r="L4" s="15"/>
    </row>
    <row r="5" spans="1:16" x14ac:dyDescent="0.2">
      <c r="K5" s="1" t="s">
        <v>5</v>
      </c>
      <c r="L5" s="16"/>
    </row>
    <row r="6" spans="1:16" x14ac:dyDescent="0.2">
      <c r="K6" s="1"/>
      <c r="L6" s="17"/>
    </row>
    <row r="7" spans="1:16" x14ac:dyDescent="0.2">
      <c r="K7" s="1" t="s">
        <v>6</v>
      </c>
      <c r="L7" s="18"/>
    </row>
    <row r="10" spans="1:16" x14ac:dyDescent="0.2">
      <c r="A10" s="34" t="s">
        <v>7</v>
      </c>
      <c r="B10" s="34"/>
      <c r="C10" s="34"/>
      <c r="D10" s="34"/>
      <c r="E10" s="34"/>
      <c r="F10" s="34"/>
      <c r="G10" s="34"/>
      <c r="H10" s="34"/>
      <c r="I10" s="34"/>
      <c r="J10" s="34"/>
      <c r="K10" s="34"/>
    </row>
    <row r="11" spans="1:16" ht="13.5" thickBot="1" x14ac:dyDescent="0.25">
      <c r="A11" s="34" t="str">
        <f>"Recoverable OM&amp;A Cost Driver Table" &amp; CHAR(185)&amp;CHAR(183)&amp;CHAR(179)</f>
        <v>Recoverable OM&amp;A Cost Driver Table¹·³</v>
      </c>
      <c r="B11" s="34"/>
      <c r="C11" s="34"/>
      <c r="D11" s="34"/>
      <c r="E11" s="34"/>
      <c r="F11" s="34"/>
      <c r="G11" s="34"/>
      <c r="H11" s="34"/>
      <c r="I11" s="34"/>
      <c r="J11" s="34"/>
      <c r="K11" s="34"/>
    </row>
    <row r="12" spans="1:16" s="3" customFormat="1" ht="13.5" hidden="1" thickBot="1" x14ac:dyDescent="0.25">
      <c r="A12" s="2"/>
      <c r="B12" s="2">
        <f t="shared" ref="B12:J12" si="0">C12-1</f>
        <v>2017</v>
      </c>
      <c r="C12" s="2">
        <f t="shared" si="0"/>
        <v>2018</v>
      </c>
      <c r="D12" s="2">
        <f t="shared" si="0"/>
        <v>2019</v>
      </c>
      <c r="E12" s="2">
        <f t="shared" si="0"/>
        <v>2020</v>
      </c>
      <c r="F12" s="2">
        <f t="shared" si="0"/>
        <v>2021</v>
      </c>
      <c r="G12" s="2">
        <f t="shared" si="0"/>
        <v>2022</v>
      </c>
      <c r="H12" s="2">
        <f t="shared" si="0"/>
        <v>2023</v>
      </c>
      <c r="I12" s="2">
        <f t="shared" si="0"/>
        <v>2024</v>
      </c>
      <c r="J12" s="2">
        <f t="shared" si="0"/>
        <v>2025</v>
      </c>
      <c r="K12" s="2">
        <f>L12-1</f>
        <v>2026</v>
      </c>
      <c r="L12" s="2">
        <v>2027</v>
      </c>
    </row>
    <row r="13" spans="1:16" ht="13.5" thickBot="1" x14ac:dyDescent="0.25">
      <c r="A13" s="4" t="s">
        <v>8</v>
      </c>
      <c r="B13" s="5" t="s">
        <v>9</v>
      </c>
      <c r="C13" s="5" t="s">
        <v>10</v>
      </c>
      <c r="D13" s="5" t="s">
        <v>11</v>
      </c>
      <c r="E13" s="5" t="s">
        <v>12</v>
      </c>
      <c r="F13" s="5" t="s">
        <v>13</v>
      </c>
      <c r="G13" s="5" t="s">
        <v>14</v>
      </c>
      <c r="H13" s="5" t="s">
        <v>15</v>
      </c>
      <c r="I13" s="5" t="s">
        <v>16</v>
      </c>
      <c r="J13" s="5" t="s">
        <v>17</v>
      </c>
      <c r="K13" s="5" t="s">
        <v>18</v>
      </c>
      <c r="L13" s="6" t="s">
        <v>19</v>
      </c>
      <c r="M13" s="6" t="s">
        <v>20</v>
      </c>
      <c r="N13" s="6" t="s">
        <v>21</v>
      </c>
      <c r="O13" s="6" t="s">
        <v>22</v>
      </c>
      <c r="P13" s="6" t="s">
        <v>23</v>
      </c>
    </row>
    <row r="14" spans="1:16" ht="13.5" thickBot="1" x14ac:dyDescent="0.25">
      <c r="A14" s="19" t="s">
        <v>24</v>
      </c>
      <c r="B14" s="7" t="s">
        <v>25</v>
      </c>
      <c r="C14" s="7" t="s">
        <v>25</v>
      </c>
      <c r="D14" s="7" t="s">
        <v>25</v>
      </c>
      <c r="E14" s="7" t="s">
        <v>25</v>
      </c>
      <c r="F14" s="7" t="s">
        <v>25</v>
      </c>
      <c r="G14" s="7" t="s">
        <v>25</v>
      </c>
      <c r="H14" s="7" t="s">
        <v>25</v>
      </c>
      <c r="I14" s="7" t="s">
        <v>25</v>
      </c>
      <c r="J14" s="7" t="s">
        <v>25</v>
      </c>
      <c r="K14" s="7" t="s">
        <v>25</v>
      </c>
      <c r="L14" s="7" t="s">
        <v>25</v>
      </c>
      <c r="M14" s="7" t="s">
        <v>25</v>
      </c>
      <c r="N14" s="7" t="s">
        <v>25</v>
      </c>
      <c r="O14" s="7" t="s">
        <v>25</v>
      </c>
      <c r="P14" s="7" t="s">
        <v>25</v>
      </c>
    </row>
    <row r="15" spans="1:16" x14ac:dyDescent="0.2">
      <c r="A15" s="8" t="s">
        <v>26</v>
      </c>
      <c r="B15" s="20"/>
      <c r="C15" s="21">
        <f t="shared" ref="C15:P15" si="1">B18</f>
        <v>215323703.30158365</v>
      </c>
      <c r="D15" s="22">
        <f t="shared" si="1"/>
        <v>232182789.04946214</v>
      </c>
      <c r="E15" s="21">
        <f t="shared" si="1"/>
        <v>264498615.84832153</v>
      </c>
      <c r="F15" s="21">
        <f t="shared" si="1"/>
        <v>285420066.66181588</v>
      </c>
      <c r="G15" s="21">
        <f t="shared" si="1"/>
        <v>274765645.18706053</v>
      </c>
      <c r="H15" s="21">
        <f t="shared" si="1"/>
        <v>288617432.61531651</v>
      </c>
      <c r="I15" s="21">
        <f t="shared" si="1"/>
        <v>287244923.07017064</v>
      </c>
      <c r="J15" s="21">
        <f t="shared" si="1"/>
        <v>292002243.13679385</v>
      </c>
      <c r="K15" s="21">
        <f t="shared" si="1"/>
        <v>311198918.60991186</v>
      </c>
      <c r="L15" s="21">
        <f t="shared" si="1"/>
        <v>318793184.01486617</v>
      </c>
      <c r="M15" s="21">
        <f t="shared" si="1"/>
        <v>355037332.7700963</v>
      </c>
      <c r="N15" s="21">
        <f t="shared" si="1"/>
        <v>371946785.42365605</v>
      </c>
      <c r="O15" s="21">
        <f t="shared" si="1"/>
        <v>389476081.74790382</v>
      </c>
      <c r="P15" s="21">
        <f t="shared" si="1"/>
        <v>404001407.42583048</v>
      </c>
    </row>
    <row r="16" spans="1:16" x14ac:dyDescent="0.2">
      <c r="A16" s="23" t="s">
        <v>27</v>
      </c>
      <c r="B16" s="24"/>
      <c r="C16" s="25">
        <v>11047273.029146835</v>
      </c>
      <c r="D16" s="26">
        <v>16475603.572758123</v>
      </c>
      <c r="E16" s="26">
        <v>2085618.2566635311</v>
      </c>
      <c r="F16" s="26">
        <v>-6094507.939422071</v>
      </c>
      <c r="G16" s="26">
        <v>7747180.5199999511</v>
      </c>
      <c r="H16" s="26">
        <v>7389215.5900008976</v>
      </c>
      <c r="I16" s="26">
        <v>4721151.2899993658</v>
      </c>
      <c r="J16" s="26">
        <v>12289260.871309966</v>
      </c>
      <c r="K16" s="26">
        <v>2661389.7352781296</v>
      </c>
      <c r="L16" s="26">
        <v>9082416.1868318319</v>
      </c>
      <c r="M16" s="26">
        <v>12755454.349260956</v>
      </c>
      <c r="N16" s="26">
        <v>14594144.142084301</v>
      </c>
      <c r="O16" s="26">
        <v>9800659.4834811687</v>
      </c>
      <c r="P16" s="27">
        <v>9197952.1595164537</v>
      </c>
    </row>
    <row r="17" spans="1:17" ht="13.5" thickBot="1" x14ac:dyDescent="0.25">
      <c r="A17" s="23" t="s">
        <v>28</v>
      </c>
      <c r="B17" s="28"/>
      <c r="C17" s="26">
        <v>5811812.7187316418</v>
      </c>
      <c r="D17" s="26">
        <v>15840223.226101249</v>
      </c>
      <c r="E17" s="26">
        <v>18835832.556830838</v>
      </c>
      <c r="F17" s="26">
        <v>-4559913.5353332758</v>
      </c>
      <c r="G17" s="26">
        <v>6104606.9082560241</v>
      </c>
      <c r="H17" s="26">
        <v>-8761725.1351467222</v>
      </c>
      <c r="I17" s="26">
        <v>36168.776623860002</v>
      </c>
      <c r="J17" s="26">
        <v>6907414.6018080115</v>
      </c>
      <c r="K17" s="26">
        <v>4932875.6696761847</v>
      </c>
      <c r="L17" s="26">
        <v>27161732.568398297</v>
      </c>
      <c r="M17" s="26">
        <v>4153998.3042988181</v>
      </c>
      <c r="N17" s="26">
        <v>2935152.1821634769</v>
      </c>
      <c r="O17" s="26">
        <v>4724666.1944455206</v>
      </c>
      <c r="P17" s="27">
        <v>1910148.6702720225</v>
      </c>
    </row>
    <row r="18" spans="1:17" ht="14.25" thickTop="1" thickBot="1" x14ac:dyDescent="0.25">
      <c r="A18" s="9" t="str">
        <f>"Closing Balance"&amp;CHAR(178)</f>
        <v>Closing Balance²</v>
      </c>
      <c r="B18" s="29">
        <v>215323703.30158365</v>
      </c>
      <c r="C18" s="29">
        <f t="shared" ref="C18:P18" si="2">SUM(C15:C17)</f>
        <v>232182789.04946214</v>
      </c>
      <c r="D18" s="30">
        <f t="shared" si="2"/>
        <v>264498615.84832153</v>
      </c>
      <c r="E18" s="30">
        <f t="shared" si="2"/>
        <v>285420066.66181588</v>
      </c>
      <c r="F18" s="30">
        <f t="shared" si="2"/>
        <v>274765645.18706053</v>
      </c>
      <c r="G18" s="30">
        <f t="shared" si="2"/>
        <v>288617432.61531651</v>
      </c>
      <c r="H18" s="30">
        <f t="shared" si="2"/>
        <v>287244923.07017064</v>
      </c>
      <c r="I18" s="30">
        <f t="shared" si="2"/>
        <v>292002243.13679385</v>
      </c>
      <c r="J18" s="30">
        <f t="shared" si="2"/>
        <v>311198918.60991186</v>
      </c>
      <c r="K18" s="30">
        <f t="shared" si="2"/>
        <v>318793184.01486617</v>
      </c>
      <c r="L18" s="30">
        <f t="shared" si="2"/>
        <v>355037332.7700963</v>
      </c>
      <c r="M18" s="30">
        <f t="shared" si="2"/>
        <v>371946785.42365605</v>
      </c>
      <c r="N18" s="30">
        <f t="shared" si="2"/>
        <v>389476081.74790382</v>
      </c>
      <c r="O18" s="30">
        <f t="shared" si="2"/>
        <v>404001407.42583048</v>
      </c>
      <c r="P18" s="31">
        <f t="shared" si="2"/>
        <v>415109508.25561893</v>
      </c>
    </row>
    <row r="20" spans="1:17" x14ac:dyDescent="0.2">
      <c r="A20" s="10" t="s">
        <v>29</v>
      </c>
      <c r="B20" s="32"/>
      <c r="C20" s="32"/>
      <c r="D20" s="32"/>
      <c r="E20" s="32"/>
      <c r="F20" s="32"/>
      <c r="G20" s="32"/>
      <c r="H20" s="32"/>
      <c r="I20" s="32"/>
      <c r="J20" s="32"/>
      <c r="K20" s="32"/>
      <c r="L20" s="32"/>
      <c r="M20" s="32"/>
      <c r="N20" s="32"/>
      <c r="O20" s="32"/>
      <c r="P20" s="32"/>
    </row>
    <row r="21" spans="1:17" x14ac:dyDescent="0.2">
      <c r="A21" s="33"/>
    </row>
    <row r="22" spans="1:17" x14ac:dyDescent="0.2">
      <c r="A22" s="11">
        <v>1</v>
      </c>
      <c r="B22" s="35" t="s">
        <v>30</v>
      </c>
      <c r="C22" s="35"/>
      <c r="D22" s="35"/>
      <c r="E22" s="35"/>
      <c r="F22" s="35"/>
      <c r="G22" s="35"/>
      <c r="H22" s="35"/>
      <c r="I22" s="35"/>
      <c r="J22" s="35"/>
      <c r="K22" s="35"/>
      <c r="L22" s="35"/>
      <c r="M22" s="35"/>
      <c r="N22" s="35"/>
      <c r="O22" s="35"/>
      <c r="P22" s="35"/>
      <c r="Q22" s="35"/>
    </row>
    <row r="23" spans="1:17" x14ac:dyDescent="0.2">
      <c r="A23" s="12">
        <v>2</v>
      </c>
      <c r="B23" s="35" t="s">
        <v>31</v>
      </c>
      <c r="C23" s="35"/>
      <c r="D23" s="35"/>
      <c r="E23" s="35"/>
      <c r="F23" s="35"/>
      <c r="G23" s="35"/>
      <c r="H23" s="35"/>
      <c r="I23" s="35"/>
      <c r="J23" s="35"/>
      <c r="K23" s="35"/>
      <c r="L23" s="35"/>
      <c r="M23" s="35"/>
      <c r="N23" s="35"/>
      <c r="O23" s="35"/>
      <c r="P23" s="35"/>
      <c r="Q23" s="35"/>
    </row>
    <row r="24" spans="1:17" x14ac:dyDescent="0.2">
      <c r="A24" s="11">
        <v>3</v>
      </c>
      <c r="B24" s="35" t="s">
        <v>32</v>
      </c>
      <c r="C24" s="35"/>
      <c r="D24" s="35"/>
      <c r="E24" s="35"/>
      <c r="F24" s="35"/>
      <c r="G24" s="35"/>
      <c r="H24" s="35"/>
      <c r="I24" s="35"/>
      <c r="J24" s="35"/>
      <c r="K24" s="35"/>
      <c r="L24" s="35"/>
      <c r="M24" s="35"/>
      <c r="N24" s="35"/>
      <c r="O24" s="35"/>
      <c r="P24" s="35"/>
      <c r="Q24" s="35"/>
    </row>
    <row r="25" spans="1:17" x14ac:dyDescent="0.2">
      <c r="A25" s="11"/>
      <c r="B25" s="35"/>
      <c r="C25" s="35"/>
      <c r="D25" s="35"/>
      <c r="E25" s="35"/>
      <c r="F25" s="35"/>
      <c r="G25" s="35"/>
      <c r="H25" s="35"/>
      <c r="I25" s="35"/>
      <c r="J25" s="35"/>
      <c r="K25" s="35"/>
      <c r="L25" s="35"/>
      <c r="M25" s="35"/>
      <c r="N25" s="35"/>
      <c r="O25" s="35"/>
      <c r="P25" s="35"/>
      <c r="Q25" s="35"/>
    </row>
    <row r="26" spans="1:17" x14ac:dyDescent="0.2">
      <c r="A26" s="11"/>
      <c r="B26" s="35"/>
      <c r="C26" s="35"/>
      <c r="D26" s="35"/>
      <c r="E26" s="35"/>
      <c r="F26" s="35"/>
      <c r="G26" s="35"/>
      <c r="H26" s="35"/>
      <c r="I26" s="35"/>
      <c r="J26" s="35"/>
      <c r="K26" s="35"/>
      <c r="L26" s="35"/>
      <c r="M26" s="35"/>
      <c r="N26" s="35"/>
      <c r="O26" s="35"/>
      <c r="P26" s="35"/>
      <c r="Q26" s="35"/>
    </row>
    <row r="27" spans="1:17" x14ac:dyDescent="0.2">
      <c r="B27" s="35"/>
      <c r="C27" s="35"/>
      <c r="D27" s="35"/>
      <c r="E27" s="35"/>
      <c r="F27" s="35"/>
      <c r="G27" s="35"/>
      <c r="H27" s="35"/>
      <c r="I27" s="35"/>
      <c r="J27" s="35"/>
      <c r="K27" s="35"/>
      <c r="L27" s="35"/>
      <c r="M27" s="35"/>
      <c r="N27" s="35"/>
      <c r="O27" s="35"/>
      <c r="P27" s="35"/>
      <c r="Q27" s="35"/>
    </row>
    <row r="28" spans="1:17" x14ac:dyDescent="0.2">
      <c r="B28" s="35"/>
      <c r="C28" s="35"/>
      <c r="D28" s="35"/>
      <c r="E28" s="35"/>
      <c r="F28" s="35"/>
      <c r="G28" s="35"/>
      <c r="H28" s="35"/>
      <c r="I28" s="35"/>
      <c r="J28" s="35"/>
      <c r="K28" s="35"/>
      <c r="L28" s="35"/>
      <c r="M28" s="35"/>
      <c r="N28" s="35"/>
      <c r="O28" s="35"/>
      <c r="P28" s="35"/>
      <c r="Q28" s="35"/>
    </row>
    <row r="30" spans="1:17" x14ac:dyDescent="0.2">
      <c r="C30" s="32"/>
      <c r="D30" s="32"/>
      <c r="E30" s="32"/>
      <c r="F30" s="32"/>
      <c r="G30" s="32"/>
      <c r="H30" s="32"/>
      <c r="I30" s="32"/>
      <c r="J30" s="32"/>
      <c r="K30" s="32"/>
      <c r="L30" s="32"/>
      <c r="M30" s="32"/>
      <c r="N30" s="32"/>
      <c r="O30" s="32"/>
      <c r="P30" s="32"/>
    </row>
    <row r="31" spans="1:17" x14ac:dyDescent="0.2">
      <c r="C31" s="32"/>
      <c r="D31" s="32"/>
      <c r="E31" s="32"/>
      <c r="F31" s="32"/>
      <c r="G31" s="32"/>
      <c r="H31" s="32"/>
      <c r="I31" s="32"/>
      <c r="J31" s="32"/>
      <c r="K31" s="32"/>
      <c r="L31" s="32"/>
      <c r="M31" s="32"/>
      <c r="N31" s="32"/>
      <c r="O31" s="32"/>
      <c r="P31" s="32"/>
    </row>
  </sheetData>
  <mergeCells count="5">
    <mergeCell ref="A10:K10"/>
    <mergeCell ref="A11:K11"/>
    <mergeCell ref="B22:Q22"/>
    <mergeCell ref="B23:Q23"/>
    <mergeCell ref="B24:Q28"/>
  </mergeCells>
  <dataValidations count="2">
    <dataValidation allowBlank="1" showInputMessage="1" showErrorMessage="1" promptTitle="Date Format" prompt="E.g:  &quot;August 1, 2011&quot;" sqref="L7" xr:uid="{86E5A060-BE74-46CF-9537-2D0858C2EFBD}"/>
    <dataValidation type="list" allowBlank="1" showInputMessage="1" showErrorMessage="1" sqref="B14:P14" xr:uid="{C844FEFD-A3CC-4D32-9ECD-900BC52BC4EA}">
      <formula1>"CGAAP, MIFRS, USGAAP, ASPE"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21F111-2651-4418-9095-2CA1E405A281}">
  <ds:schemaRefs>
    <ds:schemaRef ds:uri="http://schemas.microsoft.com/office/2006/metadata/properties"/>
    <ds:schemaRef ds:uri="http://schemas.microsoft.com/office/infopath/2007/PartnerControls"/>
    <ds:schemaRef ds:uri="http://schemas.microsoft.com/sharepoint/v3"/>
    <ds:schemaRef ds:uri="c813d627-6812-41ba-b21c-8d274ce88239"/>
  </ds:schemaRefs>
</ds:datastoreItem>
</file>

<file path=customXml/itemProps2.xml><?xml version="1.0" encoding="utf-8"?>
<ds:datastoreItem xmlns:ds="http://schemas.openxmlformats.org/officeDocument/2006/customXml" ds:itemID="{07FC0A87-E392-4757-A3F8-BC87326A2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55F2F0-B249-4831-82D1-1C65748831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2-JB</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Dhaliwal</dc:creator>
  <cp:keywords/>
  <dc:description/>
  <cp:lastModifiedBy>Susi Ahlborn</cp:lastModifiedBy>
  <cp:revision/>
  <dcterms:created xsi:type="dcterms:W3CDTF">2025-09-19T19:37:53Z</dcterms:created>
  <dcterms:modified xsi:type="dcterms:W3CDTF">2025-10-14T23:06:57Z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y fmtid="{D5CDD505-2E9C-101B-9397-08002B2CF9AE}" pid="3" name="MediaServiceImageTags">
    <vt:lpwstr/>
  </property>
</Properties>
</file>