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1.bin" ContentType="application/vnd.openxmlformats-officedocument.spreadsheetml.customProperty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ustomProperty2.bin" ContentType="application/vnd.openxmlformats-officedocument.spreadsheetml.customProperty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gsuincca.sharepoint.com/sites/elenchus297/Shared Documents/General/11 - OPEB PO 5 Response - Letter re Inquiries/00 - Files for submission/"/>
    </mc:Choice>
  </mc:AlternateContent>
  <xr:revisionPtr revIDLastSave="354" documentId="8_{212EB829-A419-4F3E-A718-F7E16675C123}" xr6:coauthVersionLast="47" xr6:coauthVersionMax="47" xr10:uidLastSave="{0B98B043-1958-45B5-905C-E45287600343}"/>
  <bookViews>
    <workbookView xWindow="-25320" yWindow="-120" windowWidth="25440" windowHeight="15270" xr2:uid="{90B56FFF-0513-486B-ACA7-E181A8DA60AB}"/>
  </bookViews>
  <sheets>
    <sheet name="GSHI Analysis CLOSED" sheetId="13" r:id="rId1"/>
    <sheet name="GSHI Analysis Tables" sheetId="14" r:id="rId2"/>
    <sheet name="Disclosures (Hydro)" sheetId="8" r:id="rId3"/>
    <sheet name="Disclosures (Plus)" sheetId="9" r:id="rId4"/>
    <sheet name="Disclosures (Hydro Closed)" sheetId="10" r:id="rId5"/>
    <sheet name="Disclosures (Plus Closed)" sheetId="11" r:id="rId6"/>
    <sheet name="Summary (Hydro)" sheetId="4" r:id="rId7"/>
    <sheet name="Summary (Plus)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4" l="1"/>
  <c r="H11" i="14"/>
  <c r="H10" i="14"/>
  <c r="H9" i="14"/>
  <c r="H8" i="14"/>
  <c r="H7" i="14"/>
  <c r="H6" i="14"/>
  <c r="F5" i="14"/>
  <c r="F6" i="14" s="1"/>
  <c r="F7" i="14" s="1"/>
  <c r="F8" i="14" s="1"/>
  <c r="F9" i="14" s="1"/>
  <c r="F10" i="14" s="1"/>
  <c r="F11" i="14" s="1"/>
  <c r="F12" i="14" s="1"/>
  <c r="E5" i="14"/>
  <c r="E6" i="14" s="1"/>
  <c r="G4" i="14"/>
  <c r="G3" i="14"/>
  <c r="F3" i="14"/>
  <c r="F4" i="14" s="1"/>
  <c r="E4" i="14"/>
  <c r="E3" i="14"/>
  <c r="D12" i="14"/>
  <c r="D11" i="14"/>
  <c r="D10" i="14"/>
  <c r="D9" i="14"/>
  <c r="Y45" i="14"/>
  <c r="D8" i="14"/>
  <c r="D7" i="14"/>
  <c r="D6" i="14"/>
  <c r="D5" i="14"/>
  <c r="D4" i="14"/>
  <c r="D3" i="14"/>
  <c r="C12" i="14"/>
  <c r="C11" i="14"/>
  <c r="C10" i="14"/>
  <c r="C9" i="14"/>
  <c r="C8" i="14"/>
  <c r="C7" i="14"/>
  <c r="C5" i="14"/>
  <c r="C6" i="14"/>
  <c r="C4" i="14"/>
  <c r="C3" i="14"/>
  <c r="G44" i="13"/>
  <c r="H44" i="13" s="1"/>
  <c r="I44" i="13" s="1"/>
  <c r="J44" i="13" s="1"/>
  <c r="K44" i="13" s="1"/>
  <c r="L44" i="13" s="1"/>
  <c r="M44" i="13" s="1"/>
  <c r="N44" i="13" s="1"/>
  <c r="O44" i="13" s="1"/>
  <c r="P44" i="13" s="1"/>
  <c r="Q44" i="13" s="1"/>
  <c r="R44" i="13" s="1"/>
  <c r="S44" i="13" s="1"/>
  <c r="T44" i="13" s="1"/>
  <c r="U44" i="13" s="1"/>
  <c r="V44" i="13" s="1"/>
  <c r="W44" i="13" s="1"/>
  <c r="X44" i="13" s="1"/>
  <c r="Y44" i="13" s="1"/>
  <c r="Z44" i="13" s="1"/>
  <c r="AA44" i="13" s="1"/>
  <c r="AB44" i="13" s="1"/>
  <c r="AC44" i="13" s="1"/>
  <c r="AD44" i="13" s="1"/>
  <c r="AE44" i="13" s="1"/>
  <c r="AF44" i="13" s="1"/>
  <c r="AG44" i="13" s="1"/>
  <c r="AH44" i="13" s="1"/>
  <c r="AI44" i="13" s="1"/>
  <c r="AJ44" i="13" s="1"/>
  <c r="AK44" i="13" s="1"/>
  <c r="AL44" i="13" s="1"/>
  <c r="AM44" i="13" s="1"/>
  <c r="AN44" i="13" s="1"/>
  <c r="AO44" i="13" s="1"/>
  <c r="AP44" i="13" s="1"/>
  <c r="AQ44" i="13" s="1"/>
  <c r="AR44" i="13" s="1"/>
  <c r="AS44" i="13" s="1"/>
  <c r="AT44" i="13" s="1"/>
  <c r="AU44" i="13" s="1"/>
  <c r="AV44" i="13" s="1"/>
  <c r="AW44" i="13" s="1"/>
  <c r="AX44" i="13" s="1"/>
  <c r="AY44" i="13" s="1"/>
  <c r="AZ44" i="13" s="1"/>
  <c r="F44" i="13"/>
  <c r="E44" i="13"/>
  <c r="E7" i="14" l="1"/>
  <c r="G6" i="14"/>
  <c r="G5" i="14"/>
  <c r="AZ43" i="13"/>
  <c r="AY43" i="13"/>
  <c r="AX43" i="13"/>
  <c r="AW43" i="13"/>
  <c r="AV43" i="13"/>
  <c r="AU43" i="13"/>
  <c r="AT43" i="13"/>
  <c r="AS43" i="13"/>
  <c r="AR43" i="13"/>
  <c r="AQ43" i="13"/>
  <c r="AP43" i="13"/>
  <c r="AO43" i="13"/>
  <c r="AN43" i="13"/>
  <c r="AM43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N42" i="13"/>
  <c r="M42" i="13"/>
  <c r="L42" i="13"/>
  <c r="K42" i="13"/>
  <c r="J42" i="13"/>
  <c r="I42" i="13"/>
  <c r="H42" i="13"/>
  <c r="G42" i="13"/>
  <c r="F42" i="13"/>
  <c r="E42" i="13"/>
  <c r="AZ41" i="13"/>
  <c r="AY41" i="13"/>
  <c r="AX41" i="13"/>
  <c r="AW41" i="13"/>
  <c r="AV41" i="13"/>
  <c r="AU41" i="13"/>
  <c r="AT41" i="13"/>
  <c r="AS41" i="13"/>
  <c r="AR41" i="13"/>
  <c r="AQ41" i="13"/>
  <c r="AP41" i="13"/>
  <c r="AO41" i="13"/>
  <c r="AN41" i="13"/>
  <c r="AM41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AZ40" i="13"/>
  <c r="AY40" i="13"/>
  <c r="AX40" i="13"/>
  <c r="AW40" i="13"/>
  <c r="AV40" i="13"/>
  <c r="AU40" i="13"/>
  <c r="AT40" i="13"/>
  <c r="AS40" i="13"/>
  <c r="AR40" i="13"/>
  <c r="AQ40" i="13"/>
  <c r="AP40" i="13"/>
  <c r="AO40" i="13"/>
  <c r="AN40" i="13"/>
  <c r="AM40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AS39" i="13"/>
  <c r="AT39" i="13"/>
  <c r="AU39" i="13"/>
  <c r="AV39" i="13"/>
  <c r="AW39" i="13"/>
  <c r="AX39" i="13"/>
  <c r="AY39" i="13"/>
  <c r="AZ39" i="13"/>
  <c r="BB38" i="13"/>
  <c r="AZ38" i="13"/>
  <c r="AY38" i="13"/>
  <c r="AX38" i="13"/>
  <c r="AW38" i="13"/>
  <c r="AV38" i="13"/>
  <c r="AU38" i="13"/>
  <c r="AT38" i="13"/>
  <c r="AS38" i="13"/>
  <c r="AR38" i="13"/>
  <c r="AQ38" i="13"/>
  <c r="AP38" i="13"/>
  <c r="AO38" i="13"/>
  <c r="AN38" i="13"/>
  <c r="AM38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AZ37" i="13"/>
  <c r="AY37" i="13"/>
  <c r="AX37" i="13"/>
  <c r="AW37" i="13"/>
  <c r="AV37" i="13"/>
  <c r="AU37" i="13"/>
  <c r="AT37" i="13"/>
  <c r="AS37" i="13"/>
  <c r="AR37" i="13"/>
  <c r="AQ37" i="13"/>
  <c r="AP37" i="13"/>
  <c r="AO37" i="13"/>
  <c r="AN37" i="13"/>
  <c r="AM37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AR33" i="13"/>
  <c r="AQ33" i="13"/>
  <c r="AP33" i="13"/>
  <c r="AO33" i="13"/>
  <c r="X33" i="13"/>
  <c r="W33" i="13"/>
  <c r="V33" i="13"/>
  <c r="U33" i="13"/>
  <c r="O33" i="13"/>
  <c r="N33" i="13"/>
  <c r="M33" i="13"/>
  <c r="L33" i="13"/>
  <c r="K33" i="13"/>
  <c r="AU29" i="13"/>
  <c r="AT29" i="13"/>
  <c r="AS29" i="13"/>
  <c r="AR29" i="13"/>
  <c r="AQ29" i="13"/>
  <c r="AP29" i="13"/>
  <c r="AO29" i="13"/>
  <c r="AC29" i="13"/>
  <c r="AA29" i="13"/>
  <c r="Z29" i="13"/>
  <c r="Y29" i="13"/>
  <c r="X29" i="13"/>
  <c r="W29" i="13"/>
  <c r="U29" i="13"/>
  <c r="G29" i="13"/>
  <c r="F29" i="13"/>
  <c r="AG28" i="13"/>
  <c r="AF28" i="13"/>
  <c r="AE28" i="13"/>
  <c r="AD28" i="13"/>
  <c r="AC28" i="13"/>
  <c r="AB28" i="13"/>
  <c r="M28" i="13"/>
  <c r="AG27" i="13"/>
  <c r="M27" i="13"/>
  <c r="AU26" i="13"/>
  <c r="AT26" i="13"/>
  <c r="AS26" i="13"/>
  <c r="AR26" i="13"/>
  <c r="AZ23" i="13"/>
  <c r="AY23" i="13"/>
  <c r="AX23" i="13"/>
  <c r="AW23" i="13"/>
  <c r="AV23" i="13"/>
  <c r="AU23" i="13"/>
  <c r="AT23" i="13"/>
  <c r="AS23" i="13"/>
  <c r="AR23" i="13"/>
  <c r="AQ23" i="13"/>
  <c r="AP23" i="13"/>
  <c r="AO23" i="13"/>
  <c r="AO32" i="13" s="1"/>
  <c r="AN23" i="13"/>
  <c r="AN32" i="13" s="1"/>
  <c r="AM23" i="13"/>
  <c r="AM32" i="13" s="1"/>
  <c r="AL23" i="13"/>
  <c r="AL32" i="13" s="1"/>
  <c r="AL34" i="13" s="1"/>
  <c r="AK23" i="13"/>
  <c r="AJ23" i="13"/>
  <c r="AI23" i="13"/>
  <c r="AI32" i="13" s="1"/>
  <c r="AH23" i="13"/>
  <c r="AG23" i="13"/>
  <c r="AG32" i="13" s="1"/>
  <c r="AF23" i="13"/>
  <c r="AE23" i="13"/>
  <c r="AD23" i="13"/>
  <c r="AC23" i="13"/>
  <c r="AB23" i="13"/>
  <c r="AA23" i="13"/>
  <c r="Z23" i="13"/>
  <c r="Y23" i="13"/>
  <c r="X23" i="13"/>
  <c r="X26" i="13" s="1"/>
  <c r="W23" i="13"/>
  <c r="V23" i="13"/>
  <c r="U23" i="13"/>
  <c r="U32" i="13" s="1"/>
  <c r="U34" i="13" s="1"/>
  <c r="T23" i="13"/>
  <c r="T32" i="13" s="1"/>
  <c r="S23" i="13"/>
  <c r="S32" i="13" s="1"/>
  <c r="R23" i="13"/>
  <c r="R32" i="13" s="1"/>
  <c r="Q23" i="13"/>
  <c r="P23" i="13"/>
  <c r="O23" i="13"/>
  <c r="N23" i="13"/>
  <c r="M23" i="13"/>
  <c r="M32" i="13" s="1"/>
  <c r="M34" i="13" s="1"/>
  <c r="L23" i="13"/>
  <c r="L32" i="13" s="1"/>
  <c r="K23" i="13"/>
  <c r="J23" i="13"/>
  <c r="I23" i="13"/>
  <c r="H23" i="13"/>
  <c r="G23" i="13"/>
  <c r="F23" i="13"/>
  <c r="AZ21" i="13"/>
  <c r="AZ33" i="13" s="1"/>
  <c r="AY21" i="13"/>
  <c r="AY33" i="13" s="1"/>
  <c r="AX21" i="13"/>
  <c r="AX33" i="13" s="1"/>
  <c r="AW21" i="13"/>
  <c r="AW33" i="13" s="1"/>
  <c r="AV21" i="13"/>
  <c r="AV33" i="13" s="1"/>
  <c r="AU21" i="13"/>
  <c r="AU33" i="13" s="1"/>
  <c r="AT21" i="13"/>
  <c r="AT33" i="13" s="1"/>
  <c r="AS21" i="13"/>
  <c r="AS33" i="13" s="1"/>
  <c r="AR21" i="13"/>
  <c r="AQ21" i="13"/>
  <c r="AP21" i="13"/>
  <c r="AO21" i="13"/>
  <c r="AN21" i="13"/>
  <c r="AN33" i="13" s="1"/>
  <c r="AM21" i="13"/>
  <c r="AM33" i="13" s="1"/>
  <c r="AL21" i="13"/>
  <c r="AL33" i="13" s="1"/>
  <c r="AK21" i="13"/>
  <c r="AK33" i="13" s="1"/>
  <c r="AJ21" i="13"/>
  <c r="AJ33" i="13" s="1"/>
  <c r="AI21" i="13"/>
  <c r="AI33" i="13" s="1"/>
  <c r="AH21" i="13"/>
  <c r="AH33" i="13" s="1"/>
  <c r="AG21" i="13"/>
  <c r="AG33" i="13" s="1"/>
  <c r="AF21" i="13"/>
  <c r="AF33" i="13" s="1"/>
  <c r="AE21" i="13"/>
  <c r="AE33" i="13" s="1"/>
  <c r="AD21" i="13"/>
  <c r="AD33" i="13" s="1"/>
  <c r="AC21" i="13"/>
  <c r="AC33" i="13" s="1"/>
  <c r="AB21" i="13"/>
  <c r="AB33" i="13" s="1"/>
  <c r="AA21" i="13"/>
  <c r="AA33" i="13" s="1"/>
  <c r="Z21" i="13"/>
  <c r="Z33" i="13" s="1"/>
  <c r="Y21" i="13"/>
  <c r="Y33" i="13" s="1"/>
  <c r="X21" i="13"/>
  <c r="W21" i="13"/>
  <c r="V21" i="13"/>
  <c r="U21" i="13"/>
  <c r="T21" i="13"/>
  <c r="T33" i="13" s="1"/>
  <c r="S21" i="13"/>
  <c r="S33" i="13" s="1"/>
  <c r="R21" i="13"/>
  <c r="R33" i="13" s="1"/>
  <c r="Q21" i="13"/>
  <c r="Q33" i="13" s="1"/>
  <c r="P21" i="13"/>
  <c r="P33" i="13" s="1"/>
  <c r="O21" i="13"/>
  <c r="N21" i="13"/>
  <c r="M21" i="13"/>
  <c r="L21" i="13"/>
  <c r="K21" i="13"/>
  <c r="J21" i="13"/>
  <c r="J33" i="13" s="1"/>
  <c r="I21" i="13"/>
  <c r="I33" i="13" s="1"/>
  <c r="H21" i="13"/>
  <c r="H33" i="13" s="1"/>
  <c r="G21" i="13"/>
  <c r="G33" i="13" s="1"/>
  <c r="F21" i="13"/>
  <c r="F33" i="13" s="1"/>
  <c r="AW19" i="13"/>
  <c r="G19" i="13"/>
  <c r="F19" i="13"/>
  <c r="AZ18" i="13"/>
  <c r="AY18" i="13"/>
  <c r="AX18" i="13"/>
  <c r="AW18" i="13"/>
  <c r="AW29" i="13" s="1"/>
  <c r="AV18" i="13"/>
  <c r="AV29" i="13" s="1"/>
  <c r="AU18" i="13"/>
  <c r="AT18" i="13"/>
  <c r="AS18" i="13"/>
  <c r="AR18" i="13"/>
  <c r="AQ18" i="13"/>
  <c r="AP18" i="13"/>
  <c r="AO18" i="13"/>
  <c r="AN18" i="13"/>
  <c r="AN29" i="13" s="1"/>
  <c r="AM18" i="13"/>
  <c r="AM29" i="13" s="1"/>
  <c r="AL18" i="13"/>
  <c r="AL29" i="13" s="1"/>
  <c r="AK18" i="13"/>
  <c r="AK29" i="13" s="1"/>
  <c r="AJ18" i="13"/>
  <c r="AI18" i="13"/>
  <c r="AH18" i="13"/>
  <c r="AG18" i="13"/>
  <c r="AF18" i="13"/>
  <c r="AE18" i="13"/>
  <c r="AD18" i="13"/>
  <c r="AC18" i="13"/>
  <c r="AB18" i="13"/>
  <c r="AB29" i="13" s="1"/>
  <c r="AA18" i="13"/>
  <c r="Z18" i="13"/>
  <c r="Y18" i="13"/>
  <c r="X18" i="13"/>
  <c r="W18" i="13"/>
  <c r="V18" i="13"/>
  <c r="V29" i="13" s="1"/>
  <c r="U18" i="13"/>
  <c r="T18" i="13"/>
  <c r="T29" i="13" s="1"/>
  <c r="S18" i="13"/>
  <c r="S29" i="13" s="1"/>
  <c r="R18" i="13"/>
  <c r="R29" i="13" s="1"/>
  <c r="Q18" i="13"/>
  <c r="Q29" i="13" s="1"/>
  <c r="P18" i="13"/>
  <c r="O18" i="13"/>
  <c r="N18" i="13"/>
  <c r="M18" i="13"/>
  <c r="L18" i="13"/>
  <c r="K18" i="13"/>
  <c r="J18" i="13"/>
  <c r="I18" i="13"/>
  <c r="I29" i="13" s="1"/>
  <c r="H18" i="13"/>
  <c r="H29" i="13" s="1"/>
  <c r="G18" i="13"/>
  <c r="F18" i="13"/>
  <c r="AZ17" i="13"/>
  <c r="AZ27" i="13" s="1"/>
  <c r="AY17" i="13"/>
  <c r="AY27" i="13" s="1"/>
  <c r="AX17" i="13"/>
  <c r="AX27" i="13" s="1"/>
  <c r="AW17" i="13"/>
  <c r="AW27" i="13" s="1"/>
  <c r="AV17" i="13"/>
  <c r="AV27" i="13" s="1"/>
  <c r="AU17" i="13"/>
  <c r="AU27" i="13" s="1"/>
  <c r="AT17" i="13"/>
  <c r="AT27" i="13" s="1"/>
  <c r="AS17" i="13"/>
  <c r="AS27" i="13" s="1"/>
  <c r="AR17" i="13"/>
  <c r="AR27" i="13" s="1"/>
  <c r="AQ17" i="13"/>
  <c r="AQ27" i="13" s="1"/>
  <c r="AP17" i="13"/>
  <c r="AO17" i="13"/>
  <c r="AN17" i="13"/>
  <c r="AN19" i="13" s="1"/>
  <c r="AM17" i="13"/>
  <c r="AM19" i="13" s="1"/>
  <c r="AL17" i="13"/>
  <c r="AL19" i="13" s="1"/>
  <c r="AK17" i="13"/>
  <c r="AK19" i="13" s="1"/>
  <c r="AJ17" i="13"/>
  <c r="AJ27" i="13" s="1"/>
  <c r="AI17" i="13"/>
  <c r="AI27" i="13" s="1"/>
  <c r="AH17" i="13"/>
  <c r="AH27" i="13" s="1"/>
  <c r="AG17" i="13"/>
  <c r="AF17" i="13"/>
  <c r="AF27" i="13" s="1"/>
  <c r="AE17" i="13"/>
  <c r="AE27" i="13" s="1"/>
  <c r="AD17" i="13"/>
  <c r="AD27" i="13" s="1"/>
  <c r="AC17" i="13"/>
  <c r="AC27" i="13" s="1"/>
  <c r="AB17" i="13"/>
  <c r="AB27" i="13" s="1"/>
  <c r="AA17" i="13"/>
  <c r="AA27" i="13" s="1"/>
  <c r="Z17" i="13"/>
  <c r="Z27" i="13" s="1"/>
  <c r="Y17" i="13"/>
  <c r="Y27" i="13" s="1"/>
  <c r="X17" i="13"/>
  <c r="X27" i="13" s="1"/>
  <c r="W17" i="13"/>
  <c r="W27" i="13" s="1"/>
  <c r="V17" i="13"/>
  <c r="U17" i="13"/>
  <c r="T17" i="13"/>
  <c r="T19" i="13" s="1"/>
  <c r="S17" i="13"/>
  <c r="S19" i="13" s="1"/>
  <c r="R17" i="13"/>
  <c r="R19" i="13" s="1"/>
  <c r="Q17" i="13"/>
  <c r="Q19" i="13" s="1"/>
  <c r="P17" i="13"/>
  <c r="P27" i="13" s="1"/>
  <c r="O17" i="13"/>
  <c r="O27" i="13" s="1"/>
  <c r="N17" i="13"/>
  <c r="N27" i="13" s="1"/>
  <c r="M17" i="13"/>
  <c r="L17" i="13"/>
  <c r="L27" i="13" s="1"/>
  <c r="K17" i="13"/>
  <c r="K27" i="13" s="1"/>
  <c r="J17" i="13"/>
  <c r="J27" i="13" s="1"/>
  <c r="I17" i="13"/>
  <c r="I27" i="13" s="1"/>
  <c r="H17" i="13"/>
  <c r="H27" i="13" s="1"/>
  <c r="G17" i="13"/>
  <c r="G27" i="13" s="1"/>
  <c r="F17" i="13"/>
  <c r="F27" i="13" s="1"/>
  <c r="AZ14" i="13"/>
  <c r="AY14" i="13"/>
  <c r="AY32" i="13" s="1"/>
  <c r="AY34" i="13" s="1"/>
  <c r="AX14" i="13"/>
  <c r="AX32" i="13" s="1"/>
  <c r="AW14" i="13"/>
  <c r="AW32" i="13" s="1"/>
  <c r="AV14" i="13"/>
  <c r="AV32" i="13" s="1"/>
  <c r="AU14" i="13"/>
  <c r="AU32" i="13" s="1"/>
  <c r="AT14" i="13"/>
  <c r="AT32" i="13" s="1"/>
  <c r="AS14" i="13"/>
  <c r="AS32" i="13" s="1"/>
  <c r="AR14" i="13"/>
  <c r="AR32" i="13" s="1"/>
  <c r="AR34" i="13" s="1"/>
  <c r="AQ14" i="13"/>
  <c r="AP14" i="13"/>
  <c r="AO14" i="13"/>
  <c r="AN14" i="13"/>
  <c r="AM14" i="13"/>
  <c r="AL14" i="13"/>
  <c r="AK14" i="13"/>
  <c r="AJ14" i="13"/>
  <c r="AI14" i="13"/>
  <c r="AH14" i="13"/>
  <c r="AG14" i="13"/>
  <c r="AF14" i="13"/>
  <c r="AF32" i="13" s="1"/>
  <c r="AF34" i="13" s="1"/>
  <c r="AE14" i="13"/>
  <c r="AE32" i="13" s="1"/>
  <c r="AE34" i="13" s="1"/>
  <c r="AD14" i="13"/>
  <c r="AD32" i="13" s="1"/>
  <c r="AD34" i="13" s="1"/>
  <c r="AC14" i="13"/>
  <c r="AC32" i="13" s="1"/>
  <c r="AB14" i="13"/>
  <c r="AB32" i="13" s="1"/>
  <c r="AA14" i="13"/>
  <c r="AA32" i="13" s="1"/>
  <c r="Z14" i="13"/>
  <c r="Z32" i="13" s="1"/>
  <c r="Y14" i="13"/>
  <c r="Y32" i="13" s="1"/>
  <c r="X14" i="13"/>
  <c r="X32" i="13" s="1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J32" i="13" s="1"/>
  <c r="I14" i="13"/>
  <c r="I32" i="13" s="1"/>
  <c r="H14" i="13"/>
  <c r="H32" i="13" s="1"/>
  <c r="G14" i="13"/>
  <c r="G32" i="13" s="1"/>
  <c r="F14" i="13"/>
  <c r="F32" i="13" s="1"/>
  <c r="AK12" i="13"/>
  <c r="AJ12" i="13"/>
  <c r="AI12" i="13"/>
  <c r="AZ11" i="13"/>
  <c r="AY11" i="13"/>
  <c r="AX11" i="13"/>
  <c r="AW11" i="13"/>
  <c r="AV11" i="13"/>
  <c r="AV28" i="13" s="1"/>
  <c r="AU11" i="13"/>
  <c r="AU28" i="13" s="1"/>
  <c r="AT11" i="13"/>
  <c r="AT28" i="13" s="1"/>
  <c r="AS11" i="13"/>
  <c r="AS28" i="13" s="1"/>
  <c r="AR11" i="13"/>
  <c r="AQ11" i="13"/>
  <c r="AP11" i="13"/>
  <c r="AO11" i="13"/>
  <c r="AN11" i="13"/>
  <c r="AM11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AA28" i="13" s="1"/>
  <c r="Z11" i="13"/>
  <c r="Z28" i="13" s="1"/>
  <c r="Y11" i="13"/>
  <c r="Y28" i="13" s="1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L28" i="13" s="1"/>
  <c r="K11" i="13"/>
  <c r="K28" i="13" s="1"/>
  <c r="J11" i="13"/>
  <c r="J28" i="13" s="1"/>
  <c r="I11" i="13"/>
  <c r="I28" i="13" s="1"/>
  <c r="H11" i="13"/>
  <c r="H28" i="13" s="1"/>
  <c r="G11" i="13"/>
  <c r="G28" i="13" s="1"/>
  <c r="F11" i="13"/>
  <c r="F28" i="13" s="1"/>
  <c r="AZ10" i="13"/>
  <c r="AZ12" i="13" s="1"/>
  <c r="AY10" i="13"/>
  <c r="AX10" i="13"/>
  <c r="AW10" i="13"/>
  <c r="AV10" i="13"/>
  <c r="AU10" i="13"/>
  <c r="AT10" i="13"/>
  <c r="AS10" i="13"/>
  <c r="AR10" i="13"/>
  <c r="AQ10" i="13"/>
  <c r="AQ26" i="13" s="1"/>
  <c r="AP10" i="13"/>
  <c r="AP26" i="13" s="1"/>
  <c r="AO10" i="13"/>
  <c r="AN10" i="13"/>
  <c r="AM10" i="13"/>
  <c r="AL10" i="13"/>
  <c r="AK10" i="13"/>
  <c r="AK26" i="13" s="1"/>
  <c r="AJ10" i="13"/>
  <c r="AJ26" i="13" s="1"/>
  <c r="AI10" i="13"/>
  <c r="AI26" i="13" s="1"/>
  <c r="AH10" i="13"/>
  <c r="AH12" i="13" s="1"/>
  <c r="AG10" i="13"/>
  <c r="AG12" i="13" s="1"/>
  <c r="AF10" i="13"/>
  <c r="AF12" i="13" s="1"/>
  <c r="AE10" i="13"/>
  <c r="AE12" i="13" s="1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Q26" i="13" s="1"/>
  <c r="P10" i="13"/>
  <c r="P26" i="13" s="1"/>
  <c r="O10" i="13"/>
  <c r="O26" i="13" s="1"/>
  <c r="N10" i="13"/>
  <c r="N12" i="13" s="1"/>
  <c r="M10" i="13"/>
  <c r="M12" i="13" s="1"/>
  <c r="L10" i="13"/>
  <c r="L12" i="13" s="1"/>
  <c r="K10" i="13"/>
  <c r="K12" i="13" s="1"/>
  <c r="J10" i="13"/>
  <c r="I10" i="13"/>
  <c r="H10" i="13"/>
  <c r="G10" i="13"/>
  <c r="F10" i="13"/>
  <c r="E23" i="13"/>
  <c r="E21" i="13"/>
  <c r="E33" i="13" s="1"/>
  <c r="E18" i="13"/>
  <c r="E29" i="13" s="1"/>
  <c r="E17" i="13"/>
  <c r="E27" i="13" s="1"/>
  <c r="E14" i="13"/>
  <c r="E32" i="13" s="1"/>
  <c r="E11" i="13"/>
  <c r="E28" i="13" s="1"/>
  <c r="E10" i="13"/>
  <c r="E26" i="13" s="1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E8" i="14" l="1"/>
  <c r="G7" i="14"/>
  <c r="E30" i="13"/>
  <c r="E34" i="13"/>
  <c r="AG34" i="13"/>
  <c r="AS30" i="13"/>
  <c r="AO34" i="13"/>
  <c r="AT34" i="13"/>
  <c r="V32" i="13"/>
  <c r="V34" i="13" s="1"/>
  <c r="AU34" i="13"/>
  <c r="W32" i="13"/>
  <c r="W34" i="13" s="1"/>
  <c r="E19" i="13"/>
  <c r="AB34" i="13"/>
  <c r="AL26" i="13"/>
  <c r="AC34" i="13"/>
  <c r="H19" i="13"/>
  <c r="Q27" i="13"/>
  <c r="Q30" i="13" s="1"/>
  <c r="AM26" i="13"/>
  <c r="J34" i="13"/>
  <c r="I19" i="13"/>
  <c r="AN26" i="13"/>
  <c r="X19" i="13"/>
  <c r="S27" i="13"/>
  <c r="U26" i="13"/>
  <c r="AO26" i="13"/>
  <c r="Y19" i="13"/>
  <c r="Z19" i="13"/>
  <c r="AW28" i="13"/>
  <c r="AA19" i="13"/>
  <c r="AX28" i="13"/>
  <c r="O12" i="13"/>
  <c r="AB19" i="13"/>
  <c r="R34" i="13"/>
  <c r="K32" i="13"/>
  <c r="K34" i="13" s="1"/>
  <c r="AY28" i="13"/>
  <c r="AK27" i="13"/>
  <c r="E12" i="13"/>
  <c r="AU30" i="13"/>
  <c r="F34" i="13"/>
  <c r="AA34" i="13"/>
  <c r="H34" i="13"/>
  <c r="R26" i="13"/>
  <c r="I34" i="13"/>
  <c r="AX34" i="13"/>
  <c r="T26" i="13"/>
  <c r="AS12" i="13"/>
  <c r="P12" i="13"/>
  <c r="AL27" i="13"/>
  <c r="Z12" i="13"/>
  <c r="G12" i="13"/>
  <c r="AA12" i="13"/>
  <c r="AU12" i="13"/>
  <c r="AS19" i="13"/>
  <c r="W26" i="13"/>
  <c r="W30" i="13" s="1"/>
  <c r="AT19" i="13"/>
  <c r="O28" i="13"/>
  <c r="AU19" i="13"/>
  <c r="P32" i="13"/>
  <c r="P34" i="13" s="1"/>
  <c r="AJ28" i="13"/>
  <c r="AT30" i="13"/>
  <c r="Z34" i="13"/>
  <c r="AP32" i="13"/>
  <c r="AP34" i="13" s="1"/>
  <c r="G34" i="13"/>
  <c r="AQ32" i="13"/>
  <c r="AQ34" i="13" s="1"/>
  <c r="AV34" i="13"/>
  <c r="AW34" i="13"/>
  <c r="S26" i="13"/>
  <c r="R27" i="13"/>
  <c r="Y12" i="13"/>
  <c r="AC19" i="13"/>
  <c r="L34" i="13"/>
  <c r="AZ28" i="13"/>
  <c r="AZ32" i="13"/>
  <c r="AZ34" i="13" s="1"/>
  <c r="F12" i="13"/>
  <c r="AT12" i="13"/>
  <c r="Q12" i="13"/>
  <c r="AR19" i="13"/>
  <c r="V26" i="13"/>
  <c r="AI34" i="13"/>
  <c r="AV19" i="13"/>
  <c r="Q28" i="13"/>
  <c r="AK32" i="13"/>
  <c r="AK34" i="13" s="1"/>
  <c r="M29" i="13"/>
  <c r="M19" i="13"/>
  <c r="U19" i="13"/>
  <c r="U27" i="13"/>
  <c r="U30" i="13" s="1"/>
  <c r="AP19" i="13"/>
  <c r="AP27" i="13"/>
  <c r="AR30" i="13"/>
  <c r="W19" i="13"/>
  <c r="AM28" i="13"/>
  <c r="AM12" i="13"/>
  <c r="T28" i="13"/>
  <c r="T12" i="13"/>
  <c r="H12" i="13"/>
  <c r="H26" i="13"/>
  <c r="H30" i="13" s="1"/>
  <c r="AB12" i="13"/>
  <c r="AB26" i="13"/>
  <c r="AB30" i="13" s="1"/>
  <c r="AV12" i="13"/>
  <c r="AV26" i="13"/>
  <c r="AV30" i="13" s="1"/>
  <c r="U28" i="13"/>
  <c r="U12" i="13"/>
  <c r="AO28" i="13"/>
  <c r="AO12" i="13"/>
  <c r="AQ19" i="13"/>
  <c r="I12" i="13"/>
  <c r="I26" i="13"/>
  <c r="I30" i="13" s="1"/>
  <c r="AC12" i="13"/>
  <c r="AC26" i="13"/>
  <c r="AC30" i="13" s="1"/>
  <c r="AW12" i="13"/>
  <c r="AW26" i="13"/>
  <c r="AW30" i="13" s="1"/>
  <c r="V28" i="13"/>
  <c r="V12" i="13"/>
  <c r="AP28" i="13"/>
  <c r="AP12" i="13"/>
  <c r="F26" i="13"/>
  <c r="F30" i="13" s="1"/>
  <c r="T27" i="13"/>
  <c r="J12" i="13"/>
  <c r="J26" i="13"/>
  <c r="AD12" i="13"/>
  <c r="AD26" i="13"/>
  <c r="AX12" i="13"/>
  <c r="AX26" i="13"/>
  <c r="W12" i="13"/>
  <c r="W28" i="13"/>
  <c r="AQ12" i="13"/>
  <c r="AQ28" i="13"/>
  <c r="AQ30" i="13" s="1"/>
  <c r="N32" i="13"/>
  <c r="N34" i="13" s="1"/>
  <c r="N28" i="13"/>
  <c r="AH28" i="13"/>
  <c r="AH32" i="13"/>
  <c r="AH34" i="13" s="1"/>
  <c r="G26" i="13"/>
  <c r="G30" i="13" s="1"/>
  <c r="AG29" i="13"/>
  <c r="AG19" i="13"/>
  <c r="AH29" i="13"/>
  <c r="AH19" i="13"/>
  <c r="V19" i="13"/>
  <c r="V27" i="13"/>
  <c r="AJ19" i="13"/>
  <c r="AJ29" i="13"/>
  <c r="AJ30" i="13" s="1"/>
  <c r="AE26" i="13"/>
  <c r="AR12" i="13"/>
  <c r="AR28" i="13"/>
  <c r="AF26" i="13"/>
  <c r="X34" i="13"/>
  <c r="J29" i="13"/>
  <c r="J19" i="13"/>
  <c r="AD19" i="13"/>
  <c r="AD29" i="13"/>
  <c r="AX19" i="13"/>
  <c r="AX29" i="13"/>
  <c r="Y26" i="13"/>
  <c r="Y30" i="13" s="1"/>
  <c r="N29" i="13"/>
  <c r="N19" i="13"/>
  <c r="O29" i="13"/>
  <c r="O30" i="13" s="1"/>
  <c r="O19" i="13"/>
  <c r="AL28" i="13"/>
  <c r="AL30" i="13" s="1"/>
  <c r="AL12" i="13"/>
  <c r="AN12" i="13"/>
  <c r="AN28" i="13"/>
  <c r="K26" i="13"/>
  <c r="X28" i="13"/>
  <c r="X12" i="13"/>
  <c r="AZ26" i="13"/>
  <c r="AG26" i="13"/>
  <c r="X30" i="13"/>
  <c r="AH26" i="13"/>
  <c r="Y34" i="13"/>
  <c r="AS34" i="13"/>
  <c r="K29" i="13"/>
  <c r="K19" i="13"/>
  <c r="AE29" i="13"/>
  <c r="AE19" i="13"/>
  <c r="AY29" i="13"/>
  <c r="AY19" i="13"/>
  <c r="S34" i="13"/>
  <c r="AM34" i="13"/>
  <c r="Z26" i="13"/>
  <c r="Z30" i="13" s="1"/>
  <c r="AM27" i="13"/>
  <c r="AM30" i="13" s="1"/>
  <c r="AO19" i="13"/>
  <c r="AO27" i="13"/>
  <c r="AI29" i="13"/>
  <c r="AI19" i="13"/>
  <c r="P19" i="13"/>
  <c r="P29" i="13"/>
  <c r="AO30" i="13"/>
  <c r="R12" i="13"/>
  <c r="R28" i="13"/>
  <c r="R30" i="13" s="1"/>
  <c r="S28" i="13"/>
  <c r="S30" i="13" s="1"/>
  <c r="S12" i="13"/>
  <c r="AY26" i="13"/>
  <c r="L26" i="13"/>
  <c r="M26" i="13"/>
  <c r="N26" i="13"/>
  <c r="AY12" i="13"/>
  <c r="L29" i="13"/>
  <c r="L19" i="13"/>
  <c r="AF19" i="13"/>
  <c r="AF29" i="13"/>
  <c r="AZ29" i="13"/>
  <c r="AZ19" i="13"/>
  <c r="T34" i="13"/>
  <c r="AN34" i="13"/>
  <c r="AA26" i="13"/>
  <c r="AA30" i="13" s="1"/>
  <c r="AN27" i="13"/>
  <c r="AI28" i="13"/>
  <c r="AI30" i="13" s="1"/>
  <c r="AK28" i="13"/>
  <c r="AJ32" i="13"/>
  <c r="AJ34" i="13" s="1"/>
  <c r="Q32" i="13"/>
  <c r="Q34" i="13" s="1"/>
  <c r="P28" i="13"/>
  <c r="P30" i="13" s="1"/>
  <c r="O32" i="13"/>
  <c r="O34" i="13" s="1"/>
  <c r="E9" i="14" l="1"/>
  <c r="G8" i="14"/>
  <c r="T30" i="13"/>
  <c r="V30" i="13"/>
  <c r="AK30" i="13"/>
  <c r="AP30" i="13"/>
  <c r="AN30" i="13"/>
  <c r="AZ30" i="13"/>
  <c r="AF30" i="13"/>
  <c r="AX30" i="13"/>
  <c r="BB34" i="13"/>
  <c r="AE30" i="13"/>
  <c r="E37" i="13"/>
  <c r="AG30" i="13"/>
  <c r="AH30" i="13"/>
  <c r="N30" i="13"/>
  <c r="J30" i="13"/>
  <c r="BB30" i="13" s="1"/>
  <c r="L30" i="13"/>
  <c r="K30" i="13"/>
  <c r="AD30" i="13"/>
  <c r="M30" i="13"/>
  <c r="AY30" i="13"/>
  <c r="E10" i="14" l="1"/>
  <c r="G9" i="14"/>
  <c r="E11" i="14" l="1"/>
  <c r="G10" i="14"/>
  <c r="E12" i="14" l="1"/>
  <c r="G12" i="14" s="1"/>
  <c r="G11" i="14"/>
</calcChain>
</file>

<file path=xl/sharedStrings.xml><?xml version="1.0" encoding="utf-8"?>
<sst xmlns="http://schemas.openxmlformats.org/spreadsheetml/2006/main" count="869" uniqueCount="212">
  <si>
    <t>Current Service Cost</t>
  </si>
  <si>
    <t>Interest Cost</t>
  </si>
  <si>
    <t>Total Defined Benefit Cost</t>
  </si>
  <si>
    <t>Benefits Paid</t>
  </si>
  <si>
    <t>Year</t>
  </si>
  <si>
    <t>PV DBO at Beginning of Year</t>
  </si>
  <si>
    <t>PV DBO at Ending of Year</t>
  </si>
  <si>
    <t>The following columns represent the PV DBO at the beginning and end of the year, projected current service cost, interest cost and benefits paid for current and future employees.</t>
  </si>
  <si>
    <t>Valuation Year</t>
  </si>
  <si>
    <t>Estimated Benefit Expense (IAS 19)</t>
  </si>
  <si>
    <t>Greater Sudbury Hydro Inc.</t>
  </si>
  <si>
    <t>Projected **</t>
  </si>
  <si>
    <t>A. Change in the Net Defined Benefit Liability/(Asset) Recognized in Balance Sheet</t>
  </si>
  <si>
    <t>Net Defined Benefit Liability/(Asset) as at January 1</t>
  </si>
  <si>
    <t>Defined Benefit Cost Recognized in Income Statement</t>
  </si>
  <si>
    <t>Defined Benefit Cost Recognized in Other Comprehensive Income</t>
  </si>
  <si>
    <t>Benefits Paid by the Employer</t>
  </si>
  <si>
    <t xml:space="preserve">Net Defined Benefit Liability/(Asset) as at December 31 </t>
  </si>
  <si>
    <t>B. Determination of Defined Benefit Cost</t>
  </si>
  <si>
    <t>B1. Determination of Defined Benefit Cost Recognized in Income Statement</t>
  </si>
  <si>
    <t>B2. Remeasurements of the Net Defined Benefit Liability/(Asset) Recognized in Other Comprehensive Income</t>
  </si>
  <si>
    <t>Net Actuarial Loss/(Gain) arising from Changes in Financial Assumptions</t>
  </si>
  <si>
    <t>Net Actuarial Loss/(Gain) arising from Changes in Demographic Assumptions</t>
  </si>
  <si>
    <t>Net Actuarial Loss/(Gain) arising from Experience Adjustments</t>
  </si>
  <si>
    <t>Return on Plan Assets (Excluding Amounts Included in Net Interest Cost)</t>
  </si>
  <si>
    <t>Change in Effect of Asset Ceiling</t>
  </si>
  <si>
    <t>C. Change in the Present Value of Defined Benefit Obligation</t>
  </si>
  <si>
    <t>Present Value of Defined Benefit Obligation as at January 1</t>
  </si>
  <si>
    <t>Net Actuarial Loss/(Gain)</t>
  </si>
  <si>
    <t>Present Value of Defined Benefit Obligation as at December 31</t>
  </si>
  <si>
    <t>D. Calculation of Component Items</t>
  </si>
  <si>
    <t xml:space="preserve"> Present Value of Defined Benefit Obligation as at January 1</t>
  </si>
  <si>
    <t xml:space="preserve"> Benefits Paid</t>
  </si>
  <si>
    <t xml:space="preserve"> Accrued Benefits</t>
  </si>
  <si>
    <t xml:space="preserve"> Interest Cost</t>
  </si>
  <si>
    <t>Expected Present Value of Defined Benefit Obligation as at December 31</t>
  </si>
  <si>
    <t xml:space="preserve"> Current Service Cost</t>
  </si>
  <si>
    <t xml:space="preserve"> Interest Cost </t>
  </si>
  <si>
    <t xml:space="preserve"> Expected Present Value of Defined Benefit Obligation as at December 31</t>
  </si>
  <si>
    <t>E. Net Actuarial Loss/(Gain)</t>
  </si>
  <si>
    <t>Net Actuarial Loss/(Gain) as at December 31</t>
  </si>
  <si>
    <t>Expected Present Value of Defined Benefit Obligation</t>
  </si>
  <si>
    <t>Actual Present Value of Defined Benefit Obligation</t>
  </si>
  <si>
    <t>Active Employees - Age-Limited</t>
  </si>
  <si>
    <t>Active Employees - Lifetime Benefits</t>
  </si>
  <si>
    <t>Cumulative New Active Employees - Age-Limited</t>
  </si>
  <si>
    <t>Cumulative New Active Employees - Lifetime Benefits</t>
  </si>
  <si>
    <t>Initital Inactive Employees - Age-Limited</t>
  </si>
  <si>
    <t>Initial Inactive Employees - Lifetime Benefits</t>
  </si>
  <si>
    <t>Total Inactive Employees - Age-Limited</t>
  </si>
  <si>
    <t>Total Inactive Employees - Lifetime Benefits</t>
  </si>
  <si>
    <t>Emerging Inactive Employees - Age-Limited</t>
  </si>
  <si>
    <t>Emerging Inactive Employees - Lifetime Benefits</t>
  </si>
  <si>
    <t>Total Active Employees - Age-Limited</t>
  </si>
  <si>
    <t>Total Active Employees - Lifetime Benefits</t>
  </si>
  <si>
    <t>Active Employees</t>
  </si>
  <si>
    <t>Inactive (Retirees, Dependents) Employees *</t>
  </si>
  <si>
    <t>**</t>
  </si>
  <si>
    <t>The projected values are calculated based on data as of December 31, 2022 and management's best estimate assumptions as of December 31, 2024.</t>
  </si>
  <si>
    <t>*</t>
  </si>
  <si>
    <t>Inactive employee headcounts assumes those with family coverage will have two exposures instead of one.</t>
  </si>
  <si>
    <t>Greater Sudbury Utilities Inc.</t>
  </si>
  <si>
    <t>Greater Sudbury Hydro Plus Inc.</t>
  </si>
  <si>
    <t>CY 2025</t>
  </si>
  <si>
    <t>CY 2026</t>
  </si>
  <si>
    <t>CY 2027</t>
  </si>
  <si>
    <t>CY 2028</t>
  </si>
  <si>
    <t>CY 2029</t>
  </si>
  <si>
    <t>CY 2030</t>
  </si>
  <si>
    <t>CY 2031</t>
  </si>
  <si>
    <t>CY 2032</t>
  </si>
  <si>
    <t>CY 2033</t>
  </si>
  <si>
    <t>CY 2034</t>
  </si>
  <si>
    <t>CY 2035</t>
  </si>
  <si>
    <t>CY 2036</t>
  </si>
  <si>
    <t>CY 2037</t>
  </si>
  <si>
    <t>CY 2038</t>
  </si>
  <si>
    <t>CY 2039</t>
  </si>
  <si>
    <t>CY 2040</t>
  </si>
  <si>
    <t>CY 2041</t>
  </si>
  <si>
    <t>CY 2042</t>
  </si>
  <si>
    <t>CY 2043</t>
  </si>
  <si>
    <t>CY 2044</t>
  </si>
  <si>
    <t>CY 2045</t>
  </si>
  <si>
    <t>CY 2046</t>
  </si>
  <si>
    <t>CY 2047</t>
  </si>
  <si>
    <t>CY 2048</t>
  </si>
  <si>
    <t>CY 2049</t>
  </si>
  <si>
    <t>CY 2050</t>
  </si>
  <si>
    <t>CY 2051</t>
  </si>
  <si>
    <t>CY 2052</t>
  </si>
  <si>
    <t>CY 2053</t>
  </si>
  <si>
    <t>CY 2054</t>
  </si>
  <si>
    <t>CY 2055</t>
  </si>
  <si>
    <t>CY 2056</t>
  </si>
  <si>
    <t>CY 2057</t>
  </si>
  <si>
    <t>CY 2058</t>
  </si>
  <si>
    <t>CY 2059</t>
  </si>
  <si>
    <t>CY 2060</t>
  </si>
  <si>
    <t>CY 2061</t>
  </si>
  <si>
    <t>CY 2062</t>
  </si>
  <si>
    <t>CY 2063</t>
  </si>
  <si>
    <t>CY 2064</t>
  </si>
  <si>
    <t>CY 2065</t>
  </si>
  <si>
    <t>CY 2066</t>
  </si>
  <si>
    <t>CY 2067</t>
  </si>
  <si>
    <t>CY 2068</t>
  </si>
  <si>
    <t>CY 2069</t>
  </si>
  <si>
    <t>CY 2070</t>
  </si>
  <si>
    <t>CY 2071</t>
  </si>
  <si>
    <t>CY 2072</t>
  </si>
  <si>
    <t>Greater Sudbury Hydro Inc. - Projection of post-retirement non-pension benefits - closed group basis</t>
  </si>
  <si>
    <t>Greater Sudbury Hydro Inc. - Projection of post-retirement non-pension benefits - open group basis</t>
  </si>
  <si>
    <t>Greater Sudbury Hydro Inc. - Projection of post-retirement non-pension benefits - benefit cash flows and defined benefit cost items - open group basis</t>
  </si>
  <si>
    <t>Percentage for allocation</t>
  </si>
  <si>
    <t>Current Service Cost, Projected for Rate Recovery</t>
  </si>
  <si>
    <t>Interest Cost, Projected for Rate Recovery</t>
  </si>
  <si>
    <t>Total Accrual Cost, Projected for Rate Recovery</t>
  </si>
  <si>
    <t>Benefits Paid, Reduced for Percentage for Rate Recovery</t>
  </si>
  <si>
    <t>a</t>
  </si>
  <si>
    <t>b</t>
  </si>
  <si>
    <t>c</t>
  </si>
  <si>
    <t>d</t>
  </si>
  <si>
    <t>e</t>
  </si>
  <si>
    <t>f</t>
  </si>
  <si>
    <t>g</t>
  </si>
  <si>
    <t>h</t>
  </si>
  <si>
    <t>a * g</t>
  </si>
  <si>
    <t>d * h</t>
  </si>
  <si>
    <t>b * g</t>
  </si>
  <si>
    <t>e * h</t>
  </si>
  <si>
    <t>c * g</t>
  </si>
  <si>
    <t>f * h</t>
  </si>
  <si>
    <t>Total Benefits Paid (Attributable to ratepayers)</t>
  </si>
  <si>
    <t>Projected Accrual Cost</t>
  </si>
  <si>
    <t>Projected Benefits Paid</t>
  </si>
  <si>
    <t>Description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</si>
  <si>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</si>
  <si>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</si>
  <si>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</si>
  <si>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</si>
  <si>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</si>
  <si>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</si>
  <si>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</si>
  <si>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</si>
  <si>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</si>
  <si>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</si>
  <si>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</si>
  <si>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</si>
  <si>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</si>
  <si>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</si>
  <si>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</si>
  <si>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</si>
  <si>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</si>
  <si>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</si>
  <si>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</si>
  <si>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</si>
  <si>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</si>
  <si>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</si>
  <si>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</si>
  <si>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</si>
  <si>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</si>
  <si>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</si>
  <si>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</si>
  <si>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</si>
  <si>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</si>
  <si>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</si>
  <si>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</si>
  <si>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</si>
  <si>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</si>
  <si>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</si>
  <si>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</si>
  <si>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</si>
  <si>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</si>
  <si>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</si>
  <si>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</si>
  <si>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</si>
  <si>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</si>
  <si>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</si>
  <si>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</si>
  <si>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</si>
  <si>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</si>
  <si>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</si>
  <si>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</si>
  <si>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</si>
  <si>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Rate Rider Collection - GSHi</t>
  </si>
  <si>
    <t>Accrual Cost Adj - OEB Staff Proposal</t>
  </si>
  <si>
    <t>Total Cash Collected - GSHi Proposal</t>
  </si>
  <si>
    <t>Rate Rider Collection - OEB Staff</t>
  </si>
  <si>
    <t>Total Cash Collected - OEB Staff Proposal</t>
  </si>
  <si>
    <t>Cumulative Cash - OEB Staff Proposal</t>
  </si>
  <si>
    <t>Cumulative cash collected</t>
  </si>
  <si>
    <t>2025-2029</t>
  </si>
  <si>
    <t>2030-2034</t>
  </si>
  <si>
    <t>2035-2039</t>
  </si>
  <si>
    <t>2040-2044</t>
  </si>
  <si>
    <t>2045-2049</t>
  </si>
  <si>
    <t>2050-2054</t>
  </si>
  <si>
    <t>2055-2059</t>
  </si>
  <si>
    <t>2060-2064</t>
  </si>
  <si>
    <t>2065-2069</t>
  </si>
  <si>
    <t>2070-2072</t>
  </si>
  <si>
    <t>Cumulative cash spent</t>
  </si>
  <si>
    <t>Net cumulative balance</t>
  </si>
  <si>
    <t>Period (year range)</t>
  </si>
  <si>
    <t>Cash spent in period</t>
  </si>
  <si>
    <t>Cash from ROE or Debt in period</t>
  </si>
  <si>
    <t>GSHi</t>
  </si>
  <si>
    <t>GSHPi</t>
  </si>
  <si>
    <t>Cash collected in period (Note)</t>
  </si>
  <si>
    <t>to the closed projection employees.</t>
  </si>
  <si>
    <t>Note: Cash collected equals the proposed rate rider plus the annual accrual amounts attributable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</si>
</sst>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/>
    <xf numFmtId="164" fontId="3" fillId="2" borderId="0" xfId="0" applyNumberFormat="1" applyFont="1" applyFill="1"/>
    <xf numFmtId="166" fontId="3" fillId="2" borderId="2" xfId="1" applyNumberFormat="1" applyFont="1" applyFill="1" applyBorder="1" applyAlignment="1">
      <alignment horizontal="center"/>
    </xf>
    <xf numFmtId="0" fontId="6" fillId="2" borderId="0" xfId="2" applyFont="1" applyFill="1"/>
    <xf numFmtId="164" fontId="6" fillId="2" borderId="0" xfId="2" applyNumberFormat="1" applyFont="1" applyFill="1" applyAlignment="1">
      <alignment horizontal="right"/>
    </xf>
    <xf numFmtId="0" fontId="7" fillId="2" borderId="0" xfId="2" applyFont="1" applyFill="1"/>
    <xf numFmtId="164" fontId="7" fillId="2" borderId="0" xfId="2" applyNumberFormat="1" applyFont="1" applyFill="1" applyAlignment="1">
      <alignment horizontal="right"/>
    </xf>
    <xf numFmtId="1" fontId="7" fillId="2" borderId="0" xfId="2" applyNumberFormat="1" applyFont="1" applyFill="1" applyAlignment="1">
      <alignment horizontal="right"/>
    </xf>
    <xf numFmtId="0" fontId="8" fillId="2" borderId="0" xfId="2" applyFont="1" applyFill="1"/>
    <xf numFmtId="0" fontId="9" fillId="2" borderId="0" xfId="2" applyFont="1" applyFill="1"/>
    <xf numFmtId="0" fontId="10" fillId="2" borderId="0" xfId="2" applyFont="1" applyFill="1"/>
    <xf numFmtId="164" fontId="10" fillId="2" borderId="0" xfId="2" applyNumberFormat="1" applyFont="1" applyFill="1" applyAlignment="1">
      <alignment horizontal="right"/>
    </xf>
    <xf numFmtId="10" fontId="7" fillId="2" borderId="0" xfId="3" applyNumberFormat="1" applyFont="1" applyFill="1"/>
    <xf numFmtId="1" fontId="7" fillId="2" borderId="0" xfId="4" applyNumberFormat="1" applyFont="1" applyFill="1" applyAlignment="1">
      <alignment horizontal="right"/>
    </xf>
    <xf numFmtId="0" fontId="11" fillId="2" borderId="3" xfId="2" applyFont="1" applyFill="1" applyBorder="1"/>
    <xf numFmtId="0" fontId="7" fillId="2" borderId="3" xfId="2" applyFont="1" applyFill="1" applyBorder="1"/>
    <xf numFmtId="164" fontId="7" fillId="2" borderId="3" xfId="2" applyNumberFormat="1" applyFont="1" applyFill="1" applyBorder="1" applyAlignment="1">
      <alignment horizontal="right"/>
    </xf>
    <xf numFmtId="164" fontId="7" fillId="2" borderId="0" xfId="2" applyNumberFormat="1" applyFont="1" applyFill="1"/>
    <xf numFmtId="0" fontId="12" fillId="2" borderId="0" xfId="2" applyFont="1" applyFill="1"/>
    <xf numFmtId="0" fontId="11" fillId="2" borderId="0" xfId="2" applyFont="1" applyFill="1"/>
    <xf numFmtId="164" fontId="7" fillId="2" borderId="4" xfId="2" applyNumberFormat="1" applyFont="1" applyFill="1" applyBorder="1" applyAlignment="1">
      <alignment horizontal="right"/>
    </xf>
    <xf numFmtId="164" fontId="10" fillId="2" borderId="0" xfId="2" applyNumberFormat="1" applyFont="1" applyFill="1"/>
    <xf numFmtId="164" fontId="7" fillId="2" borderId="5" xfId="2" applyNumberFormat="1" applyFont="1" applyFill="1" applyBorder="1" applyAlignment="1">
      <alignment horizontal="right"/>
    </xf>
    <xf numFmtId="0" fontId="13" fillId="2" borderId="0" xfId="2" applyFont="1" applyFill="1"/>
    <xf numFmtId="0" fontId="14" fillId="2" borderId="0" xfId="2" applyFont="1" applyFill="1"/>
    <xf numFmtId="0" fontId="15" fillId="2" borderId="0" xfId="2" applyFont="1" applyFill="1"/>
    <xf numFmtId="164" fontId="7" fillId="2" borderId="6" xfId="2" applyNumberFormat="1" applyFont="1" applyFill="1" applyBorder="1" applyAlignment="1">
      <alignment horizontal="right"/>
    </xf>
    <xf numFmtId="164" fontId="7" fillId="2" borderId="0" xfId="2" applyNumberFormat="1" applyFont="1" applyFill="1" applyAlignment="1">
      <alignment horizontal="center"/>
    </xf>
    <xf numFmtId="9" fontId="7" fillId="2" borderId="0" xfId="4" applyFont="1" applyFill="1" applyAlignment="1">
      <alignment horizontal="right"/>
    </xf>
    <xf numFmtId="10" fontId="10" fillId="2" borderId="0" xfId="3" applyNumberFormat="1" applyFont="1" applyFill="1"/>
    <xf numFmtId="10" fontId="0" fillId="0" borderId="0" xfId="4" applyNumberFormat="1" applyFont="1"/>
    <xf numFmtId="165" fontId="0" fillId="0" borderId="0" xfId="1" applyFont="1"/>
    <xf numFmtId="166" fontId="0" fillId="0" borderId="0" xfId="1" applyNumberFormat="1" applyFont="1"/>
    <xf numFmtId="166" fontId="0" fillId="0" borderId="6" xfId="1" applyNumberFormat="1" applyFont="1" applyBorder="1"/>
    <xf numFmtId="0" fontId="16" fillId="0" borderId="0" xfId="0" applyFont="1" applyAlignment="1">
      <alignment horizontal="center"/>
    </xf>
    <xf numFmtId="165" fontId="2" fillId="0" borderId="4" xfId="1" applyFont="1" applyBorder="1"/>
    <xf numFmtId="166" fontId="0" fillId="0" borderId="0" xfId="0" applyNumberFormat="1"/>
    <xf numFmtId="0" fontId="0" fillId="0" borderId="0" xfId="0" applyAlignment="1">
      <alignment horizontal="right"/>
    </xf>
    <xf numFmtId="43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9" fillId="2" borderId="0" xfId="2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5">
    <cellStyle name="Comma" xfId="1" builtinId="3"/>
    <cellStyle name="Normal" xfId="0" builtinId="0"/>
    <cellStyle name="Normal 6" xfId="2" xr:uid="{0B4608E5-D521-41AA-ACBD-9783E5E5C39C}"/>
    <cellStyle name="Percent" xfId="4" builtinId="5"/>
    <cellStyle name="Percent 4" xfId="3" xr:uid="{D73866F4-322D-403C-8533-8A6A8BF4A400}"/>
  </cellStyles>
  <dxfs count="49"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numFmt numFmtId="166" formatCode="_(* #,##0_);_(* \(#,##0\);_(* &quot;-&quot;??_);_(@_)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Benefits Paid vs. Accrual Cost (Projected,</a:t>
            </a:r>
            <a:r>
              <a:rPr lang="en-CA" baseline="0"/>
              <a:t> CLOSED)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'GSHI Analysis CLOSED'!$D$37</c:f>
              <c:strCache>
                <c:ptCount val="1"/>
                <c:pt idx="0">
                  <c:v>Projected Accrual Cost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'GSHI Analysis CLOSED'!$E$36:$AZ$36</c:f>
              <c:strCache>
                <c:ptCount val="48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</c:strCache>
            </c:strRef>
          </c:cat>
          <c:val>
            <c:numRef>
              <c:f>'GSHI Analysis CLOSED'!$E$37:$AZ$37</c:f>
              <c:numCache>
                <c:formatCode>_(* #,##0_);_(* \(#,##0\);_(* "-"??_);_(@_)</c:formatCode>
                <c:ptCount val="48"/>
                <c:pt idx="0">
                  <c:v>704464.06140000001</c:v>
                </c:pt>
                <c:pt idx="1">
                  <c:v>708094.84600000002</c:v>
                </c:pt>
                <c:pt idx="2">
                  <c:v>708912.15220000001</c:v>
                </c:pt>
                <c:pt idx="3">
                  <c:v>712235.50219999999</c:v>
                </c:pt>
                <c:pt idx="4">
                  <c:v>715569.5830000001</c:v>
                </c:pt>
                <c:pt idx="5">
                  <c:v>717674.38379999995</c:v>
                </c:pt>
                <c:pt idx="6">
                  <c:v>717926.60519999999</c:v>
                </c:pt>
                <c:pt idx="7">
                  <c:v>714952.99800000002</c:v>
                </c:pt>
                <c:pt idx="8">
                  <c:v>701065.01619999995</c:v>
                </c:pt>
                <c:pt idx="9">
                  <c:v>694709.42680000002</c:v>
                </c:pt>
                <c:pt idx="10">
                  <c:v>686525.5148</c:v>
                </c:pt>
                <c:pt idx="11">
                  <c:v>678012.48340000003</c:v>
                </c:pt>
                <c:pt idx="12">
                  <c:v>663671.36</c:v>
                </c:pt>
                <c:pt idx="13">
                  <c:v>647958.80820000009</c:v>
                </c:pt>
                <c:pt idx="14">
                  <c:v>619544.4926</c:v>
                </c:pt>
                <c:pt idx="15">
                  <c:v>599248.31359999999</c:v>
                </c:pt>
                <c:pt idx="16">
                  <c:v>573295.94059999997</c:v>
                </c:pt>
                <c:pt idx="17">
                  <c:v>545853.07239999995</c:v>
                </c:pt>
                <c:pt idx="18">
                  <c:v>519415.71759999997</c:v>
                </c:pt>
                <c:pt idx="19">
                  <c:v>495176.18160000001</c:v>
                </c:pt>
                <c:pt idx="20">
                  <c:v>463057.39559999993</c:v>
                </c:pt>
                <c:pt idx="21">
                  <c:v>425338.29000000004</c:v>
                </c:pt>
                <c:pt idx="22">
                  <c:v>392754.58299999998</c:v>
                </c:pt>
                <c:pt idx="23">
                  <c:v>364645.76079999999</c:v>
                </c:pt>
                <c:pt idx="24">
                  <c:v>335356.50820000004</c:v>
                </c:pt>
                <c:pt idx="25">
                  <c:v>307349.65740000003</c:v>
                </c:pt>
                <c:pt idx="26">
                  <c:v>275587.75380000001</c:v>
                </c:pt>
                <c:pt idx="27">
                  <c:v>247742.23520000002</c:v>
                </c:pt>
                <c:pt idx="28">
                  <c:v>218311.70140000002</c:v>
                </c:pt>
                <c:pt idx="29">
                  <c:v>191995.62539999999</c:v>
                </c:pt>
                <c:pt idx="30">
                  <c:v>165575.4394</c:v>
                </c:pt>
                <c:pt idx="31">
                  <c:v>142620.03899999999</c:v>
                </c:pt>
                <c:pt idx="32">
                  <c:v>122806.95940000001</c:v>
                </c:pt>
                <c:pt idx="33">
                  <c:v>104716.9678</c:v>
                </c:pt>
                <c:pt idx="34">
                  <c:v>87949.489600000001</c:v>
                </c:pt>
                <c:pt idx="35">
                  <c:v>73074.095400000006</c:v>
                </c:pt>
                <c:pt idx="36">
                  <c:v>60516.024000000005</c:v>
                </c:pt>
                <c:pt idx="37">
                  <c:v>49979.624800000005</c:v>
                </c:pt>
                <c:pt idx="38">
                  <c:v>40987.1976</c:v>
                </c:pt>
                <c:pt idx="39">
                  <c:v>33554.482000000004</c:v>
                </c:pt>
                <c:pt idx="40">
                  <c:v>27286.3616</c:v>
                </c:pt>
                <c:pt idx="41">
                  <c:v>22122.8858</c:v>
                </c:pt>
                <c:pt idx="42">
                  <c:v>17822.790199999999</c:v>
                </c:pt>
                <c:pt idx="43">
                  <c:v>14287.816200000001</c:v>
                </c:pt>
                <c:pt idx="44">
                  <c:v>11415.365000000002</c:v>
                </c:pt>
                <c:pt idx="45">
                  <c:v>9098.5973999999987</c:v>
                </c:pt>
                <c:pt idx="46">
                  <c:v>7240.8346000000001</c:v>
                </c:pt>
                <c:pt idx="47">
                  <c:v>5756.0848000000005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4-416E-A5E5-EE95FE11B28A}"/>
            </c:ext>
          </c:extLst>
        </c:ser>
        <c:ser>
          <c:idx val="1"/>
          <c:order val="1"/>
          <c:tx>
            <c:strRef>
              <c:f>'GSHI Analysis CLOSED'!$D$38</c:f>
              <c:strCache>
                <c:ptCount val="1"/>
                <c:pt idx="0">
                  <c:v>Projected Benefits Paid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'GSHI Analysis CLOSED'!$E$36:$AZ$36</c:f>
              <c:strCache>
                <c:ptCount val="48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</c:strCache>
            </c:strRef>
          </c:cat>
          <c:val>
            <c:numRef>
              <c:f>'GSHI Analysis CLOSED'!$E$38:$AZ$38</c:f>
              <c:numCache>
                <c:formatCode>_(* #,##0_);_(* \(#,##0\);_(* "-"??_);_(@_)</c:formatCode>
                <c:ptCount val="48"/>
                <c:pt idx="0">
                  <c:v>668173.21300000011</c:v>
                </c:pt>
                <c:pt idx="1">
                  <c:v>701146.13939999999</c:v>
                </c:pt>
                <c:pt idx="2">
                  <c:v>724880.22779999999</c:v>
                </c:pt>
                <c:pt idx="3">
                  <c:v>747141.52839999995</c:v>
                </c:pt>
                <c:pt idx="4">
                  <c:v>760374.96759999997</c:v>
                </c:pt>
                <c:pt idx="5">
                  <c:v>795561.62600000005</c:v>
                </c:pt>
                <c:pt idx="6">
                  <c:v>806634.82860000001</c:v>
                </c:pt>
                <c:pt idx="7">
                  <c:v>825878.76</c:v>
                </c:pt>
                <c:pt idx="8">
                  <c:v>845481.27799999993</c:v>
                </c:pt>
                <c:pt idx="9">
                  <c:v>854612.3554</c:v>
                </c:pt>
                <c:pt idx="10">
                  <c:v>870315.8378000001</c:v>
                </c:pt>
                <c:pt idx="11">
                  <c:v>882885.83559999999</c:v>
                </c:pt>
                <c:pt idx="12">
                  <c:v>903310.78639999998</c:v>
                </c:pt>
                <c:pt idx="13">
                  <c:v>950874.04220000003</c:v>
                </c:pt>
                <c:pt idx="14">
                  <c:v>981185.91940000001</c:v>
                </c:pt>
                <c:pt idx="15">
                  <c:v>999171.53419999999</c:v>
                </c:pt>
                <c:pt idx="16">
                  <c:v>1000342.9342</c:v>
                </c:pt>
                <c:pt idx="17">
                  <c:v>986622.9338</c:v>
                </c:pt>
                <c:pt idx="18">
                  <c:v>994742.32400000002</c:v>
                </c:pt>
                <c:pt idx="19">
                  <c:v>1008023.8</c:v>
                </c:pt>
                <c:pt idx="20">
                  <c:v>979757.27380000008</c:v>
                </c:pt>
                <c:pt idx="21">
                  <c:v>984051.06780000008</c:v>
                </c:pt>
                <c:pt idx="22">
                  <c:v>977801.26059999992</c:v>
                </c:pt>
                <c:pt idx="23">
                  <c:v>932872.50520000001</c:v>
                </c:pt>
                <c:pt idx="24">
                  <c:v>842834.82700000005</c:v>
                </c:pt>
                <c:pt idx="25">
                  <c:v>853035.30480000004</c:v>
                </c:pt>
                <c:pt idx="26">
                  <c:v>870550.45600000001</c:v>
                </c:pt>
                <c:pt idx="27">
                  <c:v>848590.77619999996</c:v>
                </c:pt>
                <c:pt idx="28">
                  <c:v>787132.05440000002</c:v>
                </c:pt>
                <c:pt idx="29">
                  <c:v>771191.49979999999</c:v>
                </c:pt>
                <c:pt idx="30">
                  <c:v>703103.978</c:v>
                </c:pt>
                <c:pt idx="31">
                  <c:v>609720.78940000001</c:v>
                </c:pt>
                <c:pt idx="32">
                  <c:v>526736.85639999993</c:v>
                </c:pt>
                <c:pt idx="33">
                  <c:v>496662.10239999997</c:v>
                </c:pt>
                <c:pt idx="34">
                  <c:v>433183.51079999999</c:v>
                </c:pt>
                <c:pt idx="35">
                  <c:v>381963.77839999995</c:v>
                </c:pt>
                <c:pt idx="36">
                  <c:v>303391.95900000003</c:v>
                </c:pt>
                <c:pt idx="37">
                  <c:v>270488.38899999997</c:v>
                </c:pt>
                <c:pt idx="38">
                  <c:v>215629.55540000001</c:v>
                </c:pt>
                <c:pt idx="39">
                  <c:v>185623.28</c:v>
                </c:pt>
                <c:pt idx="40">
                  <c:v>150752.6974</c:v>
                </c:pt>
                <c:pt idx="41">
                  <c:v>125597.7982</c:v>
                </c:pt>
                <c:pt idx="42">
                  <c:v>103339.0736</c:v>
                </c:pt>
                <c:pt idx="43">
                  <c:v>84114.79740000001</c:v>
                </c:pt>
                <c:pt idx="44">
                  <c:v>67877.5236</c:v>
                </c:pt>
                <c:pt idx="45">
                  <c:v>54430.532200000001</c:v>
                </c:pt>
                <c:pt idx="46">
                  <c:v>43506.083400000003</c:v>
                </c:pt>
                <c:pt idx="47">
                  <c:v>34793.503599999996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4-416E-A5E5-EE95FE11B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5687471"/>
        <c:axId val="1475686991"/>
      </c:lineChart>
      <c:catAx>
        <c:axId val="1475687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6991"/>
        <c:crosses val="autoZero"/>
        <c:auto val="1"/>
        <c:lblAlgn val="ctr"/>
        <c:lblOffset val="100"/>
        <c:noMultiLvlLbl val="0"/>
      </c:catAx>
      <c:valAx>
        <c:axId val="1475686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68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PV DBO at End of Each Year - GSHPi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5"/>
          <c:tx>
            <c:strRef>
              <c:f>'Summary (Plus)'!$G$9</c:f>
              <c:strCache>
                <c:ptCount val="1"/>
                <c:pt idx="0">
                  <c:v>PV DBO at Ending of Year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'Summary (Plus)'!$A$10:$A$56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  <c:extLst xmlns:c15="http://schemas.microsoft.com/office/drawing/2012/chart"/>
            </c:numRef>
          </c:cat>
          <c:val>
            <c:numRef>
              <c:f>'Summary (Plus)'!$G$10:$G$56</c:f>
              <c:numCache>
                <c:formatCode>_(* #,##0_);_(* \(#,##0\);_(* "-"_);_(@_)</c:formatCode>
                <c:ptCount val="47"/>
                <c:pt idx="0">
                  <c:v>3475340</c:v>
                </c:pt>
                <c:pt idx="1">
                  <c:v>3573165</c:v>
                </c:pt>
                <c:pt idx="2">
                  <c:v>3666123</c:v>
                </c:pt>
                <c:pt idx="3">
                  <c:v>3774815</c:v>
                </c:pt>
                <c:pt idx="4">
                  <c:v>3886347</c:v>
                </c:pt>
                <c:pt idx="5">
                  <c:v>3992822</c:v>
                </c:pt>
                <c:pt idx="6">
                  <c:v>4090098</c:v>
                </c:pt>
                <c:pt idx="7">
                  <c:v>4179779</c:v>
                </c:pt>
                <c:pt idx="8">
                  <c:v>4266504</c:v>
                </c:pt>
                <c:pt idx="9">
                  <c:v>4352497</c:v>
                </c:pt>
                <c:pt idx="10">
                  <c:v>4428718</c:v>
                </c:pt>
                <c:pt idx="11">
                  <c:v>4494667</c:v>
                </c:pt>
                <c:pt idx="12">
                  <c:v>4525075</c:v>
                </c:pt>
                <c:pt idx="13">
                  <c:v>4537857</c:v>
                </c:pt>
                <c:pt idx="14">
                  <c:v>4533707</c:v>
                </c:pt>
                <c:pt idx="15">
                  <c:v>4504504</c:v>
                </c:pt>
                <c:pt idx="16">
                  <c:v>4495527</c:v>
                </c:pt>
                <c:pt idx="17">
                  <c:v>4458243</c:v>
                </c:pt>
                <c:pt idx="18">
                  <c:v>4395925</c:v>
                </c:pt>
                <c:pt idx="19">
                  <c:v>4336029</c:v>
                </c:pt>
                <c:pt idx="20">
                  <c:v>4289496</c:v>
                </c:pt>
                <c:pt idx="21">
                  <c:v>4211731</c:v>
                </c:pt>
                <c:pt idx="22">
                  <c:v>4174200</c:v>
                </c:pt>
                <c:pt idx="23">
                  <c:v>4180477</c:v>
                </c:pt>
                <c:pt idx="24">
                  <c:v>4188879</c:v>
                </c:pt>
                <c:pt idx="25">
                  <c:v>4143845</c:v>
                </c:pt>
                <c:pt idx="26">
                  <c:v>4090106</c:v>
                </c:pt>
                <c:pt idx="27">
                  <c:v>4049547</c:v>
                </c:pt>
                <c:pt idx="28">
                  <c:v>3992925</c:v>
                </c:pt>
                <c:pt idx="29">
                  <c:v>3940932</c:v>
                </c:pt>
                <c:pt idx="30">
                  <c:v>3929414</c:v>
                </c:pt>
                <c:pt idx="31">
                  <c:v>3965959</c:v>
                </c:pt>
                <c:pt idx="32">
                  <c:v>3988639</c:v>
                </c:pt>
                <c:pt idx="33">
                  <c:v>4032452</c:v>
                </c:pt>
                <c:pt idx="34">
                  <c:v>4084864</c:v>
                </c:pt>
                <c:pt idx="35">
                  <c:v>4163563</c:v>
                </c:pt>
                <c:pt idx="36">
                  <c:v>4246464</c:v>
                </c:pt>
                <c:pt idx="37">
                  <c:v>4353692</c:v>
                </c:pt>
                <c:pt idx="38">
                  <c:v>4464816</c:v>
                </c:pt>
                <c:pt idx="39">
                  <c:v>4600001</c:v>
                </c:pt>
                <c:pt idx="40">
                  <c:v>4748396</c:v>
                </c:pt>
                <c:pt idx="41">
                  <c:v>4905635</c:v>
                </c:pt>
                <c:pt idx="42">
                  <c:v>5084041</c:v>
                </c:pt>
                <c:pt idx="43">
                  <c:v>5270217</c:v>
                </c:pt>
                <c:pt idx="44">
                  <c:v>5471873</c:v>
                </c:pt>
                <c:pt idx="45">
                  <c:v>5692368</c:v>
                </c:pt>
                <c:pt idx="46">
                  <c:v>5914341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5-E62C-46B9-A119-028368390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507879"/>
        <c:axId val="281509679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'Summary (Plus)'!$B$9</c15:sqref>
                        </c15:formulaRef>
                      </c:ext>
                    </c:extLst>
                    <c:strCache>
                      <c:ptCount val="1"/>
                      <c:pt idx="0">
                        <c:v>PV DBO at Beginning of Year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'Summary (Plus)'!$B$10:$B$56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7"/>
                      <c:pt idx="0">
                        <c:v>3376807</c:v>
                      </c:pt>
                      <c:pt idx="1">
                        <c:v>3475340</c:v>
                      </c:pt>
                      <c:pt idx="2">
                        <c:v>3573165</c:v>
                      </c:pt>
                      <c:pt idx="3">
                        <c:v>3666123</c:v>
                      </c:pt>
                      <c:pt idx="4">
                        <c:v>3774815</c:v>
                      </c:pt>
                      <c:pt idx="5">
                        <c:v>3886347</c:v>
                      </c:pt>
                      <c:pt idx="6">
                        <c:v>3992822</c:v>
                      </c:pt>
                      <c:pt idx="7">
                        <c:v>4090098</c:v>
                      </c:pt>
                      <c:pt idx="8">
                        <c:v>4179779</c:v>
                      </c:pt>
                      <c:pt idx="9">
                        <c:v>4266504</c:v>
                      </c:pt>
                      <c:pt idx="10">
                        <c:v>4352497</c:v>
                      </c:pt>
                      <c:pt idx="11">
                        <c:v>4428718</c:v>
                      </c:pt>
                      <c:pt idx="12">
                        <c:v>4494667</c:v>
                      </c:pt>
                      <c:pt idx="13">
                        <c:v>4525075</c:v>
                      </c:pt>
                      <c:pt idx="14">
                        <c:v>4537857</c:v>
                      </c:pt>
                      <c:pt idx="15">
                        <c:v>4533707</c:v>
                      </c:pt>
                      <c:pt idx="16">
                        <c:v>4504504</c:v>
                      </c:pt>
                      <c:pt idx="17">
                        <c:v>4495527</c:v>
                      </c:pt>
                      <c:pt idx="18">
                        <c:v>4458243</c:v>
                      </c:pt>
                      <c:pt idx="19">
                        <c:v>4395925</c:v>
                      </c:pt>
                      <c:pt idx="20">
                        <c:v>4336029</c:v>
                      </c:pt>
                      <c:pt idx="21">
                        <c:v>4289496</c:v>
                      </c:pt>
                      <c:pt idx="22">
                        <c:v>4211731</c:v>
                      </c:pt>
                      <c:pt idx="23">
                        <c:v>4174200</c:v>
                      </c:pt>
                      <c:pt idx="24">
                        <c:v>4180477</c:v>
                      </c:pt>
                      <c:pt idx="25">
                        <c:v>4188879</c:v>
                      </c:pt>
                      <c:pt idx="26">
                        <c:v>4143845</c:v>
                      </c:pt>
                      <c:pt idx="27">
                        <c:v>4090106</c:v>
                      </c:pt>
                      <c:pt idx="28">
                        <c:v>4049547</c:v>
                      </c:pt>
                      <c:pt idx="29">
                        <c:v>3992925</c:v>
                      </c:pt>
                      <c:pt idx="30">
                        <c:v>3940932</c:v>
                      </c:pt>
                      <c:pt idx="31">
                        <c:v>3929414</c:v>
                      </c:pt>
                      <c:pt idx="32">
                        <c:v>3965959</c:v>
                      </c:pt>
                      <c:pt idx="33">
                        <c:v>3988639</c:v>
                      </c:pt>
                      <c:pt idx="34">
                        <c:v>4032452</c:v>
                      </c:pt>
                      <c:pt idx="35">
                        <c:v>4084864</c:v>
                      </c:pt>
                      <c:pt idx="36">
                        <c:v>4163563</c:v>
                      </c:pt>
                      <c:pt idx="37">
                        <c:v>4246464</c:v>
                      </c:pt>
                      <c:pt idx="38">
                        <c:v>4353692</c:v>
                      </c:pt>
                      <c:pt idx="39">
                        <c:v>4464816</c:v>
                      </c:pt>
                      <c:pt idx="40">
                        <c:v>4600001</c:v>
                      </c:pt>
                      <c:pt idx="41">
                        <c:v>4748396</c:v>
                      </c:pt>
                      <c:pt idx="42">
                        <c:v>4905635</c:v>
                      </c:pt>
                      <c:pt idx="43">
                        <c:v>5084041</c:v>
                      </c:pt>
                      <c:pt idx="44">
                        <c:v>5270217</c:v>
                      </c:pt>
                      <c:pt idx="45">
                        <c:v>5471873</c:v>
                      </c:pt>
                      <c:pt idx="46">
                        <c:v>5692368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62C-46B9-A119-028368390ED4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(Plus)'!$C$9</c15:sqref>
                        </c15:formulaRef>
                      </c:ext>
                    </c:extLst>
                    <c:strCache>
                      <c:ptCount val="1"/>
                      <c:pt idx="0">
                        <c:v>Current Service Cost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(Plus)'!$C$10:$C$56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60955</c:v>
                      </c:pt>
                      <c:pt idx="1">
                        <c:v>61290</c:v>
                      </c:pt>
                      <c:pt idx="2">
                        <c:v>65767</c:v>
                      </c:pt>
                      <c:pt idx="3">
                        <c:v>71501</c:v>
                      </c:pt>
                      <c:pt idx="4">
                        <c:v>75258</c:v>
                      </c:pt>
                      <c:pt idx="5">
                        <c:v>79085</c:v>
                      </c:pt>
                      <c:pt idx="6">
                        <c:v>81560</c:v>
                      </c:pt>
                      <c:pt idx="7">
                        <c:v>75886</c:v>
                      </c:pt>
                      <c:pt idx="8">
                        <c:v>75373</c:v>
                      </c:pt>
                      <c:pt idx="9">
                        <c:v>76452</c:v>
                      </c:pt>
                      <c:pt idx="10">
                        <c:v>80103</c:v>
                      </c:pt>
                      <c:pt idx="11">
                        <c:v>82578</c:v>
                      </c:pt>
                      <c:pt idx="12">
                        <c:v>85291</c:v>
                      </c:pt>
                      <c:pt idx="13">
                        <c:v>85543</c:v>
                      </c:pt>
                      <c:pt idx="14">
                        <c:v>86785</c:v>
                      </c:pt>
                      <c:pt idx="15">
                        <c:v>93596</c:v>
                      </c:pt>
                      <c:pt idx="16">
                        <c:v>95561</c:v>
                      </c:pt>
                      <c:pt idx="17">
                        <c:v>97410</c:v>
                      </c:pt>
                      <c:pt idx="18">
                        <c:v>106435</c:v>
                      </c:pt>
                      <c:pt idx="19">
                        <c:v>108745</c:v>
                      </c:pt>
                      <c:pt idx="20">
                        <c:v>106339</c:v>
                      </c:pt>
                      <c:pt idx="21">
                        <c:v>104628</c:v>
                      </c:pt>
                      <c:pt idx="22">
                        <c:v>110246</c:v>
                      </c:pt>
                      <c:pt idx="23">
                        <c:v>113346</c:v>
                      </c:pt>
                      <c:pt idx="24">
                        <c:v>116022</c:v>
                      </c:pt>
                      <c:pt idx="25">
                        <c:v>118271</c:v>
                      </c:pt>
                      <c:pt idx="26">
                        <c:v>126923</c:v>
                      </c:pt>
                      <c:pt idx="27">
                        <c:v>131357</c:v>
                      </c:pt>
                      <c:pt idx="28">
                        <c:v>137878</c:v>
                      </c:pt>
                      <c:pt idx="29">
                        <c:v>144274</c:v>
                      </c:pt>
                      <c:pt idx="30">
                        <c:v>150338</c:v>
                      </c:pt>
                      <c:pt idx="31">
                        <c:v>160732</c:v>
                      </c:pt>
                      <c:pt idx="32">
                        <c:v>165273</c:v>
                      </c:pt>
                      <c:pt idx="33">
                        <c:v>172258</c:v>
                      </c:pt>
                      <c:pt idx="34">
                        <c:v>180260</c:v>
                      </c:pt>
                      <c:pt idx="35">
                        <c:v>186471</c:v>
                      </c:pt>
                      <c:pt idx="36">
                        <c:v>194672</c:v>
                      </c:pt>
                      <c:pt idx="37">
                        <c:v>204491</c:v>
                      </c:pt>
                      <c:pt idx="38">
                        <c:v>210014</c:v>
                      </c:pt>
                      <c:pt idx="39">
                        <c:v>217610</c:v>
                      </c:pt>
                      <c:pt idx="40">
                        <c:v>226432</c:v>
                      </c:pt>
                      <c:pt idx="41">
                        <c:v>236392</c:v>
                      </c:pt>
                      <c:pt idx="42">
                        <c:v>245841</c:v>
                      </c:pt>
                      <c:pt idx="43">
                        <c:v>255291</c:v>
                      </c:pt>
                      <c:pt idx="44">
                        <c:v>266487</c:v>
                      </c:pt>
                      <c:pt idx="45">
                        <c:v>277229</c:v>
                      </c:pt>
                      <c:pt idx="46">
                        <c:v>285133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62C-46B9-A119-028368390ED4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(Plus)'!$D$9</c15:sqref>
                        </c15:formulaRef>
                      </c:ext>
                    </c:extLst>
                    <c:strCache>
                      <c:ptCount val="1"/>
                      <c:pt idx="0">
                        <c:v>Interest Cost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(Plus)'!$D$10:$D$56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154338</c:v>
                      </c:pt>
                      <c:pt idx="1">
                        <c:v>158794</c:v>
                      </c:pt>
                      <c:pt idx="2">
                        <c:v>163030</c:v>
                      </c:pt>
                      <c:pt idx="3">
                        <c:v>167480</c:v>
                      </c:pt>
                      <c:pt idx="4">
                        <c:v>172400</c:v>
                      </c:pt>
                      <c:pt idx="5">
                        <c:v>177270</c:v>
                      </c:pt>
                      <c:pt idx="6">
                        <c:v>181847</c:v>
                      </c:pt>
                      <c:pt idx="7">
                        <c:v>186227</c:v>
                      </c:pt>
                      <c:pt idx="8">
                        <c:v>190247</c:v>
                      </c:pt>
                      <c:pt idx="9">
                        <c:v>194150</c:v>
                      </c:pt>
                      <c:pt idx="10">
                        <c:v>197756</c:v>
                      </c:pt>
                      <c:pt idx="11">
                        <c:v>200935</c:v>
                      </c:pt>
                      <c:pt idx="12">
                        <c:v>203073</c:v>
                      </c:pt>
                      <c:pt idx="13">
                        <c:v>204051</c:v>
                      </c:pt>
                      <c:pt idx="14">
                        <c:v>204227</c:v>
                      </c:pt>
                      <c:pt idx="15">
                        <c:v>203321</c:v>
                      </c:pt>
                      <c:pt idx="16">
                        <c:v>202405</c:v>
                      </c:pt>
                      <c:pt idx="17">
                        <c:v>201319</c:v>
                      </c:pt>
                      <c:pt idx="18">
                        <c:v>198858</c:v>
                      </c:pt>
                      <c:pt idx="19">
                        <c:v>196028</c:v>
                      </c:pt>
                      <c:pt idx="20">
                        <c:v>193660</c:v>
                      </c:pt>
                      <c:pt idx="21">
                        <c:v>190882</c:v>
                      </c:pt>
                      <c:pt idx="22">
                        <c:v>188125</c:v>
                      </c:pt>
                      <c:pt idx="23">
                        <c:v>187332</c:v>
                      </c:pt>
                      <c:pt idx="24">
                        <c:v>187606</c:v>
                      </c:pt>
                      <c:pt idx="25">
                        <c:v>186738</c:v>
                      </c:pt>
                      <c:pt idx="26">
                        <c:v>184299</c:v>
                      </c:pt>
                      <c:pt idx="27">
                        <c:v>182054</c:v>
                      </c:pt>
                      <c:pt idx="28">
                        <c:v>179703</c:v>
                      </c:pt>
                      <c:pt idx="29">
                        <c:v>177089</c:v>
                      </c:pt>
                      <c:pt idx="30">
                        <c:v>175499</c:v>
                      </c:pt>
                      <c:pt idx="31">
                        <c:v>175822</c:v>
                      </c:pt>
                      <c:pt idx="32">
                        <c:v>177069</c:v>
                      </c:pt>
                      <c:pt idx="33">
                        <c:v>178418</c:v>
                      </c:pt>
                      <c:pt idx="34">
                        <c:v>180422</c:v>
                      </c:pt>
                      <c:pt idx="35">
                        <c:v>183256</c:v>
                      </c:pt>
                      <c:pt idx="36">
                        <c:v>186745</c:v>
                      </c:pt>
                      <c:pt idx="37">
                        <c:v>190837</c:v>
                      </c:pt>
                      <c:pt idx="38">
                        <c:v>195676</c:v>
                      </c:pt>
                      <c:pt idx="39">
                        <c:v>201097</c:v>
                      </c:pt>
                      <c:pt idx="40">
                        <c:v>207340</c:v>
                      </c:pt>
                      <c:pt idx="41">
                        <c:v>214062</c:v>
                      </c:pt>
                      <c:pt idx="42">
                        <c:v>221472</c:v>
                      </c:pt>
                      <c:pt idx="43">
                        <c:v>229542</c:v>
                      </c:pt>
                      <c:pt idx="44">
                        <c:v>238103</c:v>
                      </c:pt>
                      <c:pt idx="45">
                        <c:v>247450</c:v>
                      </c:pt>
                      <c:pt idx="46">
                        <c:v>257328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62C-46B9-A119-028368390ED4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(Plus)'!$E$9</c15:sqref>
                        </c15:formulaRef>
                      </c:ext>
                    </c:extLst>
                    <c:strCache>
                      <c:ptCount val="1"/>
                      <c:pt idx="0">
                        <c:v>Total Defined Benefit Cost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(Plus)'!$E$10:$E$56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215293</c:v>
                      </c:pt>
                      <c:pt idx="1">
                        <c:v>220084</c:v>
                      </c:pt>
                      <c:pt idx="2">
                        <c:v>228797</c:v>
                      </c:pt>
                      <c:pt idx="3">
                        <c:v>238981</c:v>
                      </c:pt>
                      <c:pt idx="4">
                        <c:v>247658</c:v>
                      </c:pt>
                      <c:pt idx="5">
                        <c:v>256355</c:v>
                      </c:pt>
                      <c:pt idx="6">
                        <c:v>263407</c:v>
                      </c:pt>
                      <c:pt idx="7">
                        <c:v>262113</c:v>
                      </c:pt>
                      <c:pt idx="8">
                        <c:v>265620</c:v>
                      </c:pt>
                      <c:pt idx="9">
                        <c:v>270602</c:v>
                      </c:pt>
                      <c:pt idx="10">
                        <c:v>277859</c:v>
                      </c:pt>
                      <c:pt idx="11">
                        <c:v>283513</c:v>
                      </c:pt>
                      <c:pt idx="12">
                        <c:v>288364</c:v>
                      </c:pt>
                      <c:pt idx="13">
                        <c:v>289594</c:v>
                      </c:pt>
                      <c:pt idx="14">
                        <c:v>291012</c:v>
                      </c:pt>
                      <c:pt idx="15">
                        <c:v>296917</c:v>
                      </c:pt>
                      <c:pt idx="16">
                        <c:v>297966</c:v>
                      </c:pt>
                      <c:pt idx="17">
                        <c:v>298729</c:v>
                      </c:pt>
                      <c:pt idx="18">
                        <c:v>305293</c:v>
                      </c:pt>
                      <c:pt idx="19">
                        <c:v>304773</c:v>
                      </c:pt>
                      <c:pt idx="20">
                        <c:v>299999</c:v>
                      </c:pt>
                      <c:pt idx="21">
                        <c:v>295510</c:v>
                      </c:pt>
                      <c:pt idx="22">
                        <c:v>298371</c:v>
                      </c:pt>
                      <c:pt idx="23">
                        <c:v>300678</c:v>
                      </c:pt>
                      <c:pt idx="24">
                        <c:v>303628</c:v>
                      </c:pt>
                      <c:pt idx="25">
                        <c:v>305009</c:v>
                      </c:pt>
                      <c:pt idx="26">
                        <c:v>311222</c:v>
                      </c:pt>
                      <c:pt idx="27">
                        <c:v>313411</c:v>
                      </c:pt>
                      <c:pt idx="28">
                        <c:v>317581</c:v>
                      </c:pt>
                      <c:pt idx="29">
                        <c:v>321363</c:v>
                      </c:pt>
                      <c:pt idx="30">
                        <c:v>325837</c:v>
                      </c:pt>
                      <c:pt idx="31">
                        <c:v>336554</c:v>
                      </c:pt>
                      <c:pt idx="32">
                        <c:v>342342</c:v>
                      </c:pt>
                      <c:pt idx="33">
                        <c:v>350676</c:v>
                      </c:pt>
                      <c:pt idx="34">
                        <c:v>360682</c:v>
                      </c:pt>
                      <c:pt idx="35">
                        <c:v>369727</c:v>
                      </c:pt>
                      <c:pt idx="36">
                        <c:v>381417</c:v>
                      </c:pt>
                      <c:pt idx="37">
                        <c:v>395328</c:v>
                      </c:pt>
                      <c:pt idx="38">
                        <c:v>405690</c:v>
                      </c:pt>
                      <c:pt idx="39">
                        <c:v>418707</c:v>
                      </c:pt>
                      <c:pt idx="40">
                        <c:v>433772</c:v>
                      </c:pt>
                      <c:pt idx="41">
                        <c:v>450454</c:v>
                      </c:pt>
                      <c:pt idx="42">
                        <c:v>467313</c:v>
                      </c:pt>
                      <c:pt idx="43">
                        <c:v>484833</c:v>
                      </c:pt>
                      <c:pt idx="44">
                        <c:v>504590</c:v>
                      </c:pt>
                      <c:pt idx="45">
                        <c:v>524679</c:v>
                      </c:pt>
                      <c:pt idx="46">
                        <c:v>542461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E62C-46B9-A119-028368390ED4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(Plus)'!$F$9</c15:sqref>
                        </c15:formulaRef>
                      </c:ext>
                    </c:extLst>
                    <c:strCache>
                      <c:ptCount val="1"/>
                      <c:pt idx="0">
                        <c:v>Benefits Paid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(Plus)'!$F$10:$F$56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116760</c:v>
                      </c:pt>
                      <c:pt idx="1">
                        <c:v>122259</c:v>
                      </c:pt>
                      <c:pt idx="2">
                        <c:v>135839</c:v>
                      </c:pt>
                      <c:pt idx="3">
                        <c:v>130289</c:v>
                      </c:pt>
                      <c:pt idx="4">
                        <c:v>136126</c:v>
                      </c:pt>
                      <c:pt idx="5">
                        <c:v>149880</c:v>
                      </c:pt>
                      <c:pt idx="6">
                        <c:v>166131</c:v>
                      </c:pt>
                      <c:pt idx="7">
                        <c:v>172432</c:v>
                      </c:pt>
                      <c:pt idx="8">
                        <c:v>178895</c:v>
                      </c:pt>
                      <c:pt idx="9">
                        <c:v>184609</c:v>
                      </c:pt>
                      <c:pt idx="10">
                        <c:v>201638</c:v>
                      </c:pt>
                      <c:pt idx="11">
                        <c:v>217564</c:v>
                      </c:pt>
                      <c:pt idx="12">
                        <c:v>257956</c:v>
                      </c:pt>
                      <c:pt idx="13">
                        <c:v>276812</c:v>
                      </c:pt>
                      <c:pt idx="14">
                        <c:v>295162</c:v>
                      </c:pt>
                      <c:pt idx="15">
                        <c:v>326120</c:v>
                      </c:pt>
                      <c:pt idx="16">
                        <c:v>306943</c:v>
                      </c:pt>
                      <c:pt idx="17">
                        <c:v>336013</c:v>
                      </c:pt>
                      <c:pt idx="18">
                        <c:v>367611</c:v>
                      </c:pt>
                      <c:pt idx="19">
                        <c:v>364669</c:v>
                      </c:pt>
                      <c:pt idx="20">
                        <c:v>346532</c:v>
                      </c:pt>
                      <c:pt idx="21">
                        <c:v>373275</c:v>
                      </c:pt>
                      <c:pt idx="22">
                        <c:v>335902</c:v>
                      </c:pt>
                      <c:pt idx="23">
                        <c:v>294401</c:v>
                      </c:pt>
                      <c:pt idx="24">
                        <c:v>295226</c:v>
                      </c:pt>
                      <c:pt idx="25">
                        <c:v>350043</c:v>
                      </c:pt>
                      <c:pt idx="26">
                        <c:v>364961</c:v>
                      </c:pt>
                      <c:pt idx="27">
                        <c:v>353970</c:v>
                      </c:pt>
                      <c:pt idx="28">
                        <c:v>374203</c:v>
                      </c:pt>
                      <c:pt idx="29">
                        <c:v>373356</c:v>
                      </c:pt>
                      <c:pt idx="30">
                        <c:v>337355</c:v>
                      </c:pt>
                      <c:pt idx="31">
                        <c:v>300009</c:v>
                      </c:pt>
                      <c:pt idx="32">
                        <c:v>319662</c:v>
                      </c:pt>
                      <c:pt idx="33">
                        <c:v>306863</c:v>
                      </c:pt>
                      <c:pt idx="34">
                        <c:v>308270</c:v>
                      </c:pt>
                      <c:pt idx="35">
                        <c:v>291028</c:v>
                      </c:pt>
                      <c:pt idx="36">
                        <c:v>298516</c:v>
                      </c:pt>
                      <c:pt idx="37">
                        <c:v>288100</c:v>
                      </c:pt>
                      <c:pt idx="38">
                        <c:v>294566</c:v>
                      </c:pt>
                      <c:pt idx="39">
                        <c:v>283522</c:v>
                      </c:pt>
                      <c:pt idx="40">
                        <c:v>285377</c:v>
                      </c:pt>
                      <c:pt idx="41">
                        <c:v>293215</c:v>
                      </c:pt>
                      <c:pt idx="42">
                        <c:v>288907</c:v>
                      </c:pt>
                      <c:pt idx="43">
                        <c:v>298657</c:v>
                      </c:pt>
                      <c:pt idx="44">
                        <c:v>302934</c:v>
                      </c:pt>
                      <c:pt idx="45">
                        <c:v>304184</c:v>
                      </c:pt>
                      <c:pt idx="46">
                        <c:v>320488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62C-46B9-A119-028368390ED4}"/>
                  </c:ext>
                </c:extLst>
              </c15:ser>
            </c15:filteredBarSeries>
          </c:ext>
        </c:extLst>
      </c:barChart>
      <c:catAx>
        <c:axId val="281507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9679"/>
        <c:crosses val="autoZero"/>
        <c:auto val="1"/>
        <c:lblAlgn val="ctr"/>
        <c:lblOffset val="100"/>
        <c:noMultiLvlLbl val="0"/>
      </c:catAx>
      <c:valAx>
        <c:axId val="28150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7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Current Service Cost Vs Benefits Paid - GSHPi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'Summary (Plus)'!$C$9</c:f>
              <c:strCache>
                <c:ptCount val="1"/>
                <c:pt idx="0">
                  <c:v>Current Service Cost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'Summary (Plus)'!$A$10:$A$56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  <c:extLst xmlns:c15="http://schemas.microsoft.com/office/drawing/2012/chart"/>
            </c:numRef>
          </c:cat>
          <c:val>
            <c:numRef>
              <c:f>'Summary (Plus)'!$C$10:$C$56</c:f>
              <c:numCache>
                <c:formatCode>_(* #,##0_);_(* \(#,##0\);_(* "-"_);_(@_)</c:formatCode>
                <c:ptCount val="47"/>
                <c:pt idx="0">
                  <c:v>60955</c:v>
                </c:pt>
                <c:pt idx="1">
                  <c:v>61290</c:v>
                </c:pt>
                <c:pt idx="2">
                  <c:v>65767</c:v>
                </c:pt>
                <c:pt idx="3">
                  <c:v>71501</c:v>
                </c:pt>
                <c:pt idx="4">
                  <c:v>75258</c:v>
                </c:pt>
                <c:pt idx="5">
                  <c:v>79085</c:v>
                </c:pt>
                <c:pt idx="6">
                  <c:v>81560</c:v>
                </c:pt>
                <c:pt idx="7">
                  <c:v>75886</c:v>
                </c:pt>
                <c:pt idx="8">
                  <c:v>75373</c:v>
                </c:pt>
                <c:pt idx="9">
                  <c:v>76452</c:v>
                </c:pt>
                <c:pt idx="10">
                  <c:v>80103</c:v>
                </c:pt>
                <c:pt idx="11">
                  <c:v>82578</c:v>
                </c:pt>
                <c:pt idx="12">
                  <c:v>85291</c:v>
                </c:pt>
                <c:pt idx="13">
                  <c:v>85543</c:v>
                </c:pt>
                <c:pt idx="14">
                  <c:v>86785</c:v>
                </c:pt>
                <c:pt idx="15">
                  <c:v>93596</c:v>
                </c:pt>
                <c:pt idx="16">
                  <c:v>95561</c:v>
                </c:pt>
                <c:pt idx="17">
                  <c:v>97410</c:v>
                </c:pt>
                <c:pt idx="18">
                  <c:v>106435</c:v>
                </c:pt>
                <c:pt idx="19">
                  <c:v>108745</c:v>
                </c:pt>
                <c:pt idx="20">
                  <c:v>106339</c:v>
                </c:pt>
                <c:pt idx="21">
                  <c:v>104628</c:v>
                </c:pt>
                <c:pt idx="22">
                  <c:v>110246</c:v>
                </c:pt>
                <c:pt idx="23">
                  <c:v>113346</c:v>
                </c:pt>
                <c:pt idx="24">
                  <c:v>116022</c:v>
                </c:pt>
                <c:pt idx="25">
                  <c:v>118271</c:v>
                </c:pt>
                <c:pt idx="26">
                  <c:v>126923</c:v>
                </c:pt>
                <c:pt idx="27">
                  <c:v>131357</c:v>
                </c:pt>
                <c:pt idx="28">
                  <c:v>137878</c:v>
                </c:pt>
                <c:pt idx="29">
                  <c:v>144274</c:v>
                </c:pt>
                <c:pt idx="30">
                  <c:v>150338</c:v>
                </c:pt>
                <c:pt idx="31">
                  <c:v>160732</c:v>
                </c:pt>
                <c:pt idx="32">
                  <c:v>165273</c:v>
                </c:pt>
                <c:pt idx="33">
                  <c:v>172258</c:v>
                </c:pt>
                <c:pt idx="34">
                  <c:v>180260</c:v>
                </c:pt>
                <c:pt idx="35">
                  <c:v>186471</c:v>
                </c:pt>
                <c:pt idx="36">
                  <c:v>194672</c:v>
                </c:pt>
                <c:pt idx="37">
                  <c:v>204491</c:v>
                </c:pt>
                <c:pt idx="38">
                  <c:v>210014</c:v>
                </c:pt>
                <c:pt idx="39">
                  <c:v>217610</c:v>
                </c:pt>
                <c:pt idx="40">
                  <c:v>226432</c:v>
                </c:pt>
                <c:pt idx="41">
                  <c:v>236392</c:v>
                </c:pt>
                <c:pt idx="42">
                  <c:v>245841</c:v>
                </c:pt>
                <c:pt idx="43">
                  <c:v>255291</c:v>
                </c:pt>
                <c:pt idx="44">
                  <c:v>266487</c:v>
                </c:pt>
                <c:pt idx="45">
                  <c:v>277229</c:v>
                </c:pt>
                <c:pt idx="46">
                  <c:v>285133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3-B808-488A-8766-A8D693EDBFD9}"/>
            </c:ext>
          </c:extLst>
        </c:ser>
        <c:ser>
          <c:idx val="5"/>
          <c:order val="4"/>
          <c:tx>
            <c:strRef>
              <c:f>'Summary (Plus)'!$F$9</c:f>
              <c:strCache>
                <c:ptCount val="1"/>
                <c:pt idx="0">
                  <c:v>Benefits Paid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'Summary (Plus)'!$A$10:$A$56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</c:numRef>
          </c:cat>
          <c:val>
            <c:numRef>
              <c:f>'Summary (Plus)'!$F$10:$F$56</c:f>
              <c:numCache>
                <c:formatCode>_(* #,##0_);_(* \(#,##0\);_(* "-"_);_(@_)</c:formatCode>
                <c:ptCount val="47"/>
                <c:pt idx="0">
                  <c:v>116760</c:v>
                </c:pt>
                <c:pt idx="1">
                  <c:v>122259</c:v>
                </c:pt>
                <c:pt idx="2">
                  <c:v>135839</c:v>
                </c:pt>
                <c:pt idx="3">
                  <c:v>130289</c:v>
                </c:pt>
                <c:pt idx="4">
                  <c:v>136126</c:v>
                </c:pt>
                <c:pt idx="5">
                  <c:v>149880</c:v>
                </c:pt>
                <c:pt idx="6">
                  <c:v>166131</c:v>
                </c:pt>
                <c:pt idx="7">
                  <c:v>172432</c:v>
                </c:pt>
                <c:pt idx="8">
                  <c:v>178895</c:v>
                </c:pt>
                <c:pt idx="9">
                  <c:v>184609</c:v>
                </c:pt>
                <c:pt idx="10">
                  <c:v>201638</c:v>
                </c:pt>
                <c:pt idx="11">
                  <c:v>217564</c:v>
                </c:pt>
                <c:pt idx="12">
                  <c:v>257956</c:v>
                </c:pt>
                <c:pt idx="13">
                  <c:v>276812</c:v>
                </c:pt>
                <c:pt idx="14">
                  <c:v>295162</c:v>
                </c:pt>
                <c:pt idx="15">
                  <c:v>326120</c:v>
                </c:pt>
                <c:pt idx="16">
                  <c:v>306943</c:v>
                </c:pt>
                <c:pt idx="17">
                  <c:v>336013</c:v>
                </c:pt>
                <c:pt idx="18">
                  <c:v>367611</c:v>
                </c:pt>
                <c:pt idx="19">
                  <c:v>364669</c:v>
                </c:pt>
                <c:pt idx="20">
                  <c:v>346532</c:v>
                </c:pt>
                <c:pt idx="21">
                  <c:v>373275</c:v>
                </c:pt>
                <c:pt idx="22">
                  <c:v>335902</c:v>
                </c:pt>
                <c:pt idx="23">
                  <c:v>294401</c:v>
                </c:pt>
                <c:pt idx="24">
                  <c:v>295226</c:v>
                </c:pt>
                <c:pt idx="25">
                  <c:v>350043</c:v>
                </c:pt>
                <c:pt idx="26">
                  <c:v>364961</c:v>
                </c:pt>
                <c:pt idx="27">
                  <c:v>353970</c:v>
                </c:pt>
                <c:pt idx="28">
                  <c:v>374203</c:v>
                </c:pt>
                <c:pt idx="29">
                  <c:v>373356</c:v>
                </c:pt>
                <c:pt idx="30">
                  <c:v>337355</c:v>
                </c:pt>
                <c:pt idx="31">
                  <c:v>300009</c:v>
                </c:pt>
                <c:pt idx="32">
                  <c:v>319662</c:v>
                </c:pt>
                <c:pt idx="33">
                  <c:v>306863</c:v>
                </c:pt>
                <c:pt idx="34">
                  <c:v>308270</c:v>
                </c:pt>
                <c:pt idx="35">
                  <c:v>291028</c:v>
                </c:pt>
                <c:pt idx="36">
                  <c:v>298516</c:v>
                </c:pt>
                <c:pt idx="37">
                  <c:v>288100</c:v>
                </c:pt>
                <c:pt idx="38">
                  <c:v>294566</c:v>
                </c:pt>
                <c:pt idx="39">
                  <c:v>283522</c:v>
                </c:pt>
                <c:pt idx="40">
                  <c:v>285377</c:v>
                </c:pt>
                <c:pt idx="41">
                  <c:v>293215</c:v>
                </c:pt>
                <c:pt idx="42">
                  <c:v>288907</c:v>
                </c:pt>
                <c:pt idx="43">
                  <c:v>298657</c:v>
                </c:pt>
                <c:pt idx="44">
                  <c:v>302934</c:v>
                </c:pt>
                <c:pt idx="45">
                  <c:v>304184</c:v>
                </c:pt>
                <c:pt idx="46">
                  <c:v>320488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8-488A-8766-A8D693EDB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507879"/>
        <c:axId val="281509679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'Summary (Plus)'!$B$9</c15:sqref>
                        </c15:formulaRef>
                      </c:ext>
                    </c:extLst>
                    <c:strCache>
                      <c:ptCount val="1"/>
                      <c:pt idx="0">
                        <c:v>PV DBO at Beginning of Year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'Summary (Plus)'!$B$10:$B$56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7"/>
                      <c:pt idx="0">
                        <c:v>3376807</c:v>
                      </c:pt>
                      <c:pt idx="1">
                        <c:v>3475340</c:v>
                      </c:pt>
                      <c:pt idx="2">
                        <c:v>3573165</c:v>
                      </c:pt>
                      <c:pt idx="3">
                        <c:v>3666123</c:v>
                      </c:pt>
                      <c:pt idx="4">
                        <c:v>3774815</c:v>
                      </c:pt>
                      <c:pt idx="5">
                        <c:v>3886347</c:v>
                      </c:pt>
                      <c:pt idx="6">
                        <c:v>3992822</c:v>
                      </c:pt>
                      <c:pt idx="7">
                        <c:v>4090098</c:v>
                      </c:pt>
                      <c:pt idx="8">
                        <c:v>4179779</c:v>
                      </c:pt>
                      <c:pt idx="9">
                        <c:v>4266504</c:v>
                      </c:pt>
                      <c:pt idx="10">
                        <c:v>4352497</c:v>
                      </c:pt>
                      <c:pt idx="11">
                        <c:v>4428718</c:v>
                      </c:pt>
                      <c:pt idx="12">
                        <c:v>4494667</c:v>
                      </c:pt>
                      <c:pt idx="13">
                        <c:v>4525075</c:v>
                      </c:pt>
                      <c:pt idx="14">
                        <c:v>4537857</c:v>
                      </c:pt>
                      <c:pt idx="15">
                        <c:v>4533707</c:v>
                      </c:pt>
                      <c:pt idx="16">
                        <c:v>4504504</c:v>
                      </c:pt>
                      <c:pt idx="17">
                        <c:v>4495527</c:v>
                      </c:pt>
                      <c:pt idx="18">
                        <c:v>4458243</c:v>
                      </c:pt>
                      <c:pt idx="19">
                        <c:v>4395925</c:v>
                      </c:pt>
                      <c:pt idx="20">
                        <c:v>4336029</c:v>
                      </c:pt>
                      <c:pt idx="21">
                        <c:v>4289496</c:v>
                      </c:pt>
                      <c:pt idx="22">
                        <c:v>4211731</c:v>
                      </c:pt>
                      <c:pt idx="23">
                        <c:v>4174200</c:v>
                      </c:pt>
                      <c:pt idx="24">
                        <c:v>4180477</c:v>
                      </c:pt>
                      <c:pt idx="25">
                        <c:v>4188879</c:v>
                      </c:pt>
                      <c:pt idx="26">
                        <c:v>4143845</c:v>
                      </c:pt>
                      <c:pt idx="27">
                        <c:v>4090106</c:v>
                      </c:pt>
                      <c:pt idx="28">
                        <c:v>4049547</c:v>
                      </c:pt>
                      <c:pt idx="29">
                        <c:v>3992925</c:v>
                      </c:pt>
                      <c:pt idx="30">
                        <c:v>3940932</c:v>
                      </c:pt>
                      <c:pt idx="31">
                        <c:v>3929414</c:v>
                      </c:pt>
                      <c:pt idx="32">
                        <c:v>3965959</c:v>
                      </c:pt>
                      <c:pt idx="33">
                        <c:v>3988639</c:v>
                      </c:pt>
                      <c:pt idx="34">
                        <c:v>4032452</c:v>
                      </c:pt>
                      <c:pt idx="35">
                        <c:v>4084864</c:v>
                      </c:pt>
                      <c:pt idx="36">
                        <c:v>4163563</c:v>
                      </c:pt>
                      <c:pt idx="37">
                        <c:v>4246464</c:v>
                      </c:pt>
                      <c:pt idx="38">
                        <c:v>4353692</c:v>
                      </c:pt>
                      <c:pt idx="39">
                        <c:v>4464816</c:v>
                      </c:pt>
                      <c:pt idx="40">
                        <c:v>4600001</c:v>
                      </c:pt>
                      <c:pt idx="41">
                        <c:v>4748396</c:v>
                      </c:pt>
                      <c:pt idx="42">
                        <c:v>4905635</c:v>
                      </c:pt>
                      <c:pt idx="43">
                        <c:v>5084041</c:v>
                      </c:pt>
                      <c:pt idx="44">
                        <c:v>5270217</c:v>
                      </c:pt>
                      <c:pt idx="45">
                        <c:v>5471873</c:v>
                      </c:pt>
                      <c:pt idx="46">
                        <c:v>5692368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808-488A-8766-A8D693EDBFD9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(Plus)'!$D$9</c15:sqref>
                        </c15:formulaRef>
                      </c:ext>
                    </c:extLst>
                    <c:strCache>
                      <c:ptCount val="1"/>
                      <c:pt idx="0">
                        <c:v>Interest Cost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(Plus)'!$D$10:$D$56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154338</c:v>
                      </c:pt>
                      <c:pt idx="1">
                        <c:v>158794</c:v>
                      </c:pt>
                      <c:pt idx="2">
                        <c:v>163030</c:v>
                      </c:pt>
                      <c:pt idx="3">
                        <c:v>167480</c:v>
                      </c:pt>
                      <c:pt idx="4">
                        <c:v>172400</c:v>
                      </c:pt>
                      <c:pt idx="5">
                        <c:v>177270</c:v>
                      </c:pt>
                      <c:pt idx="6">
                        <c:v>181847</c:v>
                      </c:pt>
                      <c:pt idx="7">
                        <c:v>186227</c:v>
                      </c:pt>
                      <c:pt idx="8">
                        <c:v>190247</c:v>
                      </c:pt>
                      <c:pt idx="9">
                        <c:v>194150</c:v>
                      </c:pt>
                      <c:pt idx="10">
                        <c:v>197756</c:v>
                      </c:pt>
                      <c:pt idx="11">
                        <c:v>200935</c:v>
                      </c:pt>
                      <c:pt idx="12">
                        <c:v>203073</c:v>
                      </c:pt>
                      <c:pt idx="13">
                        <c:v>204051</c:v>
                      </c:pt>
                      <c:pt idx="14">
                        <c:v>204227</c:v>
                      </c:pt>
                      <c:pt idx="15">
                        <c:v>203321</c:v>
                      </c:pt>
                      <c:pt idx="16">
                        <c:v>202405</c:v>
                      </c:pt>
                      <c:pt idx="17">
                        <c:v>201319</c:v>
                      </c:pt>
                      <c:pt idx="18">
                        <c:v>198858</c:v>
                      </c:pt>
                      <c:pt idx="19">
                        <c:v>196028</c:v>
                      </c:pt>
                      <c:pt idx="20">
                        <c:v>193660</c:v>
                      </c:pt>
                      <c:pt idx="21">
                        <c:v>190882</c:v>
                      </c:pt>
                      <c:pt idx="22">
                        <c:v>188125</c:v>
                      </c:pt>
                      <c:pt idx="23">
                        <c:v>187332</c:v>
                      </c:pt>
                      <c:pt idx="24">
                        <c:v>187606</c:v>
                      </c:pt>
                      <c:pt idx="25">
                        <c:v>186738</c:v>
                      </c:pt>
                      <c:pt idx="26">
                        <c:v>184299</c:v>
                      </c:pt>
                      <c:pt idx="27">
                        <c:v>182054</c:v>
                      </c:pt>
                      <c:pt idx="28">
                        <c:v>179703</c:v>
                      </c:pt>
                      <c:pt idx="29">
                        <c:v>177089</c:v>
                      </c:pt>
                      <c:pt idx="30">
                        <c:v>175499</c:v>
                      </c:pt>
                      <c:pt idx="31">
                        <c:v>175822</c:v>
                      </c:pt>
                      <c:pt idx="32">
                        <c:v>177069</c:v>
                      </c:pt>
                      <c:pt idx="33">
                        <c:v>178418</c:v>
                      </c:pt>
                      <c:pt idx="34">
                        <c:v>180422</c:v>
                      </c:pt>
                      <c:pt idx="35">
                        <c:v>183256</c:v>
                      </c:pt>
                      <c:pt idx="36">
                        <c:v>186745</c:v>
                      </c:pt>
                      <c:pt idx="37">
                        <c:v>190837</c:v>
                      </c:pt>
                      <c:pt idx="38">
                        <c:v>195676</c:v>
                      </c:pt>
                      <c:pt idx="39">
                        <c:v>201097</c:v>
                      </c:pt>
                      <c:pt idx="40">
                        <c:v>207340</c:v>
                      </c:pt>
                      <c:pt idx="41">
                        <c:v>214062</c:v>
                      </c:pt>
                      <c:pt idx="42">
                        <c:v>221472</c:v>
                      </c:pt>
                      <c:pt idx="43">
                        <c:v>229542</c:v>
                      </c:pt>
                      <c:pt idx="44">
                        <c:v>238103</c:v>
                      </c:pt>
                      <c:pt idx="45">
                        <c:v>247450</c:v>
                      </c:pt>
                      <c:pt idx="46">
                        <c:v>257328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808-488A-8766-A8D693EDBFD9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(Plus)'!$E$9</c15:sqref>
                        </c15:formulaRef>
                      </c:ext>
                    </c:extLst>
                    <c:strCache>
                      <c:ptCount val="1"/>
                      <c:pt idx="0">
                        <c:v>Total Defined Benefit Cost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(Plus)'!$E$10:$E$56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215293</c:v>
                      </c:pt>
                      <c:pt idx="1">
                        <c:v>220084</c:v>
                      </c:pt>
                      <c:pt idx="2">
                        <c:v>228797</c:v>
                      </c:pt>
                      <c:pt idx="3">
                        <c:v>238981</c:v>
                      </c:pt>
                      <c:pt idx="4">
                        <c:v>247658</c:v>
                      </c:pt>
                      <c:pt idx="5">
                        <c:v>256355</c:v>
                      </c:pt>
                      <c:pt idx="6">
                        <c:v>263407</c:v>
                      </c:pt>
                      <c:pt idx="7">
                        <c:v>262113</c:v>
                      </c:pt>
                      <c:pt idx="8">
                        <c:v>265620</c:v>
                      </c:pt>
                      <c:pt idx="9">
                        <c:v>270602</c:v>
                      </c:pt>
                      <c:pt idx="10">
                        <c:v>277859</c:v>
                      </c:pt>
                      <c:pt idx="11">
                        <c:v>283513</c:v>
                      </c:pt>
                      <c:pt idx="12">
                        <c:v>288364</c:v>
                      </c:pt>
                      <c:pt idx="13">
                        <c:v>289594</c:v>
                      </c:pt>
                      <c:pt idx="14">
                        <c:v>291012</c:v>
                      </c:pt>
                      <c:pt idx="15">
                        <c:v>296917</c:v>
                      </c:pt>
                      <c:pt idx="16">
                        <c:v>297966</c:v>
                      </c:pt>
                      <c:pt idx="17">
                        <c:v>298729</c:v>
                      </c:pt>
                      <c:pt idx="18">
                        <c:v>305293</c:v>
                      </c:pt>
                      <c:pt idx="19">
                        <c:v>304773</c:v>
                      </c:pt>
                      <c:pt idx="20">
                        <c:v>299999</c:v>
                      </c:pt>
                      <c:pt idx="21">
                        <c:v>295510</c:v>
                      </c:pt>
                      <c:pt idx="22">
                        <c:v>298371</c:v>
                      </c:pt>
                      <c:pt idx="23">
                        <c:v>300678</c:v>
                      </c:pt>
                      <c:pt idx="24">
                        <c:v>303628</c:v>
                      </c:pt>
                      <c:pt idx="25">
                        <c:v>305009</c:v>
                      </c:pt>
                      <c:pt idx="26">
                        <c:v>311222</c:v>
                      </c:pt>
                      <c:pt idx="27">
                        <c:v>313411</c:v>
                      </c:pt>
                      <c:pt idx="28">
                        <c:v>317581</c:v>
                      </c:pt>
                      <c:pt idx="29">
                        <c:v>321363</c:v>
                      </c:pt>
                      <c:pt idx="30">
                        <c:v>325837</c:v>
                      </c:pt>
                      <c:pt idx="31">
                        <c:v>336554</c:v>
                      </c:pt>
                      <c:pt idx="32">
                        <c:v>342342</c:v>
                      </c:pt>
                      <c:pt idx="33">
                        <c:v>350676</c:v>
                      </c:pt>
                      <c:pt idx="34">
                        <c:v>360682</c:v>
                      </c:pt>
                      <c:pt idx="35">
                        <c:v>369727</c:v>
                      </c:pt>
                      <c:pt idx="36">
                        <c:v>381417</c:v>
                      </c:pt>
                      <c:pt idx="37">
                        <c:v>395328</c:v>
                      </c:pt>
                      <c:pt idx="38">
                        <c:v>405690</c:v>
                      </c:pt>
                      <c:pt idx="39">
                        <c:v>418707</c:v>
                      </c:pt>
                      <c:pt idx="40">
                        <c:v>433772</c:v>
                      </c:pt>
                      <c:pt idx="41">
                        <c:v>450454</c:v>
                      </c:pt>
                      <c:pt idx="42">
                        <c:v>467313</c:v>
                      </c:pt>
                      <c:pt idx="43">
                        <c:v>484833</c:v>
                      </c:pt>
                      <c:pt idx="44">
                        <c:v>504590</c:v>
                      </c:pt>
                      <c:pt idx="45">
                        <c:v>524679</c:v>
                      </c:pt>
                      <c:pt idx="46">
                        <c:v>542461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808-488A-8766-A8D693EDBFD9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(Plus)'!$G$9</c15:sqref>
                        </c15:formulaRef>
                      </c:ext>
                    </c:extLst>
                    <c:strCache>
                      <c:ptCount val="1"/>
                      <c:pt idx="0">
                        <c:v>PV DBO at Ending of Year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(Plus)'!$G$10:$G$56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3475340</c:v>
                      </c:pt>
                      <c:pt idx="1">
                        <c:v>3573165</c:v>
                      </c:pt>
                      <c:pt idx="2">
                        <c:v>3666123</c:v>
                      </c:pt>
                      <c:pt idx="3">
                        <c:v>3774815</c:v>
                      </c:pt>
                      <c:pt idx="4">
                        <c:v>3886347</c:v>
                      </c:pt>
                      <c:pt idx="5">
                        <c:v>3992822</c:v>
                      </c:pt>
                      <c:pt idx="6">
                        <c:v>4090098</c:v>
                      </c:pt>
                      <c:pt idx="7">
                        <c:v>4179779</c:v>
                      </c:pt>
                      <c:pt idx="8">
                        <c:v>4266504</c:v>
                      </c:pt>
                      <c:pt idx="9">
                        <c:v>4352497</c:v>
                      </c:pt>
                      <c:pt idx="10">
                        <c:v>4428718</c:v>
                      </c:pt>
                      <c:pt idx="11">
                        <c:v>4494667</c:v>
                      </c:pt>
                      <c:pt idx="12">
                        <c:v>4525075</c:v>
                      </c:pt>
                      <c:pt idx="13">
                        <c:v>4537857</c:v>
                      </c:pt>
                      <c:pt idx="14">
                        <c:v>4533707</c:v>
                      </c:pt>
                      <c:pt idx="15">
                        <c:v>4504504</c:v>
                      </c:pt>
                      <c:pt idx="16">
                        <c:v>4495527</c:v>
                      </c:pt>
                      <c:pt idx="17">
                        <c:v>4458243</c:v>
                      </c:pt>
                      <c:pt idx="18">
                        <c:v>4395925</c:v>
                      </c:pt>
                      <c:pt idx="19">
                        <c:v>4336029</c:v>
                      </c:pt>
                      <c:pt idx="20">
                        <c:v>4289496</c:v>
                      </c:pt>
                      <c:pt idx="21">
                        <c:v>4211731</c:v>
                      </c:pt>
                      <c:pt idx="22">
                        <c:v>4174200</c:v>
                      </c:pt>
                      <c:pt idx="23">
                        <c:v>4180477</c:v>
                      </c:pt>
                      <c:pt idx="24">
                        <c:v>4188879</c:v>
                      </c:pt>
                      <c:pt idx="25">
                        <c:v>4143845</c:v>
                      </c:pt>
                      <c:pt idx="26">
                        <c:v>4090106</c:v>
                      </c:pt>
                      <c:pt idx="27">
                        <c:v>4049547</c:v>
                      </c:pt>
                      <c:pt idx="28">
                        <c:v>3992925</c:v>
                      </c:pt>
                      <c:pt idx="29">
                        <c:v>3940932</c:v>
                      </c:pt>
                      <c:pt idx="30">
                        <c:v>3929414</c:v>
                      </c:pt>
                      <c:pt idx="31">
                        <c:v>3965959</c:v>
                      </c:pt>
                      <c:pt idx="32">
                        <c:v>3988639</c:v>
                      </c:pt>
                      <c:pt idx="33">
                        <c:v>4032452</c:v>
                      </c:pt>
                      <c:pt idx="34">
                        <c:v>4084864</c:v>
                      </c:pt>
                      <c:pt idx="35">
                        <c:v>4163563</c:v>
                      </c:pt>
                      <c:pt idx="36">
                        <c:v>4246464</c:v>
                      </c:pt>
                      <c:pt idx="37">
                        <c:v>4353692</c:v>
                      </c:pt>
                      <c:pt idx="38">
                        <c:v>4464816</c:v>
                      </c:pt>
                      <c:pt idx="39">
                        <c:v>4600001</c:v>
                      </c:pt>
                      <c:pt idx="40">
                        <c:v>4748396</c:v>
                      </c:pt>
                      <c:pt idx="41">
                        <c:v>4905635</c:v>
                      </c:pt>
                      <c:pt idx="42">
                        <c:v>5084041</c:v>
                      </c:pt>
                      <c:pt idx="43">
                        <c:v>5270217</c:v>
                      </c:pt>
                      <c:pt idx="44">
                        <c:v>5471873</c:v>
                      </c:pt>
                      <c:pt idx="45">
                        <c:v>5692368</c:v>
                      </c:pt>
                      <c:pt idx="46">
                        <c:v>5914341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808-488A-8766-A8D693EDBFD9}"/>
                  </c:ext>
                </c:extLst>
              </c15:ser>
            </c15:filteredBarSeries>
          </c:ext>
        </c:extLst>
      </c:barChart>
      <c:catAx>
        <c:axId val="281507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9679"/>
        <c:crosses val="autoZero"/>
        <c:auto val="1"/>
        <c:lblAlgn val="ctr"/>
        <c:lblOffset val="100"/>
        <c:noMultiLvlLbl val="0"/>
      </c:catAx>
      <c:valAx>
        <c:axId val="28150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7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GSHi Proposal</a:t>
            </a:r>
            <a:r>
              <a:rPr lang="en-CA" baseline="0"/>
              <a:t>: </a:t>
            </a:r>
            <a:r>
              <a:rPr lang="en-CA"/>
              <a:t>Benefits Paid vs. Cash Collected</a:t>
            </a:r>
            <a:r>
              <a:rPr lang="en-CA" baseline="0"/>
              <a:t> (Accrual + OPEB Proposal) (Projected, CLOSED)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'GSHI Analysis CLOSED'!$D$38</c:f>
              <c:strCache>
                <c:ptCount val="1"/>
                <c:pt idx="0">
                  <c:v>Projected Benefits Paid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'GSHI Analysis CLOSED'!$E$36:$AZ$36</c:f>
              <c:strCache>
                <c:ptCount val="48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</c:strCache>
            </c:strRef>
          </c:cat>
          <c:val>
            <c:numRef>
              <c:f>'GSHI Analysis CLOSED'!$E$38:$AZ$38</c:f>
              <c:numCache>
                <c:formatCode>_(* #,##0_);_(* \(#,##0\);_(* "-"??_);_(@_)</c:formatCode>
                <c:ptCount val="48"/>
                <c:pt idx="0">
                  <c:v>668173.21300000011</c:v>
                </c:pt>
                <c:pt idx="1">
                  <c:v>701146.13939999999</c:v>
                </c:pt>
                <c:pt idx="2">
                  <c:v>724880.22779999999</c:v>
                </c:pt>
                <c:pt idx="3">
                  <c:v>747141.52839999995</c:v>
                </c:pt>
                <c:pt idx="4">
                  <c:v>760374.96759999997</c:v>
                </c:pt>
                <c:pt idx="5">
                  <c:v>795561.62600000005</c:v>
                </c:pt>
                <c:pt idx="6">
                  <c:v>806634.82860000001</c:v>
                </c:pt>
                <c:pt idx="7">
                  <c:v>825878.76</c:v>
                </c:pt>
                <c:pt idx="8">
                  <c:v>845481.27799999993</c:v>
                </c:pt>
                <c:pt idx="9">
                  <c:v>854612.3554</c:v>
                </c:pt>
                <c:pt idx="10">
                  <c:v>870315.8378000001</c:v>
                </c:pt>
                <c:pt idx="11">
                  <c:v>882885.83559999999</c:v>
                </c:pt>
                <c:pt idx="12">
                  <c:v>903310.78639999998</c:v>
                </c:pt>
                <c:pt idx="13">
                  <c:v>950874.04220000003</c:v>
                </c:pt>
                <c:pt idx="14">
                  <c:v>981185.91940000001</c:v>
                </c:pt>
                <c:pt idx="15">
                  <c:v>999171.53419999999</c:v>
                </c:pt>
                <c:pt idx="16">
                  <c:v>1000342.9342</c:v>
                </c:pt>
                <c:pt idx="17">
                  <c:v>986622.9338</c:v>
                </c:pt>
                <c:pt idx="18">
                  <c:v>994742.32400000002</c:v>
                </c:pt>
                <c:pt idx="19">
                  <c:v>1008023.8</c:v>
                </c:pt>
                <c:pt idx="20">
                  <c:v>979757.27380000008</c:v>
                </c:pt>
                <c:pt idx="21">
                  <c:v>984051.06780000008</c:v>
                </c:pt>
                <c:pt idx="22">
                  <c:v>977801.26059999992</c:v>
                </c:pt>
                <c:pt idx="23">
                  <c:v>932872.50520000001</c:v>
                </c:pt>
                <c:pt idx="24">
                  <c:v>842834.82700000005</c:v>
                </c:pt>
                <c:pt idx="25">
                  <c:v>853035.30480000004</c:v>
                </c:pt>
                <c:pt idx="26">
                  <c:v>870550.45600000001</c:v>
                </c:pt>
                <c:pt idx="27">
                  <c:v>848590.77619999996</c:v>
                </c:pt>
                <c:pt idx="28">
                  <c:v>787132.05440000002</c:v>
                </c:pt>
                <c:pt idx="29">
                  <c:v>771191.49979999999</c:v>
                </c:pt>
                <c:pt idx="30">
                  <c:v>703103.978</c:v>
                </c:pt>
                <c:pt idx="31">
                  <c:v>609720.78940000001</c:v>
                </c:pt>
                <c:pt idx="32">
                  <c:v>526736.85639999993</c:v>
                </c:pt>
                <c:pt idx="33">
                  <c:v>496662.10239999997</c:v>
                </c:pt>
                <c:pt idx="34">
                  <c:v>433183.51079999999</c:v>
                </c:pt>
                <c:pt idx="35">
                  <c:v>381963.77839999995</c:v>
                </c:pt>
                <c:pt idx="36">
                  <c:v>303391.95900000003</c:v>
                </c:pt>
                <c:pt idx="37">
                  <c:v>270488.38899999997</c:v>
                </c:pt>
                <c:pt idx="38">
                  <c:v>215629.55540000001</c:v>
                </c:pt>
                <c:pt idx="39">
                  <c:v>185623.28</c:v>
                </c:pt>
                <c:pt idx="40">
                  <c:v>150752.6974</c:v>
                </c:pt>
                <c:pt idx="41">
                  <c:v>125597.7982</c:v>
                </c:pt>
                <c:pt idx="42">
                  <c:v>103339.0736</c:v>
                </c:pt>
                <c:pt idx="43">
                  <c:v>84114.79740000001</c:v>
                </c:pt>
                <c:pt idx="44">
                  <c:v>67877.5236</c:v>
                </c:pt>
                <c:pt idx="45">
                  <c:v>54430.532200000001</c:v>
                </c:pt>
                <c:pt idx="46">
                  <c:v>43506.083400000003</c:v>
                </c:pt>
                <c:pt idx="47">
                  <c:v>34793.503599999996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6-446D-9B7E-F5585CE32CE8}"/>
            </c:ext>
          </c:extLst>
        </c:ser>
        <c:ser>
          <c:idx val="3"/>
          <c:order val="3"/>
          <c:tx>
            <c:strRef>
              <c:f>'GSHI Analysis CLOSED'!$D$40</c:f>
              <c:strCache>
                <c:ptCount val="1"/>
                <c:pt idx="0">
                  <c:v>Total Cash Collected - GSHi Proposal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'GSHI Analysis CLOSED'!$E$36:$AZ$36</c:f>
              <c:strCache>
                <c:ptCount val="48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</c:strCache>
            </c:strRef>
          </c:cat>
          <c:val>
            <c:numRef>
              <c:f>'GSHI Analysis CLOSED'!$E$40:$AZ$40</c:f>
              <c:numCache>
                <c:formatCode>_(* #,##0_);_(* \(#,##0\);_(* "-"??_);_(@_)</c:formatCode>
                <c:ptCount val="48"/>
                <c:pt idx="0">
                  <c:v>2041190.0614</c:v>
                </c:pt>
                <c:pt idx="1">
                  <c:v>2044820.8459999999</c:v>
                </c:pt>
                <c:pt idx="2">
                  <c:v>2045638.1521999999</c:v>
                </c:pt>
                <c:pt idx="3">
                  <c:v>2048961.5022</c:v>
                </c:pt>
                <c:pt idx="4">
                  <c:v>2052295.5830000001</c:v>
                </c:pt>
                <c:pt idx="5">
                  <c:v>2054400.3838</c:v>
                </c:pt>
                <c:pt idx="6">
                  <c:v>2054652.6052000001</c:v>
                </c:pt>
                <c:pt idx="7">
                  <c:v>2051678.9980000001</c:v>
                </c:pt>
                <c:pt idx="8">
                  <c:v>2037791.0162</c:v>
                </c:pt>
                <c:pt idx="9">
                  <c:v>2031435.4268</c:v>
                </c:pt>
                <c:pt idx="10">
                  <c:v>686525.5148</c:v>
                </c:pt>
                <c:pt idx="11">
                  <c:v>678012.48340000003</c:v>
                </c:pt>
                <c:pt idx="12">
                  <c:v>663671.36</c:v>
                </c:pt>
                <c:pt idx="13">
                  <c:v>647958.80820000009</c:v>
                </c:pt>
                <c:pt idx="14">
                  <c:v>619544.4926</c:v>
                </c:pt>
                <c:pt idx="15">
                  <c:v>599248.31359999999</c:v>
                </c:pt>
                <c:pt idx="16">
                  <c:v>573295.94059999997</c:v>
                </c:pt>
                <c:pt idx="17">
                  <c:v>545853.07239999995</c:v>
                </c:pt>
                <c:pt idx="18">
                  <c:v>519415.71759999997</c:v>
                </c:pt>
                <c:pt idx="19">
                  <c:v>495176.18160000001</c:v>
                </c:pt>
                <c:pt idx="20">
                  <c:v>463057.39559999993</c:v>
                </c:pt>
                <c:pt idx="21">
                  <c:v>425338.29000000004</c:v>
                </c:pt>
                <c:pt idx="22">
                  <c:v>392754.58299999998</c:v>
                </c:pt>
                <c:pt idx="23">
                  <c:v>364645.76079999999</c:v>
                </c:pt>
                <c:pt idx="24">
                  <c:v>335356.50820000004</c:v>
                </c:pt>
                <c:pt idx="25">
                  <c:v>307349.65740000003</c:v>
                </c:pt>
                <c:pt idx="26">
                  <c:v>275587.75380000001</c:v>
                </c:pt>
                <c:pt idx="27">
                  <c:v>247742.23520000002</c:v>
                </c:pt>
                <c:pt idx="28">
                  <c:v>218311.70140000002</c:v>
                </c:pt>
                <c:pt idx="29">
                  <c:v>191995.62539999999</c:v>
                </c:pt>
                <c:pt idx="30">
                  <c:v>165575.4394</c:v>
                </c:pt>
                <c:pt idx="31">
                  <c:v>142620.03899999999</c:v>
                </c:pt>
                <c:pt idx="32">
                  <c:v>122806.95940000001</c:v>
                </c:pt>
                <c:pt idx="33">
                  <c:v>104716.9678</c:v>
                </c:pt>
                <c:pt idx="34">
                  <c:v>87949.489600000001</c:v>
                </c:pt>
                <c:pt idx="35">
                  <c:v>73074.095400000006</c:v>
                </c:pt>
                <c:pt idx="36">
                  <c:v>60516.024000000005</c:v>
                </c:pt>
                <c:pt idx="37">
                  <c:v>49979.624800000005</c:v>
                </c:pt>
                <c:pt idx="38">
                  <c:v>40987.1976</c:v>
                </c:pt>
                <c:pt idx="39">
                  <c:v>33554.482000000004</c:v>
                </c:pt>
                <c:pt idx="40">
                  <c:v>27286.3616</c:v>
                </c:pt>
                <c:pt idx="41">
                  <c:v>22122.8858</c:v>
                </c:pt>
                <c:pt idx="42">
                  <c:v>17822.790199999999</c:v>
                </c:pt>
                <c:pt idx="43">
                  <c:v>14287.816200000001</c:v>
                </c:pt>
                <c:pt idx="44">
                  <c:v>11415.365000000002</c:v>
                </c:pt>
                <c:pt idx="45">
                  <c:v>9098.5973999999987</c:v>
                </c:pt>
                <c:pt idx="46">
                  <c:v>7240.8346000000001</c:v>
                </c:pt>
                <c:pt idx="47">
                  <c:v>5756.0848000000005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D6-446D-9B7E-F5585CE32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8644623"/>
        <c:axId val="149864510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'GSHI Analysis CLOSED'!$D$37</c15:sqref>
                        </c15:formulaRef>
                      </c:ext>
                    </c:extLst>
                    <c:strCache>
                      <c:ptCount val="1"/>
                      <c:pt idx="0">
                        <c:v>Projected Accrual Cost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'GSHI Analysis CLOSED'!$E$37:$AZ$37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704464.06140000001</c:v>
                      </c:pt>
                      <c:pt idx="1">
                        <c:v>708094.84600000002</c:v>
                      </c:pt>
                      <c:pt idx="2">
                        <c:v>708912.15220000001</c:v>
                      </c:pt>
                      <c:pt idx="3">
                        <c:v>712235.50219999999</c:v>
                      </c:pt>
                      <c:pt idx="4">
                        <c:v>715569.5830000001</c:v>
                      </c:pt>
                      <c:pt idx="5">
                        <c:v>717674.38379999995</c:v>
                      </c:pt>
                      <c:pt idx="6">
                        <c:v>717926.60519999999</c:v>
                      </c:pt>
                      <c:pt idx="7">
                        <c:v>714952.99800000002</c:v>
                      </c:pt>
                      <c:pt idx="8">
                        <c:v>701065.01619999995</c:v>
                      </c:pt>
                      <c:pt idx="9">
                        <c:v>694709.42680000002</c:v>
                      </c:pt>
                      <c:pt idx="10">
                        <c:v>686525.5148</c:v>
                      </c:pt>
                      <c:pt idx="11">
                        <c:v>678012.48340000003</c:v>
                      </c:pt>
                      <c:pt idx="12">
                        <c:v>663671.36</c:v>
                      </c:pt>
                      <c:pt idx="13">
                        <c:v>647958.80820000009</c:v>
                      </c:pt>
                      <c:pt idx="14">
                        <c:v>619544.4926</c:v>
                      </c:pt>
                      <c:pt idx="15">
                        <c:v>599248.31359999999</c:v>
                      </c:pt>
                      <c:pt idx="16">
                        <c:v>573295.94059999997</c:v>
                      </c:pt>
                      <c:pt idx="17">
                        <c:v>545853.07239999995</c:v>
                      </c:pt>
                      <c:pt idx="18">
                        <c:v>519415.71759999997</c:v>
                      </c:pt>
                      <c:pt idx="19">
                        <c:v>495176.18160000001</c:v>
                      </c:pt>
                      <c:pt idx="20">
                        <c:v>463057.39559999993</c:v>
                      </c:pt>
                      <c:pt idx="21">
                        <c:v>425338.29000000004</c:v>
                      </c:pt>
                      <c:pt idx="22">
                        <c:v>392754.58299999998</c:v>
                      </c:pt>
                      <c:pt idx="23">
                        <c:v>364645.76079999999</c:v>
                      </c:pt>
                      <c:pt idx="24">
                        <c:v>335356.50820000004</c:v>
                      </c:pt>
                      <c:pt idx="25">
                        <c:v>307349.65740000003</c:v>
                      </c:pt>
                      <c:pt idx="26">
                        <c:v>275587.75380000001</c:v>
                      </c:pt>
                      <c:pt idx="27">
                        <c:v>247742.23520000002</c:v>
                      </c:pt>
                      <c:pt idx="28">
                        <c:v>218311.70140000002</c:v>
                      </c:pt>
                      <c:pt idx="29">
                        <c:v>191995.62539999999</c:v>
                      </c:pt>
                      <c:pt idx="30">
                        <c:v>165575.4394</c:v>
                      </c:pt>
                      <c:pt idx="31">
                        <c:v>142620.03899999999</c:v>
                      </c:pt>
                      <c:pt idx="32">
                        <c:v>122806.95940000001</c:v>
                      </c:pt>
                      <c:pt idx="33">
                        <c:v>104716.9678</c:v>
                      </c:pt>
                      <c:pt idx="34">
                        <c:v>87949.489600000001</c:v>
                      </c:pt>
                      <c:pt idx="35">
                        <c:v>73074.095400000006</c:v>
                      </c:pt>
                      <c:pt idx="36">
                        <c:v>60516.024000000005</c:v>
                      </c:pt>
                      <c:pt idx="37">
                        <c:v>49979.624800000005</c:v>
                      </c:pt>
                      <c:pt idx="38">
                        <c:v>40987.1976</c:v>
                      </c:pt>
                      <c:pt idx="39">
                        <c:v>33554.482000000004</c:v>
                      </c:pt>
                      <c:pt idx="40">
                        <c:v>27286.3616</c:v>
                      </c:pt>
                      <c:pt idx="41">
                        <c:v>22122.8858</c:v>
                      </c:pt>
                      <c:pt idx="42">
                        <c:v>17822.790199999999</c:v>
                      </c:pt>
                      <c:pt idx="43">
                        <c:v>14287.816200000001</c:v>
                      </c:pt>
                      <c:pt idx="44">
                        <c:v>11415.365000000002</c:v>
                      </c:pt>
                      <c:pt idx="45">
                        <c:v>9098.5973999999987</c:v>
                      </c:pt>
                      <c:pt idx="46">
                        <c:v>7240.8346000000001</c:v>
                      </c:pt>
                      <c:pt idx="47">
                        <c:v>5756.0848000000005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D6-446D-9B7E-F5585CE32CE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CLOSED'!$D$39</c15:sqref>
                        </c15:formulaRef>
                      </c:ext>
                    </c:extLst>
                    <c:strCache>
                      <c:ptCount val="1"/>
                      <c:pt idx="0">
                        <c:v>Rate Rider Collection - GSHi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CLOSED'!$E$39:$AZ$39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1336726</c:v>
                      </c:pt>
                      <c:pt idx="1">
                        <c:v>1336726</c:v>
                      </c:pt>
                      <c:pt idx="2">
                        <c:v>1336726</c:v>
                      </c:pt>
                      <c:pt idx="3">
                        <c:v>1336726</c:v>
                      </c:pt>
                      <c:pt idx="4">
                        <c:v>1336726</c:v>
                      </c:pt>
                      <c:pt idx="5">
                        <c:v>1336726</c:v>
                      </c:pt>
                      <c:pt idx="6">
                        <c:v>1336726</c:v>
                      </c:pt>
                      <c:pt idx="7">
                        <c:v>1336726</c:v>
                      </c:pt>
                      <c:pt idx="8">
                        <c:v>1336726</c:v>
                      </c:pt>
                      <c:pt idx="9">
                        <c:v>1336726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D6-446D-9B7E-F5585CE32CE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CLOSED'!$D$41</c15:sqref>
                        </c15:formulaRef>
                      </c:ext>
                    </c:extLst>
                    <c:strCache>
                      <c:ptCount val="1"/>
                      <c:pt idx="0">
                        <c:v>Accrual Cost Adj - OEB Staff Proposal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CLOSED'!$E$41:$AZ$41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-205455.80977926872</c:v>
                      </c:pt>
                      <c:pt idx="1">
                        <c:v>-206514.72226466169</c:v>
                      </c:pt>
                      <c:pt idx="2">
                        <c:v>-206753.08830256134</c:v>
                      </c:pt>
                      <c:pt idx="3">
                        <c:v>-207722.33798163364</c:v>
                      </c:pt>
                      <c:pt idx="4">
                        <c:v>-208694.71728125639</c:v>
                      </c:pt>
                      <c:pt idx="5">
                        <c:v>-209308.57904721878</c:v>
                      </c:pt>
                      <c:pt idx="6">
                        <c:v>-209382.13901261671</c:v>
                      </c:pt>
                      <c:pt idx="7">
                        <c:v>-208514.89125830639</c:v>
                      </c:pt>
                      <c:pt idx="8">
                        <c:v>-204464.48371693632</c:v>
                      </c:pt>
                      <c:pt idx="9">
                        <c:v>-202610.88629678334</c:v>
                      </c:pt>
                      <c:pt idx="10">
                        <c:v>-200224.06153274825</c:v>
                      </c:pt>
                      <c:pt idx="11">
                        <c:v>-197741.24962537087</c:v>
                      </c:pt>
                      <c:pt idx="12">
                        <c:v>-193558.68406562344</c:v>
                      </c:pt>
                      <c:pt idx="13">
                        <c:v>-188976.14362012202</c:v>
                      </c:pt>
                      <c:pt idx="14">
                        <c:v>-180689.15420391259</c:v>
                      </c:pt>
                      <c:pt idx="15">
                        <c:v>-174769.80626218382</c:v>
                      </c:pt>
                      <c:pt idx="16">
                        <c:v>-167200.83844314126</c:v>
                      </c:pt>
                      <c:pt idx="17">
                        <c:v>-159197.17009774459</c:v>
                      </c:pt>
                      <c:pt idx="18">
                        <c:v>-151486.75811723666</c:v>
                      </c:pt>
                      <c:pt idx="19">
                        <c:v>-144417.33645269275</c:v>
                      </c:pt>
                      <c:pt idx="20">
                        <c:v>-135049.94420610648</c:v>
                      </c:pt>
                      <c:pt idx="21">
                        <c:v>-124049.22776104505</c:v>
                      </c:pt>
                      <c:pt idx="22">
                        <c:v>-114546.24205302859</c:v>
                      </c:pt>
                      <c:pt idx="23">
                        <c:v>-106348.3492952839</c:v>
                      </c:pt>
                      <c:pt idx="24">
                        <c:v>-97806.185911102861</c:v>
                      </c:pt>
                      <c:pt idx="25">
                        <c:v>-89638.032948060631</c:v>
                      </c:pt>
                      <c:pt idx="26">
                        <c:v>-80374.72487908628</c:v>
                      </c:pt>
                      <c:pt idx="27">
                        <c:v>-72253.624192534364</c:v>
                      </c:pt>
                      <c:pt idx="28">
                        <c:v>-63670.25637374397</c:v>
                      </c:pt>
                      <c:pt idx="29">
                        <c:v>-55995.215160076201</c:v>
                      </c:pt>
                      <c:pt idx="30">
                        <c:v>-48289.810432457693</c:v>
                      </c:pt>
                      <c:pt idx="31">
                        <c:v>-41594.904849032348</c:v>
                      </c:pt>
                      <c:pt idx="32">
                        <c:v>-35816.452069838379</c:v>
                      </c:pt>
                      <c:pt idx="33">
                        <c:v>-30540.535132795641</c:v>
                      </c:pt>
                      <c:pt idx="34">
                        <c:v>-25650.327100478218</c:v>
                      </c:pt>
                      <c:pt idx="35">
                        <c:v>-21311.942321738625</c:v>
                      </c:pt>
                      <c:pt idx="36">
                        <c:v>-17649.401008239511</c:v>
                      </c:pt>
                      <c:pt idx="37">
                        <c:v>-14576.477138295677</c:v>
                      </c:pt>
                      <c:pt idx="38">
                        <c:v>-11953.850217363124</c:v>
                      </c:pt>
                      <c:pt idx="39">
                        <c:v>-9786.1106744513581</c:v>
                      </c:pt>
                      <c:pt idx="40">
                        <c:v>-7958.0234473802811</c:v>
                      </c:pt>
                      <c:pt idx="41">
                        <c:v>-6452.1040401412938</c:v>
                      </c:pt>
                      <c:pt idx="42">
                        <c:v>-5197.9880787528482</c:v>
                      </c:pt>
                      <c:pt idx="43">
                        <c:v>-4167.018600657254</c:v>
                      </c:pt>
                      <c:pt idx="44">
                        <c:v>-3329.2728309517165</c:v>
                      </c:pt>
                      <c:pt idx="45">
                        <c:v>-2653.59128889772</c:v>
                      </c:pt>
                      <c:pt idx="46">
                        <c:v>-2111.7777580651291</c:v>
                      </c:pt>
                      <c:pt idx="47">
                        <c:v>-1678.7528683746989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0-BBD6-446D-9B7E-F5585CE32CE8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CLOSED'!$D$42</c15:sqref>
                        </c15:formulaRef>
                      </c:ext>
                    </c:extLst>
                    <c:strCache>
                      <c:ptCount val="1"/>
                      <c:pt idx="0">
                        <c:v>Rate Rider Collection - OEB Staff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CLOSED'!$E$42:$AZ$42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698833.2</c:v>
                      </c:pt>
                      <c:pt idx="1">
                        <c:v>698833.2</c:v>
                      </c:pt>
                      <c:pt idx="2">
                        <c:v>698833.2</c:v>
                      </c:pt>
                      <c:pt idx="3">
                        <c:v>698833.2</c:v>
                      </c:pt>
                      <c:pt idx="4">
                        <c:v>698833.2</c:v>
                      </c:pt>
                      <c:pt idx="5">
                        <c:v>698833.2</c:v>
                      </c:pt>
                      <c:pt idx="6">
                        <c:v>698833.2</c:v>
                      </c:pt>
                      <c:pt idx="7">
                        <c:v>698833.2</c:v>
                      </c:pt>
                      <c:pt idx="8">
                        <c:v>698833.2</c:v>
                      </c:pt>
                      <c:pt idx="9">
                        <c:v>698833.2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1-BBD6-446D-9B7E-F5585CE32CE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CLOSED'!$D$43</c15:sqref>
                        </c15:formulaRef>
                      </c:ext>
                    </c:extLst>
                    <c:strCache>
                      <c:ptCount val="1"/>
                      <c:pt idx="0">
                        <c:v>Total Cash Collected - OEB Staff Proposal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CLOSED'!$E$43:$AZ$43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1197841.4516207313</c:v>
                      </c:pt>
                      <c:pt idx="1">
                        <c:v>1200413.3237353384</c:v>
                      </c:pt>
                      <c:pt idx="2">
                        <c:v>1200992.2638974388</c:v>
                      </c:pt>
                      <c:pt idx="3">
                        <c:v>1203346.3642183663</c:v>
                      </c:pt>
                      <c:pt idx="4">
                        <c:v>1205708.0657187437</c:v>
                      </c:pt>
                      <c:pt idx="5">
                        <c:v>1207199.0047527812</c:v>
                      </c:pt>
                      <c:pt idx="6">
                        <c:v>1207377.6661873832</c:v>
                      </c:pt>
                      <c:pt idx="7">
                        <c:v>1205271.3067416935</c:v>
                      </c:pt>
                      <c:pt idx="8">
                        <c:v>1195433.7324830636</c:v>
                      </c:pt>
                      <c:pt idx="9">
                        <c:v>1190931.7405032166</c:v>
                      </c:pt>
                      <c:pt idx="10">
                        <c:v>486301.45326725172</c:v>
                      </c:pt>
                      <c:pt idx="11">
                        <c:v>480271.23377462919</c:v>
                      </c:pt>
                      <c:pt idx="12">
                        <c:v>470112.67593437654</c:v>
                      </c:pt>
                      <c:pt idx="13">
                        <c:v>458982.6645798781</c:v>
                      </c:pt>
                      <c:pt idx="14">
                        <c:v>438855.33839608741</c:v>
                      </c:pt>
                      <c:pt idx="15">
                        <c:v>424478.50733781618</c:v>
                      </c:pt>
                      <c:pt idx="16">
                        <c:v>406095.10215685872</c:v>
                      </c:pt>
                      <c:pt idx="17">
                        <c:v>386655.90230225539</c:v>
                      </c:pt>
                      <c:pt idx="18">
                        <c:v>367928.95948276331</c:v>
                      </c:pt>
                      <c:pt idx="19">
                        <c:v>350758.84514730726</c:v>
                      </c:pt>
                      <c:pt idx="20">
                        <c:v>328007.45139389345</c:v>
                      </c:pt>
                      <c:pt idx="21">
                        <c:v>301289.062238955</c:v>
                      </c:pt>
                      <c:pt idx="22">
                        <c:v>278208.34094697138</c:v>
                      </c:pt>
                      <c:pt idx="23">
                        <c:v>258297.41150471609</c:v>
                      </c:pt>
                      <c:pt idx="24">
                        <c:v>237550.32228889718</c:v>
                      </c:pt>
                      <c:pt idx="25">
                        <c:v>217711.62445193939</c:v>
                      </c:pt>
                      <c:pt idx="26">
                        <c:v>195213.02892091373</c:v>
                      </c:pt>
                      <c:pt idx="27">
                        <c:v>175488.61100746566</c:v>
                      </c:pt>
                      <c:pt idx="28">
                        <c:v>154641.44502625606</c:v>
                      </c:pt>
                      <c:pt idx="29">
                        <c:v>136000.4102399238</c:v>
                      </c:pt>
                      <c:pt idx="30">
                        <c:v>117285.62896754232</c:v>
                      </c:pt>
                      <c:pt idx="31">
                        <c:v>101025.13415096764</c:v>
                      </c:pt>
                      <c:pt idx="32">
                        <c:v>86990.507330161636</c:v>
                      </c:pt>
                      <c:pt idx="33">
                        <c:v>74176.432667204353</c:v>
                      </c:pt>
                      <c:pt idx="34">
                        <c:v>62299.162499521786</c:v>
                      </c:pt>
                      <c:pt idx="35">
                        <c:v>51762.153078261385</c:v>
                      </c:pt>
                      <c:pt idx="36">
                        <c:v>42866.622991760494</c:v>
                      </c:pt>
                      <c:pt idx="37">
                        <c:v>35403.14766170433</c:v>
                      </c:pt>
                      <c:pt idx="38">
                        <c:v>29033.347382636875</c:v>
                      </c:pt>
                      <c:pt idx="39">
                        <c:v>23768.371325548644</c:v>
                      </c:pt>
                      <c:pt idx="40">
                        <c:v>19328.338152619719</c:v>
                      </c:pt>
                      <c:pt idx="41">
                        <c:v>15670.781759858706</c:v>
                      </c:pt>
                      <c:pt idx="42">
                        <c:v>12624.80212124715</c:v>
                      </c:pt>
                      <c:pt idx="43">
                        <c:v>10120.797599342746</c:v>
                      </c:pt>
                      <c:pt idx="44">
                        <c:v>8086.0921690482846</c:v>
                      </c:pt>
                      <c:pt idx="45">
                        <c:v>6445.0061111022787</c:v>
                      </c:pt>
                      <c:pt idx="46">
                        <c:v>5129.056841934871</c:v>
                      </c:pt>
                      <c:pt idx="47">
                        <c:v>4077.3319316253019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2-BBD6-446D-9B7E-F5585CE32CE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CLOSED'!$D$44</c15:sqref>
                        </c15:formulaRef>
                      </c:ext>
                    </c:extLst>
                    <c:strCache>
                      <c:ptCount val="1"/>
                      <c:pt idx="0">
                        <c:v>Cumulative Cash - OEB Staff Proposal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CLOSED'!$E$44:$AZ$44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529668.23862073116</c:v>
                      </c:pt>
                      <c:pt idx="1">
                        <c:v>1028935.4229560697</c:v>
                      </c:pt>
                      <c:pt idx="2">
                        <c:v>1505047.4590535085</c:v>
                      </c:pt>
                      <c:pt idx="3">
                        <c:v>1961252.2948718749</c:v>
                      </c:pt>
                      <c:pt idx="4">
                        <c:v>2406585.3929906185</c:v>
                      </c:pt>
                      <c:pt idx="5">
                        <c:v>2818222.7717433996</c:v>
                      </c:pt>
                      <c:pt idx="6">
                        <c:v>3218965.6093307827</c:v>
                      </c:pt>
                      <c:pt idx="7">
                        <c:v>3598358.1560724769</c:v>
                      </c:pt>
                      <c:pt idx="8">
                        <c:v>3948310.6105555408</c:v>
                      </c:pt>
                      <c:pt idx="9">
                        <c:v>4284629.9956587572</c:v>
                      </c:pt>
                      <c:pt idx="10">
                        <c:v>3900615.6111260094</c:v>
                      </c:pt>
                      <c:pt idx="11">
                        <c:v>3498001.0093006389</c:v>
                      </c:pt>
                      <c:pt idx="12">
                        <c:v>3064802.8988350155</c:v>
                      </c:pt>
                      <c:pt idx="13">
                        <c:v>2572911.5212148936</c:v>
                      </c:pt>
                      <c:pt idx="14">
                        <c:v>2030580.9402109808</c:v>
                      </c:pt>
                      <c:pt idx="15">
                        <c:v>1455887.9133487968</c:v>
                      </c:pt>
                      <c:pt idx="16">
                        <c:v>861640.08130565542</c:v>
                      </c:pt>
                      <c:pt idx="17">
                        <c:v>261673.04980791081</c:v>
                      </c:pt>
                      <c:pt idx="18">
                        <c:v>-365140.3147093259</c:v>
                      </c:pt>
                      <c:pt idx="19">
                        <c:v>-1022405.2695620187</c:v>
                      </c:pt>
                      <c:pt idx="20">
                        <c:v>-1674155.0919681252</c:v>
                      </c:pt>
                      <c:pt idx="21">
                        <c:v>-2356917.0975291701</c:v>
                      </c:pt>
                      <c:pt idx="22">
                        <c:v>-3056510.0171821984</c:v>
                      </c:pt>
                      <c:pt idx="23">
                        <c:v>-3731085.1108774822</c:v>
                      </c:pt>
                      <c:pt idx="24">
                        <c:v>-4336369.6155885849</c:v>
                      </c:pt>
                      <c:pt idx="25">
                        <c:v>-4971693.2959366459</c:v>
                      </c:pt>
                      <c:pt idx="26">
                        <c:v>-5647030.7230157321</c:v>
                      </c:pt>
                      <c:pt idx="27">
                        <c:v>-6320132.8882082663</c:v>
                      </c:pt>
                      <c:pt idx="28">
                        <c:v>-6952623.49758201</c:v>
                      </c:pt>
                      <c:pt idx="29">
                        <c:v>-7587814.5871420866</c:v>
                      </c:pt>
                      <c:pt idx="30">
                        <c:v>-8173632.9361745445</c:v>
                      </c:pt>
                      <c:pt idx="31">
                        <c:v>-8682328.5914235767</c:v>
                      </c:pt>
                      <c:pt idx="32">
                        <c:v>-9122074.9404934142</c:v>
                      </c:pt>
                      <c:pt idx="33">
                        <c:v>-9544560.6102262083</c:v>
                      </c:pt>
                      <c:pt idx="34">
                        <c:v>-9915444.9585266877</c:v>
                      </c:pt>
                      <c:pt idx="35">
                        <c:v>-10245646.583848426</c:v>
                      </c:pt>
                      <c:pt idx="36">
                        <c:v>-10506171.919856666</c:v>
                      </c:pt>
                      <c:pt idx="37">
                        <c:v>-10741257.161194962</c:v>
                      </c:pt>
                      <c:pt idx="38">
                        <c:v>-10927853.369212326</c:v>
                      </c:pt>
                      <c:pt idx="39">
                        <c:v>-11089708.277886776</c:v>
                      </c:pt>
                      <c:pt idx="40">
                        <c:v>-11221132.637134157</c:v>
                      </c:pt>
                      <c:pt idx="41">
                        <c:v>-11331059.653574299</c:v>
                      </c:pt>
                      <c:pt idx="42">
                        <c:v>-11421773.925053053</c:v>
                      </c:pt>
                      <c:pt idx="43">
                        <c:v>-11495767.924853709</c:v>
                      </c:pt>
                      <c:pt idx="44">
                        <c:v>-11555559.356284661</c:v>
                      </c:pt>
                      <c:pt idx="45">
                        <c:v>-11603544.882373558</c:v>
                      </c:pt>
                      <c:pt idx="46">
                        <c:v>-11641921.908931624</c:v>
                      </c:pt>
                      <c:pt idx="47">
                        <c:v>-11672638.080599999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3-BBD6-446D-9B7E-F5585CE32CE8}"/>
                  </c:ext>
                </c:extLst>
              </c15:ser>
            </c15:filteredLineSeries>
          </c:ext>
        </c:extLst>
      </c:lineChart>
      <c:catAx>
        <c:axId val="149864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8645103"/>
        <c:crosses val="autoZero"/>
        <c:auto val="1"/>
        <c:lblAlgn val="ctr"/>
        <c:lblOffset val="100"/>
        <c:noMultiLvlLbl val="0"/>
      </c:catAx>
      <c:valAx>
        <c:axId val="149864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8644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OEB Staff Proposal: Benefits Paid vs. Cash Collected (Accrual + OPEB Proposal) (Projected, CLOSED)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'GSHI Analysis CLOSED'!$D$38</c:f>
              <c:strCache>
                <c:ptCount val="1"/>
                <c:pt idx="0">
                  <c:v>Projected Benefits Paid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'GSHI Analysis CLOSED'!$E$36:$AZ$36</c:f>
              <c:strCache>
                <c:ptCount val="48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</c:strCache>
            </c:strRef>
          </c:cat>
          <c:val>
            <c:numRef>
              <c:f>'GSHI Analysis CLOSED'!$E$38:$AZ$38</c:f>
              <c:numCache>
                <c:formatCode>_(* #,##0_);_(* \(#,##0\);_(* "-"??_);_(@_)</c:formatCode>
                <c:ptCount val="48"/>
                <c:pt idx="0">
                  <c:v>668173.21300000011</c:v>
                </c:pt>
                <c:pt idx="1">
                  <c:v>701146.13939999999</c:v>
                </c:pt>
                <c:pt idx="2">
                  <c:v>724880.22779999999</c:v>
                </c:pt>
                <c:pt idx="3">
                  <c:v>747141.52839999995</c:v>
                </c:pt>
                <c:pt idx="4">
                  <c:v>760374.96759999997</c:v>
                </c:pt>
                <c:pt idx="5">
                  <c:v>795561.62600000005</c:v>
                </c:pt>
                <c:pt idx="6">
                  <c:v>806634.82860000001</c:v>
                </c:pt>
                <c:pt idx="7">
                  <c:v>825878.76</c:v>
                </c:pt>
                <c:pt idx="8">
                  <c:v>845481.27799999993</c:v>
                </c:pt>
                <c:pt idx="9">
                  <c:v>854612.3554</c:v>
                </c:pt>
                <c:pt idx="10">
                  <c:v>870315.8378000001</c:v>
                </c:pt>
                <c:pt idx="11">
                  <c:v>882885.83559999999</c:v>
                </c:pt>
                <c:pt idx="12">
                  <c:v>903310.78639999998</c:v>
                </c:pt>
                <c:pt idx="13">
                  <c:v>950874.04220000003</c:v>
                </c:pt>
                <c:pt idx="14">
                  <c:v>981185.91940000001</c:v>
                </c:pt>
                <c:pt idx="15">
                  <c:v>999171.53419999999</c:v>
                </c:pt>
                <c:pt idx="16">
                  <c:v>1000342.9342</c:v>
                </c:pt>
                <c:pt idx="17">
                  <c:v>986622.9338</c:v>
                </c:pt>
                <c:pt idx="18">
                  <c:v>994742.32400000002</c:v>
                </c:pt>
                <c:pt idx="19">
                  <c:v>1008023.8</c:v>
                </c:pt>
                <c:pt idx="20">
                  <c:v>979757.27380000008</c:v>
                </c:pt>
                <c:pt idx="21">
                  <c:v>984051.06780000008</c:v>
                </c:pt>
                <c:pt idx="22">
                  <c:v>977801.26059999992</c:v>
                </c:pt>
                <c:pt idx="23">
                  <c:v>932872.50520000001</c:v>
                </c:pt>
                <c:pt idx="24">
                  <c:v>842834.82700000005</c:v>
                </c:pt>
                <c:pt idx="25">
                  <c:v>853035.30480000004</c:v>
                </c:pt>
                <c:pt idx="26">
                  <c:v>870550.45600000001</c:v>
                </c:pt>
                <c:pt idx="27">
                  <c:v>848590.77619999996</c:v>
                </c:pt>
                <c:pt idx="28">
                  <c:v>787132.05440000002</c:v>
                </c:pt>
                <c:pt idx="29">
                  <c:v>771191.49979999999</c:v>
                </c:pt>
                <c:pt idx="30">
                  <c:v>703103.978</c:v>
                </c:pt>
                <c:pt idx="31">
                  <c:v>609720.78940000001</c:v>
                </c:pt>
                <c:pt idx="32">
                  <c:v>526736.85639999993</c:v>
                </c:pt>
                <c:pt idx="33">
                  <c:v>496662.10239999997</c:v>
                </c:pt>
                <c:pt idx="34">
                  <c:v>433183.51079999999</c:v>
                </c:pt>
                <c:pt idx="35">
                  <c:v>381963.77839999995</c:v>
                </c:pt>
                <c:pt idx="36">
                  <c:v>303391.95900000003</c:v>
                </c:pt>
                <c:pt idx="37">
                  <c:v>270488.38899999997</c:v>
                </c:pt>
                <c:pt idx="38">
                  <c:v>215629.55540000001</c:v>
                </c:pt>
                <c:pt idx="39">
                  <c:v>185623.28</c:v>
                </c:pt>
                <c:pt idx="40">
                  <c:v>150752.6974</c:v>
                </c:pt>
                <c:pt idx="41">
                  <c:v>125597.7982</c:v>
                </c:pt>
                <c:pt idx="42">
                  <c:v>103339.0736</c:v>
                </c:pt>
                <c:pt idx="43">
                  <c:v>84114.79740000001</c:v>
                </c:pt>
                <c:pt idx="44">
                  <c:v>67877.5236</c:v>
                </c:pt>
                <c:pt idx="45">
                  <c:v>54430.532200000001</c:v>
                </c:pt>
                <c:pt idx="46">
                  <c:v>43506.083400000003</c:v>
                </c:pt>
                <c:pt idx="47">
                  <c:v>34793.503599999996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4-4328-8397-2055F5536EBE}"/>
            </c:ext>
          </c:extLst>
        </c:ser>
        <c:ser>
          <c:idx val="6"/>
          <c:order val="6"/>
          <c:tx>
            <c:strRef>
              <c:f>'GSHI Analysis CLOSED'!$D$43</c:f>
              <c:strCache>
                <c:ptCount val="1"/>
                <c:pt idx="0">
                  <c:v>Total Cash Collected - OEB Staff Proposal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'GSHI Analysis CLOSED'!$E$36:$AZ$36</c:f>
              <c:strCache>
                <c:ptCount val="48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</c:strCache>
            </c:strRef>
          </c:cat>
          <c:val>
            <c:numRef>
              <c:f>'GSHI Analysis CLOSED'!$E$43:$AZ$43</c:f>
              <c:numCache>
                <c:formatCode>_(* #,##0_);_(* \(#,##0\);_(* "-"??_);_(@_)</c:formatCode>
                <c:ptCount val="48"/>
                <c:pt idx="0">
                  <c:v>1197841.4516207313</c:v>
                </c:pt>
                <c:pt idx="1">
                  <c:v>1200413.3237353384</c:v>
                </c:pt>
                <c:pt idx="2">
                  <c:v>1200992.2638974388</c:v>
                </c:pt>
                <c:pt idx="3">
                  <c:v>1203346.3642183663</c:v>
                </c:pt>
                <c:pt idx="4">
                  <c:v>1205708.0657187437</c:v>
                </c:pt>
                <c:pt idx="5">
                  <c:v>1207199.0047527812</c:v>
                </c:pt>
                <c:pt idx="6">
                  <c:v>1207377.6661873832</c:v>
                </c:pt>
                <c:pt idx="7">
                  <c:v>1205271.3067416935</c:v>
                </c:pt>
                <c:pt idx="8">
                  <c:v>1195433.7324830636</c:v>
                </c:pt>
                <c:pt idx="9">
                  <c:v>1190931.7405032166</c:v>
                </c:pt>
                <c:pt idx="10">
                  <c:v>486301.45326725172</c:v>
                </c:pt>
                <c:pt idx="11">
                  <c:v>480271.23377462919</c:v>
                </c:pt>
                <c:pt idx="12">
                  <c:v>470112.67593437654</c:v>
                </c:pt>
                <c:pt idx="13">
                  <c:v>458982.6645798781</c:v>
                </c:pt>
                <c:pt idx="14">
                  <c:v>438855.33839608741</c:v>
                </c:pt>
                <c:pt idx="15">
                  <c:v>424478.50733781618</c:v>
                </c:pt>
                <c:pt idx="16">
                  <c:v>406095.10215685872</c:v>
                </c:pt>
                <c:pt idx="17">
                  <c:v>386655.90230225539</c:v>
                </c:pt>
                <c:pt idx="18">
                  <c:v>367928.95948276331</c:v>
                </c:pt>
                <c:pt idx="19">
                  <c:v>350758.84514730726</c:v>
                </c:pt>
                <c:pt idx="20">
                  <c:v>328007.45139389345</c:v>
                </c:pt>
                <c:pt idx="21">
                  <c:v>301289.062238955</c:v>
                </c:pt>
                <c:pt idx="22">
                  <c:v>278208.34094697138</c:v>
                </c:pt>
                <c:pt idx="23">
                  <c:v>258297.41150471609</c:v>
                </c:pt>
                <c:pt idx="24">
                  <c:v>237550.32228889718</c:v>
                </c:pt>
                <c:pt idx="25">
                  <c:v>217711.62445193939</c:v>
                </c:pt>
                <c:pt idx="26">
                  <c:v>195213.02892091373</c:v>
                </c:pt>
                <c:pt idx="27">
                  <c:v>175488.61100746566</c:v>
                </c:pt>
                <c:pt idx="28">
                  <c:v>154641.44502625606</c:v>
                </c:pt>
                <c:pt idx="29">
                  <c:v>136000.4102399238</c:v>
                </c:pt>
                <c:pt idx="30">
                  <c:v>117285.62896754232</c:v>
                </c:pt>
                <c:pt idx="31">
                  <c:v>101025.13415096764</c:v>
                </c:pt>
                <c:pt idx="32">
                  <c:v>86990.507330161636</c:v>
                </c:pt>
                <c:pt idx="33">
                  <c:v>74176.432667204353</c:v>
                </c:pt>
                <c:pt idx="34">
                  <c:v>62299.162499521786</c:v>
                </c:pt>
                <c:pt idx="35">
                  <c:v>51762.153078261385</c:v>
                </c:pt>
                <c:pt idx="36">
                  <c:v>42866.622991760494</c:v>
                </c:pt>
                <c:pt idx="37">
                  <c:v>35403.14766170433</c:v>
                </c:pt>
                <c:pt idx="38">
                  <c:v>29033.347382636875</c:v>
                </c:pt>
                <c:pt idx="39">
                  <c:v>23768.371325548644</c:v>
                </c:pt>
                <c:pt idx="40">
                  <c:v>19328.338152619719</c:v>
                </c:pt>
                <c:pt idx="41">
                  <c:v>15670.781759858706</c:v>
                </c:pt>
                <c:pt idx="42">
                  <c:v>12624.80212124715</c:v>
                </c:pt>
                <c:pt idx="43">
                  <c:v>10120.797599342746</c:v>
                </c:pt>
                <c:pt idx="44">
                  <c:v>8086.0921690482846</c:v>
                </c:pt>
                <c:pt idx="45">
                  <c:v>6445.0061111022787</c:v>
                </c:pt>
                <c:pt idx="46">
                  <c:v>5129.056841934871</c:v>
                </c:pt>
                <c:pt idx="47">
                  <c:v>4077.3319316253019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E64-4328-8397-2055F5536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4348752"/>
        <c:axId val="16243444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'GSHI Analysis CLOSED'!$D$37</c15:sqref>
                        </c15:formulaRef>
                      </c:ext>
                    </c:extLst>
                    <c:strCache>
                      <c:ptCount val="1"/>
                      <c:pt idx="0">
                        <c:v>Projected Accrual Cost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'GSHI Analysis CLOSED'!$E$37:$AZ$37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704464.06140000001</c:v>
                      </c:pt>
                      <c:pt idx="1">
                        <c:v>708094.84600000002</c:v>
                      </c:pt>
                      <c:pt idx="2">
                        <c:v>708912.15220000001</c:v>
                      </c:pt>
                      <c:pt idx="3">
                        <c:v>712235.50219999999</c:v>
                      </c:pt>
                      <c:pt idx="4">
                        <c:v>715569.5830000001</c:v>
                      </c:pt>
                      <c:pt idx="5">
                        <c:v>717674.38379999995</c:v>
                      </c:pt>
                      <c:pt idx="6">
                        <c:v>717926.60519999999</c:v>
                      </c:pt>
                      <c:pt idx="7">
                        <c:v>714952.99800000002</c:v>
                      </c:pt>
                      <c:pt idx="8">
                        <c:v>701065.01619999995</c:v>
                      </c:pt>
                      <c:pt idx="9">
                        <c:v>694709.42680000002</c:v>
                      </c:pt>
                      <c:pt idx="10">
                        <c:v>686525.5148</c:v>
                      </c:pt>
                      <c:pt idx="11">
                        <c:v>678012.48340000003</c:v>
                      </c:pt>
                      <c:pt idx="12">
                        <c:v>663671.36</c:v>
                      </c:pt>
                      <c:pt idx="13">
                        <c:v>647958.80820000009</c:v>
                      </c:pt>
                      <c:pt idx="14">
                        <c:v>619544.4926</c:v>
                      </c:pt>
                      <c:pt idx="15">
                        <c:v>599248.31359999999</c:v>
                      </c:pt>
                      <c:pt idx="16">
                        <c:v>573295.94059999997</c:v>
                      </c:pt>
                      <c:pt idx="17">
                        <c:v>545853.07239999995</c:v>
                      </c:pt>
                      <c:pt idx="18">
                        <c:v>519415.71759999997</c:v>
                      </c:pt>
                      <c:pt idx="19">
                        <c:v>495176.18160000001</c:v>
                      </c:pt>
                      <c:pt idx="20">
                        <c:v>463057.39559999993</c:v>
                      </c:pt>
                      <c:pt idx="21">
                        <c:v>425338.29000000004</c:v>
                      </c:pt>
                      <c:pt idx="22">
                        <c:v>392754.58299999998</c:v>
                      </c:pt>
                      <c:pt idx="23">
                        <c:v>364645.76079999999</c:v>
                      </c:pt>
                      <c:pt idx="24">
                        <c:v>335356.50820000004</c:v>
                      </c:pt>
                      <c:pt idx="25">
                        <c:v>307349.65740000003</c:v>
                      </c:pt>
                      <c:pt idx="26">
                        <c:v>275587.75380000001</c:v>
                      </c:pt>
                      <c:pt idx="27">
                        <c:v>247742.23520000002</c:v>
                      </c:pt>
                      <c:pt idx="28">
                        <c:v>218311.70140000002</c:v>
                      </c:pt>
                      <c:pt idx="29">
                        <c:v>191995.62539999999</c:v>
                      </c:pt>
                      <c:pt idx="30">
                        <c:v>165575.4394</c:v>
                      </c:pt>
                      <c:pt idx="31">
                        <c:v>142620.03899999999</c:v>
                      </c:pt>
                      <c:pt idx="32">
                        <c:v>122806.95940000001</c:v>
                      </c:pt>
                      <c:pt idx="33">
                        <c:v>104716.9678</c:v>
                      </c:pt>
                      <c:pt idx="34">
                        <c:v>87949.489600000001</c:v>
                      </c:pt>
                      <c:pt idx="35">
                        <c:v>73074.095400000006</c:v>
                      </c:pt>
                      <c:pt idx="36">
                        <c:v>60516.024000000005</c:v>
                      </c:pt>
                      <c:pt idx="37">
                        <c:v>49979.624800000005</c:v>
                      </c:pt>
                      <c:pt idx="38">
                        <c:v>40987.1976</c:v>
                      </c:pt>
                      <c:pt idx="39">
                        <c:v>33554.482000000004</c:v>
                      </c:pt>
                      <c:pt idx="40">
                        <c:v>27286.3616</c:v>
                      </c:pt>
                      <c:pt idx="41">
                        <c:v>22122.8858</c:v>
                      </c:pt>
                      <c:pt idx="42">
                        <c:v>17822.790199999999</c:v>
                      </c:pt>
                      <c:pt idx="43">
                        <c:v>14287.816200000001</c:v>
                      </c:pt>
                      <c:pt idx="44">
                        <c:v>11415.365000000002</c:v>
                      </c:pt>
                      <c:pt idx="45">
                        <c:v>9098.5973999999987</c:v>
                      </c:pt>
                      <c:pt idx="46">
                        <c:v>7240.8346000000001</c:v>
                      </c:pt>
                      <c:pt idx="47">
                        <c:v>5756.0848000000005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E64-4328-8397-2055F5536EBE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CLOSED'!$D$39</c15:sqref>
                        </c15:formulaRef>
                      </c:ext>
                    </c:extLst>
                    <c:strCache>
                      <c:ptCount val="1"/>
                      <c:pt idx="0">
                        <c:v>Rate Rider Collection - GSHi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CLOSED'!$E$39:$AZ$39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1336726</c:v>
                      </c:pt>
                      <c:pt idx="1">
                        <c:v>1336726</c:v>
                      </c:pt>
                      <c:pt idx="2">
                        <c:v>1336726</c:v>
                      </c:pt>
                      <c:pt idx="3">
                        <c:v>1336726</c:v>
                      </c:pt>
                      <c:pt idx="4">
                        <c:v>1336726</c:v>
                      </c:pt>
                      <c:pt idx="5">
                        <c:v>1336726</c:v>
                      </c:pt>
                      <c:pt idx="6">
                        <c:v>1336726</c:v>
                      </c:pt>
                      <c:pt idx="7">
                        <c:v>1336726</c:v>
                      </c:pt>
                      <c:pt idx="8">
                        <c:v>1336726</c:v>
                      </c:pt>
                      <c:pt idx="9">
                        <c:v>1336726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E64-4328-8397-2055F5536EBE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CLOSED'!$D$40</c15:sqref>
                        </c15:formulaRef>
                      </c:ext>
                    </c:extLst>
                    <c:strCache>
                      <c:ptCount val="1"/>
                      <c:pt idx="0">
                        <c:v>Total Cash Collected - GSHi Proposal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CLOSED'!$E$40:$AZ$40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2041190.0614</c:v>
                      </c:pt>
                      <c:pt idx="1">
                        <c:v>2044820.8459999999</c:v>
                      </c:pt>
                      <c:pt idx="2">
                        <c:v>2045638.1521999999</c:v>
                      </c:pt>
                      <c:pt idx="3">
                        <c:v>2048961.5022</c:v>
                      </c:pt>
                      <c:pt idx="4">
                        <c:v>2052295.5830000001</c:v>
                      </c:pt>
                      <c:pt idx="5">
                        <c:v>2054400.3838</c:v>
                      </c:pt>
                      <c:pt idx="6">
                        <c:v>2054652.6052000001</c:v>
                      </c:pt>
                      <c:pt idx="7">
                        <c:v>2051678.9980000001</c:v>
                      </c:pt>
                      <c:pt idx="8">
                        <c:v>2037791.0162</c:v>
                      </c:pt>
                      <c:pt idx="9">
                        <c:v>2031435.4268</c:v>
                      </c:pt>
                      <c:pt idx="10">
                        <c:v>686525.5148</c:v>
                      </c:pt>
                      <c:pt idx="11">
                        <c:v>678012.48340000003</c:v>
                      </c:pt>
                      <c:pt idx="12">
                        <c:v>663671.36</c:v>
                      </c:pt>
                      <c:pt idx="13">
                        <c:v>647958.80820000009</c:v>
                      </c:pt>
                      <c:pt idx="14">
                        <c:v>619544.4926</c:v>
                      </c:pt>
                      <c:pt idx="15">
                        <c:v>599248.31359999999</c:v>
                      </c:pt>
                      <c:pt idx="16">
                        <c:v>573295.94059999997</c:v>
                      </c:pt>
                      <c:pt idx="17">
                        <c:v>545853.07239999995</c:v>
                      </c:pt>
                      <c:pt idx="18">
                        <c:v>519415.71759999997</c:v>
                      </c:pt>
                      <c:pt idx="19">
                        <c:v>495176.18160000001</c:v>
                      </c:pt>
                      <c:pt idx="20">
                        <c:v>463057.39559999993</c:v>
                      </c:pt>
                      <c:pt idx="21">
                        <c:v>425338.29000000004</c:v>
                      </c:pt>
                      <c:pt idx="22">
                        <c:v>392754.58299999998</c:v>
                      </c:pt>
                      <c:pt idx="23">
                        <c:v>364645.76079999999</c:v>
                      </c:pt>
                      <c:pt idx="24">
                        <c:v>335356.50820000004</c:v>
                      </c:pt>
                      <c:pt idx="25">
                        <c:v>307349.65740000003</c:v>
                      </c:pt>
                      <c:pt idx="26">
                        <c:v>275587.75380000001</c:v>
                      </c:pt>
                      <c:pt idx="27">
                        <c:v>247742.23520000002</c:v>
                      </c:pt>
                      <c:pt idx="28">
                        <c:v>218311.70140000002</c:v>
                      </c:pt>
                      <c:pt idx="29">
                        <c:v>191995.62539999999</c:v>
                      </c:pt>
                      <c:pt idx="30">
                        <c:v>165575.4394</c:v>
                      </c:pt>
                      <c:pt idx="31">
                        <c:v>142620.03899999999</c:v>
                      </c:pt>
                      <c:pt idx="32">
                        <c:v>122806.95940000001</c:v>
                      </c:pt>
                      <c:pt idx="33">
                        <c:v>104716.9678</c:v>
                      </c:pt>
                      <c:pt idx="34">
                        <c:v>87949.489600000001</c:v>
                      </c:pt>
                      <c:pt idx="35">
                        <c:v>73074.095400000006</c:v>
                      </c:pt>
                      <c:pt idx="36">
                        <c:v>60516.024000000005</c:v>
                      </c:pt>
                      <c:pt idx="37">
                        <c:v>49979.624800000005</c:v>
                      </c:pt>
                      <c:pt idx="38">
                        <c:v>40987.1976</c:v>
                      </c:pt>
                      <c:pt idx="39">
                        <c:v>33554.482000000004</c:v>
                      </c:pt>
                      <c:pt idx="40">
                        <c:v>27286.3616</c:v>
                      </c:pt>
                      <c:pt idx="41">
                        <c:v>22122.8858</c:v>
                      </c:pt>
                      <c:pt idx="42">
                        <c:v>17822.790199999999</c:v>
                      </c:pt>
                      <c:pt idx="43">
                        <c:v>14287.816200000001</c:v>
                      </c:pt>
                      <c:pt idx="44">
                        <c:v>11415.365000000002</c:v>
                      </c:pt>
                      <c:pt idx="45">
                        <c:v>9098.5973999999987</c:v>
                      </c:pt>
                      <c:pt idx="46">
                        <c:v>7240.8346000000001</c:v>
                      </c:pt>
                      <c:pt idx="47">
                        <c:v>5756.0848000000005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E64-4328-8397-2055F5536EBE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CLOSED'!$D$41</c15:sqref>
                        </c15:formulaRef>
                      </c:ext>
                    </c:extLst>
                    <c:strCache>
                      <c:ptCount val="1"/>
                      <c:pt idx="0">
                        <c:v>Accrual Cost Adj - OEB Staff Proposal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CLOSED'!$E$41:$AZ$41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-205455.80977926872</c:v>
                      </c:pt>
                      <c:pt idx="1">
                        <c:v>-206514.72226466169</c:v>
                      </c:pt>
                      <c:pt idx="2">
                        <c:v>-206753.08830256134</c:v>
                      </c:pt>
                      <c:pt idx="3">
                        <c:v>-207722.33798163364</c:v>
                      </c:pt>
                      <c:pt idx="4">
                        <c:v>-208694.71728125639</c:v>
                      </c:pt>
                      <c:pt idx="5">
                        <c:v>-209308.57904721878</c:v>
                      </c:pt>
                      <c:pt idx="6">
                        <c:v>-209382.13901261671</c:v>
                      </c:pt>
                      <c:pt idx="7">
                        <c:v>-208514.89125830639</c:v>
                      </c:pt>
                      <c:pt idx="8">
                        <c:v>-204464.48371693632</c:v>
                      </c:pt>
                      <c:pt idx="9">
                        <c:v>-202610.88629678334</c:v>
                      </c:pt>
                      <c:pt idx="10">
                        <c:v>-200224.06153274825</c:v>
                      </c:pt>
                      <c:pt idx="11">
                        <c:v>-197741.24962537087</c:v>
                      </c:pt>
                      <c:pt idx="12">
                        <c:v>-193558.68406562344</c:v>
                      </c:pt>
                      <c:pt idx="13">
                        <c:v>-188976.14362012202</c:v>
                      </c:pt>
                      <c:pt idx="14">
                        <c:v>-180689.15420391259</c:v>
                      </c:pt>
                      <c:pt idx="15">
                        <c:v>-174769.80626218382</c:v>
                      </c:pt>
                      <c:pt idx="16">
                        <c:v>-167200.83844314126</c:v>
                      </c:pt>
                      <c:pt idx="17">
                        <c:v>-159197.17009774459</c:v>
                      </c:pt>
                      <c:pt idx="18">
                        <c:v>-151486.75811723666</c:v>
                      </c:pt>
                      <c:pt idx="19">
                        <c:v>-144417.33645269275</c:v>
                      </c:pt>
                      <c:pt idx="20">
                        <c:v>-135049.94420610648</c:v>
                      </c:pt>
                      <c:pt idx="21">
                        <c:v>-124049.22776104505</c:v>
                      </c:pt>
                      <c:pt idx="22">
                        <c:v>-114546.24205302859</c:v>
                      </c:pt>
                      <c:pt idx="23">
                        <c:v>-106348.3492952839</c:v>
                      </c:pt>
                      <c:pt idx="24">
                        <c:v>-97806.185911102861</c:v>
                      </c:pt>
                      <c:pt idx="25">
                        <c:v>-89638.032948060631</c:v>
                      </c:pt>
                      <c:pt idx="26">
                        <c:v>-80374.72487908628</c:v>
                      </c:pt>
                      <c:pt idx="27">
                        <c:v>-72253.624192534364</c:v>
                      </c:pt>
                      <c:pt idx="28">
                        <c:v>-63670.25637374397</c:v>
                      </c:pt>
                      <c:pt idx="29">
                        <c:v>-55995.215160076201</c:v>
                      </c:pt>
                      <c:pt idx="30">
                        <c:v>-48289.810432457693</c:v>
                      </c:pt>
                      <c:pt idx="31">
                        <c:v>-41594.904849032348</c:v>
                      </c:pt>
                      <c:pt idx="32">
                        <c:v>-35816.452069838379</c:v>
                      </c:pt>
                      <c:pt idx="33">
                        <c:v>-30540.535132795641</c:v>
                      </c:pt>
                      <c:pt idx="34">
                        <c:v>-25650.327100478218</c:v>
                      </c:pt>
                      <c:pt idx="35">
                        <c:v>-21311.942321738625</c:v>
                      </c:pt>
                      <c:pt idx="36">
                        <c:v>-17649.401008239511</c:v>
                      </c:pt>
                      <c:pt idx="37">
                        <c:v>-14576.477138295677</c:v>
                      </c:pt>
                      <c:pt idx="38">
                        <c:v>-11953.850217363124</c:v>
                      </c:pt>
                      <c:pt idx="39">
                        <c:v>-9786.1106744513581</c:v>
                      </c:pt>
                      <c:pt idx="40">
                        <c:v>-7958.0234473802811</c:v>
                      </c:pt>
                      <c:pt idx="41">
                        <c:v>-6452.1040401412938</c:v>
                      </c:pt>
                      <c:pt idx="42">
                        <c:v>-5197.9880787528482</c:v>
                      </c:pt>
                      <c:pt idx="43">
                        <c:v>-4167.018600657254</c:v>
                      </c:pt>
                      <c:pt idx="44">
                        <c:v>-3329.2728309517165</c:v>
                      </c:pt>
                      <c:pt idx="45">
                        <c:v>-2653.59128889772</c:v>
                      </c:pt>
                      <c:pt idx="46">
                        <c:v>-2111.7777580651291</c:v>
                      </c:pt>
                      <c:pt idx="47">
                        <c:v>-1678.7528683746989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E64-4328-8397-2055F5536EBE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CLOSED'!$D$42</c15:sqref>
                        </c15:formulaRef>
                      </c:ext>
                    </c:extLst>
                    <c:strCache>
                      <c:ptCount val="1"/>
                      <c:pt idx="0">
                        <c:v>Rate Rider Collection - OEB Staff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CLOSED'!$E$42:$AZ$42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698833.2</c:v>
                      </c:pt>
                      <c:pt idx="1">
                        <c:v>698833.2</c:v>
                      </c:pt>
                      <c:pt idx="2">
                        <c:v>698833.2</c:v>
                      </c:pt>
                      <c:pt idx="3">
                        <c:v>698833.2</c:v>
                      </c:pt>
                      <c:pt idx="4">
                        <c:v>698833.2</c:v>
                      </c:pt>
                      <c:pt idx="5">
                        <c:v>698833.2</c:v>
                      </c:pt>
                      <c:pt idx="6">
                        <c:v>698833.2</c:v>
                      </c:pt>
                      <c:pt idx="7">
                        <c:v>698833.2</c:v>
                      </c:pt>
                      <c:pt idx="8">
                        <c:v>698833.2</c:v>
                      </c:pt>
                      <c:pt idx="9">
                        <c:v>698833.2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E64-4328-8397-2055F5536EBE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CLOSED'!$D$44</c15:sqref>
                        </c15:formulaRef>
                      </c:ext>
                    </c:extLst>
                    <c:strCache>
                      <c:ptCount val="1"/>
                      <c:pt idx="0">
                        <c:v>Cumulative Cash - OEB Staff Proposal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CLOSED'!$E$44:$AZ$44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529668.23862073116</c:v>
                      </c:pt>
                      <c:pt idx="1">
                        <c:v>1028935.4229560697</c:v>
                      </c:pt>
                      <c:pt idx="2">
                        <c:v>1505047.4590535085</c:v>
                      </c:pt>
                      <c:pt idx="3">
                        <c:v>1961252.2948718749</c:v>
                      </c:pt>
                      <c:pt idx="4">
                        <c:v>2406585.3929906185</c:v>
                      </c:pt>
                      <c:pt idx="5">
                        <c:v>2818222.7717433996</c:v>
                      </c:pt>
                      <c:pt idx="6">
                        <c:v>3218965.6093307827</c:v>
                      </c:pt>
                      <c:pt idx="7">
                        <c:v>3598358.1560724769</c:v>
                      </c:pt>
                      <c:pt idx="8">
                        <c:v>3948310.6105555408</c:v>
                      </c:pt>
                      <c:pt idx="9">
                        <c:v>4284629.9956587572</c:v>
                      </c:pt>
                      <c:pt idx="10">
                        <c:v>3900615.6111260094</c:v>
                      </c:pt>
                      <c:pt idx="11">
                        <c:v>3498001.0093006389</c:v>
                      </c:pt>
                      <c:pt idx="12">
                        <c:v>3064802.8988350155</c:v>
                      </c:pt>
                      <c:pt idx="13">
                        <c:v>2572911.5212148936</c:v>
                      </c:pt>
                      <c:pt idx="14">
                        <c:v>2030580.9402109808</c:v>
                      </c:pt>
                      <c:pt idx="15">
                        <c:v>1455887.9133487968</c:v>
                      </c:pt>
                      <c:pt idx="16">
                        <c:v>861640.08130565542</c:v>
                      </c:pt>
                      <c:pt idx="17">
                        <c:v>261673.04980791081</c:v>
                      </c:pt>
                      <c:pt idx="18">
                        <c:v>-365140.3147093259</c:v>
                      </c:pt>
                      <c:pt idx="19">
                        <c:v>-1022405.2695620187</c:v>
                      </c:pt>
                      <c:pt idx="20">
                        <c:v>-1674155.0919681252</c:v>
                      </c:pt>
                      <c:pt idx="21">
                        <c:v>-2356917.0975291701</c:v>
                      </c:pt>
                      <c:pt idx="22">
                        <c:v>-3056510.0171821984</c:v>
                      </c:pt>
                      <c:pt idx="23">
                        <c:v>-3731085.1108774822</c:v>
                      </c:pt>
                      <c:pt idx="24">
                        <c:v>-4336369.6155885849</c:v>
                      </c:pt>
                      <c:pt idx="25">
                        <c:v>-4971693.2959366459</c:v>
                      </c:pt>
                      <c:pt idx="26">
                        <c:v>-5647030.7230157321</c:v>
                      </c:pt>
                      <c:pt idx="27">
                        <c:v>-6320132.8882082663</c:v>
                      </c:pt>
                      <c:pt idx="28">
                        <c:v>-6952623.49758201</c:v>
                      </c:pt>
                      <c:pt idx="29">
                        <c:v>-7587814.5871420866</c:v>
                      </c:pt>
                      <c:pt idx="30">
                        <c:v>-8173632.9361745445</c:v>
                      </c:pt>
                      <c:pt idx="31">
                        <c:v>-8682328.5914235767</c:v>
                      </c:pt>
                      <c:pt idx="32">
                        <c:v>-9122074.9404934142</c:v>
                      </c:pt>
                      <c:pt idx="33">
                        <c:v>-9544560.6102262083</c:v>
                      </c:pt>
                      <c:pt idx="34">
                        <c:v>-9915444.9585266877</c:v>
                      </c:pt>
                      <c:pt idx="35">
                        <c:v>-10245646.583848426</c:v>
                      </c:pt>
                      <c:pt idx="36">
                        <c:v>-10506171.919856666</c:v>
                      </c:pt>
                      <c:pt idx="37">
                        <c:v>-10741257.161194962</c:v>
                      </c:pt>
                      <c:pt idx="38">
                        <c:v>-10927853.369212326</c:v>
                      </c:pt>
                      <c:pt idx="39">
                        <c:v>-11089708.277886776</c:v>
                      </c:pt>
                      <c:pt idx="40">
                        <c:v>-11221132.637134157</c:v>
                      </c:pt>
                      <c:pt idx="41">
                        <c:v>-11331059.653574299</c:v>
                      </c:pt>
                      <c:pt idx="42">
                        <c:v>-11421773.925053053</c:v>
                      </c:pt>
                      <c:pt idx="43">
                        <c:v>-11495767.924853709</c:v>
                      </c:pt>
                      <c:pt idx="44">
                        <c:v>-11555559.356284661</c:v>
                      </c:pt>
                      <c:pt idx="45">
                        <c:v>-11603544.882373558</c:v>
                      </c:pt>
                      <c:pt idx="46">
                        <c:v>-11641921.908931624</c:v>
                      </c:pt>
                      <c:pt idx="47">
                        <c:v>-11672638.080599999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0-8E64-4328-8397-2055F5536EBE}"/>
                  </c:ext>
                </c:extLst>
              </c15:ser>
            </c15:filteredLineSeries>
          </c:ext>
        </c:extLst>
      </c:lineChart>
      <c:catAx>
        <c:axId val="16243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344432"/>
        <c:crosses val="autoZero"/>
        <c:auto val="1"/>
        <c:lblAlgn val="ctr"/>
        <c:lblOffset val="100"/>
        <c:noMultiLvlLbl val="0"/>
      </c:catAx>
      <c:valAx>
        <c:axId val="162434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34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GSHi Cash Method</a:t>
            </a:r>
            <a:r>
              <a:rPr lang="en-US" baseline="0"/>
              <a:t> Proposal: </a:t>
            </a:r>
            <a:r>
              <a:rPr lang="en-US"/>
              <a:t>Projected Benefits Paid</a:t>
            </a:r>
            <a:r>
              <a:rPr lang="en-US" baseline="0"/>
              <a:t> &amp; Collected (Projected, CLOSED)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'GSHI Analysis CLOSED'!$D$38</c:f>
              <c:strCache>
                <c:ptCount val="1"/>
                <c:pt idx="0">
                  <c:v>Projected Benefits Paid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'GSHI Analysis CLOSED'!$E$36:$AZ$36</c:f>
              <c:strCache>
                <c:ptCount val="48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</c:strCache>
            </c:strRef>
          </c:cat>
          <c:val>
            <c:numRef>
              <c:f>'GSHI Analysis CLOSED'!$E$38:$AZ$38</c:f>
              <c:numCache>
                <c:formatCode>_(* #,##0_);_(* \(#,##0\);_(* "-"??_);_(@_)</c:formatCode>
                <c:ptCount val="48"/>
                <c:pt idx="0">
                  <c:v>668173.21300000011</c:v>
                </c:pt>
                <c:pt idx="1">
                  <c:v>701146.13939999999</c:v>
                </c:pt>
                <c:pt idx="2">
                  <c:v>724880.22779999999</c:v>
                </c:pt>
                <c:pt idx="3">
                  <c:v>747141.52839999995</c:v>
                </c:pt>
                <c:pt idx="4">
                  <c:v>760374.96759999997</c:v>
                </c:pt>
                <c:pt idx="5">
                  <c:v>795561.62600000005</c:v>
                </c:pt>
                <c:pt idx="6">
                  <c:v>806634.82860000001</c:v>
                </c:pt>
                <c:pt idx="7">
                  <c:v>825878.76</c:v>
                </c:pt>
                <c:pt idx="8">
                  <c:v>845481.27799999993</c:v>
                </c:pt>
                <c:pt idx="9">
                  <c:v>854612.3554</c:v>
                </c:pt>
                <c:pt idx="10">
                  <c:v>870315.8378000001</c:v>
                </c:pt>
                <c:pt idx="11">
                  <c:v>882885.83559999999</c:v>
                </c:pt>
                <c:pt idx="12">
                  <c:v>903310.78639999998</c:v>
                </c:pt>
                <c:pt idx="13">
                  <c:v>950874.04220000003</c:v>
                </c:pt>
                <c:pt idx="14">
                  <c:v>981185.91940000001</c:v>
                </c:pt>
                <c:pt idx="15">
                  <c:v>999171.53419999999</c:v>
                </c:pt>
                <c:pt idx="16">
                  <c:v>1000342.9342</c:v>
                </c:pt>
                <c:pt idx="17">
                  <c:v>986622.9338</c:v>
                </c:pt>
                <c:pt idx="18">
                  <c:v>994742.32400000002</c:v>
                </c:pt>
                <c:pt idx="19">
                  <c:v>1008023.8</c:v>
                </c:pt>
                <c:pt idx="20">
                  <c:v>979757.27380000008</c:v>
                </c:pt>
                <c:pt idx="21">
                  <c:v>984051.06780000008</c:v>
                </c:pt>
                <c:pt idx="22">
                  <c:v>977801.26059999992</c:v>
                </c:pt>
                <c:pt idx="23">
                  <c:v>932872.50520000001</c:v>
                </c:pt>
                <c:pt idx="24">
                  <c:v>842834.82700000005</c:v>
                </c:pt>
                <c:pt idx="25">
                  <c:v>853035.30480000004</c:v>
                </c:pt>
                <c:pt idx="26">
                  <c:v>870550.45600000001</c:v>
                </c:pt>
                <c:pt idx="27">
                  <c:v>848590.77619999996</c:v>
                </c:pt>
                <c:pt idx="28">
                  <c:v>787132.05440000002</c:v>
                </c:pt>
                <c:pt idx="29">
                  <c:v>771191.49979999999</c:v>
                </c:pt>
                <c:pt idx="30">
                  <c:v>703103.978</c:v>
                </c:pt>
                <c:pt idx="31">
                  <c:v>609720.78940000001</c:v>
                </c:pt>
                <c:pt idx="32">
                  <c:v>526736.85639999993</c:v>
                </c:pt>
                <c:pt idx="33">
                  <c:v>496662.10239999997</c:v>
                </c:pt>
                <c:pt idx="34">
                  <c:v>433183.51079999999</c:v>
                </c:pt>
                <c:pt idx="35">
                  <c:v>381963.77839999995</c:v>
                </c:pt>
                <c:pt idx="36">
                  <c:v>303391.95900000003</c:v>
                </c:pt>
                <c:pt idx="37">
                  <c:v>270488.38899999997</c:v>
                </c:pt>
                <c:pt idx="38">
                  <c:v>215629.55540000001</c:v>
                </c:pt>
                <c:pt idx="39">
                  <c:v>185623.28</c:v>
                </c:pt>
                <c:pt idx="40">
                  <c:v>150752.6974</c:v>
                </c:pt>
                <c:pt idx="41">
                  <c:v>125597.7982</c:v>
                </c:pt>
                <c:pt idx="42">
                  <c:v>103339.0736</c:v>
                </c:pt>
                <c:pt idx="43">
                  <c:v>84114.79740000001</c:v>
                </c:pt>
                <c:pt idx="44">
                  <c:v>67877.5236</c:v>
                </c:pt>
                <c:pt idx="45">
                  <c:v>54430.532200000001</c:v>
                </c:pt>
                <c:pt idx="46">
                  <c:v>43506.083400000003</c:v>
                </c:pt>
                <c:pt idx="47">
                  <c:v>34793.503599999996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6-4786-AC07-00FAD0636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7101072"/>
        <c:axId val="16371020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'GSHI Analysis CLOSED'!$D$37</c15:sqref>
                        </c15:formulaRef>
                      </c:ext>
                    </c:extLst>
                    <c:strCache>
                      <c:ptCount val="1"/>
                      <c:pt idx="0">
                        <c:v>Projected Accrual Cost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'GSHI Analysis CLOSED'!$E$37:$AZ$37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704464.06140000001</c:v>
                      </c:pt>
                      <c:pt idx="1">
                        <c:v>708094.84600000002</c:v>
                      </c:pt>
                      <c:pt idx="2">
                        <c:v>708912.15220000001</c:v>
                      </c:pt>
                      <c:pt idx="3">
                        <c:v>712235.50219999999</c:v>
                      </c:pt>
                      <c:pt idx="4">
                        <c:v>715569.5830000001</c:v>
                      </c:pt>
                      <c:pt idx="5">
                        <c:v>717674.38379999995</c:v>
                      </c:pt>
                      <c:pt idx="6">
                        <c:v>717926.60519999999</c:v>
                      </c:pt>
                      <c:pt idx="7">
                        <c:v>714952.99800000002</c:v>
                      </c:pt>
                      <c:pt idx="8">
                        <c:v>701065.01619999995</c:v>
                      </c:pt>
                      <c:pt idx="9">
                        <c:v>694709.42680000002</c:v>
                      </c:pt>
                      <c:pt idx="10">
                        <c:v>686525.5148</c:v>
                      </c:pt>
                      <c:pt idx="11">
                        <c:v>678012.48340000003</c:v>
                      </c:pt>
                      <c:pt idx="12">
                        <c:v>663671.36</c:v>
                      </c:pt>
                      <c:pt idx="13">
                        <c:v>647958.80820000009</c:v>
                      </c:pt>
                      <c:pt idx="14">
                        <c:v>619544.4926</c:v>
                      </c:pt>
                      <c:pt idx="15">
                        <c:v>599248.31359999999</c:v>
                      </c:pt>
                      <c:pt idx="16">
                        <c:v>573295.94059999997</c:v>
                      </c:pt>
                      <c:pt idx="17">
                        <c:v>545853.07239999995</c:v>
                      </c:pt>
                      <c:pt idx="18">
                        <c:v>519415.71759999997</c:v>
                      </c:pt>
                      <c:pt idx="19">
                        <c:v>495176.18160000001</c:v>
                      </c:pt>
                      <c:pt idx="20">
                        <c:v>463057.39559999993</c:v>
                      </c:pt>
                      <c:pt idx="21">
                        <c:v>425338.29000000004</c:v>
                      </c:pt>
                      <c:pt idx="22">
                        <c:v>392754.58299999998</c:v>
                      </c:pt>
                      <c:pt idx="23">
                        <c:v>364645.76079999999</c:v>
                      </c:pt>
                      <c:pt idx="24">
                        <c:v>335356.50820000004</c:v>
                      </c:pt>
                      <c:pt idx="25">
                        <c:v>307349.65740000003</c:v>
                      </c:pt>
                      <c:pt idx="26">
                        <c:v>275587.75380000001</c:v>
                      </c:pt>
                      <c:pt idx="27">
                        <c:v>247742.23520000002</c:v>
                      </c:pt>
                      <c:pt idx="28">
                        <c:v>218311.70140000002</c:v>
                      </c:pt>
                      <c:pt idx="29">
                        <c:v>191995.62539999999</c:v>
                      </c:pt>
                      <c:pt idx="30">
                        <c:v>165575.4394</c:v>
                      </c:pt>
                      <c:pt idx="31">
                        <c:v>142620.03899999999</c:v>
                      </c:pt>
                      <c:pt idx="32">
                        <c:v>122806.95940000001</c:v>
                      </c:pt>
                      <c:pt idx="33">
                        <c:v>104716.9678</c:v>
                      </c:pt>
                      <c:pt idx="34">
                        <c:v>87949.489600000001</c:v>
                      </c:pt>
                      <c:pt idx="35">
                        <c:v>73074.095400000006</c:v>
                      </c:pt>
                      <c:pt idx="36">
                        <c:v>60516.024000000005</c:v>
                      </c:pt>
                      <c:pt idx="37">
                        <c:v>49979.624800000005</c:v>
                      </c:pt>
                      <c:pt idx="38">
                        <c:v>40987.1976</c:v>
                      </c:pt>
                      <c:pt idx="39">
                        <c:v>33554.482000000004</c:v>
                      </c:pt>
                      <c:pt idx="40">
                        <c:v>27286.3616</c:v>
                      </c:pt>
                      <c:pt idx="41">
                        <c:v>22122.8858</c:v>
                      </c:pt>
                      <c:pt idx="42">
                        <c:v>17822.790199999999</c:v>
                      </c:pt>
                      <c:pt idx="43">
                        <c:v>14287.816200000001</c:v>
                      </c:pt>
                      <c:pt idx="44">
                        <c:v>11415.365000000002</c:v>
                      </c:pt>
                      <c:pt idx="45">
                        <c:v>9098.5973999999987</c:v>
                      </c:pt>
                      <c:pt idx="46">
                        <c:v>7240.8346000000001</c:v>
                      </c:pt>
                      <c:pt idx="47">
                        <c:v>5756.0848000000005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586-4786-AC07-00FAD0636CC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CLOSED'!$D$39</c15:sqref>
                        </c15:formulaRef>
                      </c:ext>
                    </c:extLst>
                    <c:strCache>
                      <c:ptCount val="1"/>
                      <c:pt idx="0">
                        <c:v>Rate Rider Collection - GSHi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CLOSED'!$E$39:$AZ$39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1336726</c:v>
                      </c:pt>
                      <c:pt idx="1">
                        <c:v>1336726</c:v>
                      </c:pt>
                      <c:pt idx="2">
                        <c:v>1336726</c:v>
                      </c:pt>
                      <c:pt idx="3">
                        <c:v>1336726</c:v>
                      </c:pt>
                      <c:pt idx="4">
                        <c:v>1336726</c:v>
                      </c:pt>
                      <c:pt idx="5">
                        <c:v>1336726</c:v>
                      </c:pt>
                      <c:pt idx="6">
                        <c:v>1336726</c:v>
                      </c:pt>
                      <c:pt idx="7">
                        <c:v>1336726</c:v>
                      </c:pt>
                      <c:pt idx="8">
                        <c:v>1336726</c:v>
                      </c:pt>
                      <c:pt idx="9">
                        <c:v>1336726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586-4786-AC07-00FAD0636CC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CLOSED'!$D$40</c15:sqref>
                        </c15:formulaRef>
                      </c:ext>
                    </c:extLst>
                    <c:strCache>
                      <c:ptCount val="1"/>
                      <c:pt idx="0">
                        <c:v>Total Cash Collected - GSHi Proposal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CLOSED'!$E$40:$AZ$40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2041190.0614</c:v>
                      </c:pt>
                      <c:pt idx="1">
                        <c:v>2044820.8459999999</c:v>
                      </c:pt>
                      <c:pt idx="2">
                        <c:v>2045638.1521999999</c:v>
                      </c:pt>
                      <c:pt idx="3">
                        <c:v>2048961.5022</c:v>
                      </c:pt>
                      <c:pt idx="4">
                        <c:v>2052295.5830000001</c:v>
                      </c:pt>
                      <c:pt idx="5">
                        <c:v>2054400.3838</c:v>
                      </c:pt>
                      <c:pt idx="6">
                        <c:v>2054652.6052000001</c:v>
                      </c:pt>
                      <c:pt idx="7">
                        <c:v>2051678.9980000001</c:v>
                      </c:pt>
                      <c:pt idx="8">
                        <c:v>2037791.0162</c:v>
                      </c:pt>
                      <c:pt idx="9">
                        <c:v>2031435.4268</c:v>
                      </c:pt>
                      <c:pt idx="10">
                        <c:v>686525.5148</c:v>
                      </c:pt>
                      <c:pt idx="11">
                        <c:v>678012.48340000003</c:v>
                      </c:pt>
                      <c:pt idx="12">
                        <c:v>663671.36</c:v>
                      </c:pt>
                      <c:pt idx="13">
                        <c:v>647958.80820000009</c:v>
                      </c:pt>
                      <c:pt idx="14">
                        <c:v>619544.4926</c:v>
                      </c:pt>
                      <c:pt idx="15">
                        <c:v>599248.31359999999</c:v>
                      </c:pt>
                      <c:pt idx="16">
                        <c:v>573295.94059999997</c:v>
                      </c:pt>
                      <c:pt idx="17">
                        <c:v>545853.07239999995</c:v>
                      </c:pt>
                      <c:pt idx="18">
                        <c:v>519415.71759999997</c:v>
                      </c:pt>
                      <c:pt idx="19">
                        <c:v>495176.18160000001</c:v>
                      </c:pt>
                      <c:pt idx="20">
                        <c:v>463057.39559999993</c:v>
                      </c:pt>
                      <c:pt idx="21">
                        <c:v>425338.29000000004</c:v>
                      </c:pt>
                      <c:pt idx="22">
                        <c:v>392754.58299999998</c:v>
                      </c:pt>
                      <c:pt idx="23">
                        <c:v>364645.76079999999</c:v>
                      </c:pt>
                      <c:pt idx="24">
                        <c:v>335356.50820000004</c:v>
                      </c:pt>
                      <c:pt idx="25">
                        <c:v>307349.65740000003</c:v>
                      </c:pt>
                      <c:pt idx="26">
                        <c:v>275587.75380000001</c:v>
                      </c:pt>
                      <c:pt idx="27">
                        <c:v>247742.23520000002</c:v>
                      </c:pt>
                      <c:pt idx="28">
                        <c:v>218311.70140000002</c:v>
                      </c:pt>
                      <c:pt idx="29">
                        <c:v>191995.62539999999</c:v>
                      </c:pt>
                      <c:pt idx="30">
                        <c:v>165575.4394</c:v>
                      </c:pt>
                      <c:pt idx="31">
                        <c:v>142620.03899999999</c:v>
                      </c:pt>
                      <c:pt idx="32">
                        <c:v>122806.95940000001</c:v>
                      </c:pt>
                      <c:pt idx="33">
                        <c:v>104716.9678</c:v>
                      </c:pt>
                      <c:pt idx="34">
                        <c:v>87949.489600000001</c:v>
                      </c:pt>
                      <c:pt idx="35">
                        <c:v>73074.095400000006</c:v>
                      </c:pt>
                      <c:pt idx="36">
                        <c:v>60516.024000000005</c:v>
                      </c:pt>
                      <c:pt idx="37">
                        <c:v>49979.624800000005</c:v>
                      </c:pt>
                      <c:pt idx="38">
                        <c:v>40987.1976</c:v>
                      </c:pt>
                      <c:pt idx="39">
                        <c:v>33554.482000000004</c:v>
                      </c:pt>
                      <c:pt idx="40">
                        <c:v>27286.3616</c:v>
                      </c:pt>
                      <c:pt idx="41">
                        <c:v>22122.8858</c:v>
                      </c:pt>
                      <c:pt idx="42">
                        <c:v>17822.790199999999</c:v>
                      </c:pt>
                      <c:pt idx="43">
                        <c:v>14287.816200000001</c:v>
                      </c:pt>
                      <c:pt idx="44">
                        <c:v>11415.365000000002</c:v>
                      </c:pt>
                      <c:pt idx="45">
                        <c:v>9098.5973999999987</c:v>
                      </c:pt>
                      <c:pt idx="46">
                        <c:v>7240.8346000000001</c:v>
                      </c:pt>
                      <c:pt idx="47">
                        <c:v>5756.0848000000005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586-4786-AC07-00FAD0636CC2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CLOSED'!$D$41</c15:sqref>
                        </c15:formulaRef>
                      </c:ext>
                    </c:extLst>
                    <c:strCache>
                      <c:ptCount val="1"/>
                      <c:pt idx="0">
                        <c:v>Accrual Cost Adj - OEB Staff Proposal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CLOSED'!$E$41:$AZ$41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-205455.80977926872</c:v>
                      </c:pt>
                      <c:pt idx="1">
                        <c:v>-206514.72226466169</c:v>
                      </c:pt>
                      <c:pt idx="2">
                        <c:v>-206753.08830256134</c:v>
                      </c:pt>
                      <c:pt idx="3">
                        <c:v>-207722.33798163364</c:v>
                      </c:pt>
                      <c:pt idx="4">
                        <c:v>-208694.71728125639</c:v>
                      </c:pt>
                      <c:pt idx="5">
                        <c:v>-209308.57904721878</c:v>
                      </c:pt>
                      <c:pt idx="6">
                        <c:v>-209382.13901261671</c:v>
                      </c:pt>
                      <c:pt idx="7">
                        <c:v>-208514.89125830639</c:v>
                      </c:pt>
                      <c:pt idx="8">
                        <c:v>-204464.48371693632</c:v>
                      </c:pt>
                      <c:pt idx="9">
                        <c:v>-202610.88629678334</c:v>
                      </c:pt>
                      <c:pt idx="10">
                        <c:v>-200224.06153274825</c:v>
                      </c:pt>
                      <c:pt idx="11">
                        <c:v>-197741.24962537087</c:v>
                      </c:pt>
                      <c:pt idx="12">
                        <c:v>-193558.68406562344</c:v>
                      </c:pt>
                      <c:pt idx="13">
                        <c:v>-188976.14362012202</c:v>
                      </c:pt>
                      <c:pt idx="14">
                        <c:v>-180689.15420391259</c:v>
                      </c:pt>
                      <c:pt idx="15">
                        <c:v>-174769.80626218382</c:v>
                      </c:pt>
                      <c:pt idx="16">
                        <c:v>-167200.83844314126</c:v>
                      </c:pt>
                      <c:pt idx="17">
                        <c:v>-159197.17009774459</c:v>
                      </c:pt>
                      <c:pt idx="18">
                        <c:v>-151486.75811723666</c:v>
                      </c:pt>
                      <c:pt idx="19">
                        <c:v>-144417.33645269275</c:v>
                      </c:pt>
                      <c:pt idx="20">
                        <c:v>-135049.94420610648</c:v>
                      </c:pt>
                      <c:pt idx="21">
                        <c:v>-124049.22776104505</c:v>
                      </c:pt>
                      <c:pt idx="22">
                        <c:v>-114546.24205302859</c:v>
                      </c:pt>
                      <c:pt idx="23">
                        <c:v>-106348.3492952839</c:v>
                      </c:pt>
                      <c:pt idx="24">
                        <c:v>-97806.185911102861</c:v>
                      </c:pt>
                      <c:pt idx="25">
                        <c:v>-89638.032948060631</c:v>
                      </c:pt>
                      <c:pt idx="26">
                        <c:v>-80374.72487908628</c:v>
                      </c:pt>
                      <c:pt idx="27">
                        <c:v>-72253.624192534364</c:v>
                      </c:pt>
                      <c:pt idx="28">
                        <c:v>-63670.25637374397</c:v>
                      </c:pt>
                      <c:pt idx="29">
                        <c:v>-55995.215160076201</c:v>
                      </c:pt>
                      <c:pt idx="30">
                        <c:v>-48289.810432457693</c:v>
                      </c:pt>
                      <c:pt idx="31">
                        <c:v>-41594.904849032348</c:v>
                      </c:pt>
                      <c:pt idx="32">
                        <c:v>-35816.452069838379</c:v>
                      </c:pt>
                      <c:pt idx="33">
                        <c:v>-30540.535132795641</c:v>
                      </c:pt>
                      <c:pt idx="34">
                        <c:v>-25650.327100478218</c:v>
                      </c:pt>
                      <c:pt idx="35">
                        <c:v>-21311.942321738625</c:v>
                      </c:pt>
                      <c:pt idx="36">
                        <c:v>-17649.401008239511</c:v>
                      </c:pt>
                      <c:pt idx="37">
                        <c:v>-14576.477138295677</c:v>
                      </c:pt>
                      <c:pt idx="38">
                        <c:v>-11953.850217363124</c:v>
                      </c:pt>
                      <c:pt idx="39">
                        <c:v>-9786.1106744513581</c:v>
                      </c:pt>
                      <c:pt idx="40">
                        <c:v>-7958.0234473802811</c:v>
                      </c:pt>
                      <c:pt idx="41">
                        <c:v>-6452.1040401412938</c:v>
                      </c:pt>
                      <c:pt idx="42">
                        <c:v>-5197.9880787528482</c:v>
                      </c:pt>
                      <c:pt idx="43">
                        <c:v>-4167.018600657254</c:v>
                      </c:pt>
                      <c:pt idx="44">
                        <c:v>-3329.2728309517165</c:v>
                      </c:pt>
                      <c:pt idx="45">
                        <c:v>-2653.59128889772</c:v>
                      </c:pt>
                      <c:pt idx="46">
                        <c:v>-2111.7777580651291</c:v>
                      </c:pt>
                      <c:pt idx="47">
                        <c:v>-1678.7528683746989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586-4786-AC07-00FAD0636CC2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CLOSED'!$D$42</c15:sqref>
                        </c15:formulaRef>
                      </c:ext>
                    </c:extLst>
                    <c:strCache>
                      <c:ptCount val="1"/>
                      <c:pt idx="0">
                        <c:v>Rate Rider Collection - OEB Staff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CLOSED'!$E$42:$AZ$42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698833.2</c:v>
                      </c:pt>
                      <c:pt idx="1">
                        <c:v>698833.2</c:v>
                      </c:pt>
                      <c:pt idx="2">
                        <c:v>698833.2</c:v>
                      </c:pt>
                      <c:pt idx="3">
                        <c:v>698833.2</c:v>
                      </c:pt>
                      <c:pt idx="4">
                        <c:v>698833.2</c:v>
                      </c:pt>
                      <c:pt idx="5">
                        <c:v>698833.2</c:v>
                      </c:pt>
                      <c:pt idx="6">
                        <c:v>698833.2</c:v>
                      </c:pt>
                      <c:pt idx="7">
                        <c:v>698833.2</c:v>
                      </c:pt>
                      <c:pt idx="8">
                        <c:v>698833.2</c:v>
                      </c:pt>
                      <c:pt idx="9">
                        <c:v>698833.2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586-4786-AC07-00FAD0636CC2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CLOSED'!$D$43</c15:sqref>
                        </c15:formulaRef>
                      </c:ext>
                    </c:extLst>
                    <c:strCache>
                      <c:ptCount val="1"/>
                      <c:pt idx="0">
                        <c:v>Total Cash Collected - OEB Staff Proposal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CLOSED'!$E$43:$AZ$43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1197841.4516207313</c:v>
                      </c:pt>
                      <c:pt idx="1">
                        <c:v>1200413.3237353384</c:v>
                      </c:pt>
                      <c:pt idx="2">
                        <c:v>1200992.2638974388</c:v>
                      </c:pt>
                      <c:pt idx="3">
                        <c:v>1203346.3642183663</c:v>
                      </c:pt>
                      <c:pt idx="4">
                        <c:v>1205708.0657187437</c:v>
                      </c:pt>
                      <c:pt idx="5">
                        <c:v>1207199.0047527812</c:v>
                      </c:pt>
                      <c:pt idx="6">
                        <c:v>1207377.6661873832</c:v>
                      </c:pt>
                      <c:pt idx="7">
                        <c:v>1205271.3067416935</c:v>
                      </c:pt>
                      <c:pt idx="8">
                        <c:v>1195433.7324830636</c:v>
                      </c:pt>
                      <c:pt idx="9">
                        <c:v>1190931.7405032166</c:v>
                      </c:pt>
                      <c:pt idx="10">
                        <c:v>486301.45326725172</c:v>
                      </c:pt>
                      <c:pt idx="11">
                        <c:v>480271.23377462919</c:v>
                      </c:pt>
                      <c:pt idx="12">
                        <c:v>470112.67593437654</c:v>
                      </c:pt>
                      <c:pt idx="13">
                        <c:v>458982.6645798781</c:v>
                      </c:pt>
                      <c:pt idx="14">
                        <c:v>438855.33839608741</c:v>
                      </c:pt>
                      <c:pt idx="15">
                        <c:v>424478.50733781618</c:v>
                      </c:pt>
                      <c:pt idx="16">
                        <c:v>406095.10215685872</c:v>
                      </c:pt>
                      <c:pt idx="17">
                        <c:v>386655.90230225539</c:v>
                      </c:pt>
                      <c:pt idx="18">
                        <c:v>367928.95948276331</c:v>
                      </c:pt>
                      <c:pt idx="19">
                        <c:v>350758.84514730726</c:v>
                      </c:pt>
                      <c:pt idx="20">
                        <c:v>328007.45139389345</c:v>
                      </c:pt>
                      <c:pt idx="21">
                        <c:v>301289.062238955</c:v>
                      </c:pt>
                      <c:pt idx="22">
                        <c:v>278208.34094697138</c:v>
                      </c:pt>
                      <c:pt idx="23">
                        <c:v>258297.41150471609</c:v>
                      </c:pt>
                      <c:pt idx="24">
                        <c:v>237550.32228889718</c:v>
                      </c:pt>
                      <c:pt idx="25">
                        <c:v>217711.62445193939</c:v>
                      </c:pt>
                      <c:pt idx="26">
                        <c:v>195213.02892091373</c:v>
                      </c:pt>
                      <c:pt idx="27">
                        <c:v>175488.61100746566</c:v>
                      </c:pt>
                      <c:pt idx="28">
                        <c:v>154641.44502625606</c:v>
                      </c:pt>
                      <c:pt idx="29">
                        <c:v>136000.4102399238</c:v>
                      </c:pt>
                      <c:pt idx="30">
                        <c:v>117285.62896754232</c:v>
                      </c:pt>
                      <c:pt idx="31">
                        <c:v>101025.13415096764</c:v>
                      </c:pt>
                      <c:pt idx="32">
                        <c:v>86990.507330161636</c:v>
                      </c:pt>
                      <c:pt idx="33">
                        <c:v>74176.432667204353</c:v>
                      </c:pt>
                      <c:pt idx="34">
                        <c:v>62299.162499521786</c:v>
                      </c:pt>
                      <c:pt idx="35">
                        <c:v>51762.153078261385</c:v>
                      </c:pt>
                      <c:pt idx="36">
                        <c:v>42866.622991760494</c:v>
                      </c:pt>
                      <c:pt idx="37">
                        <c:v>35403.14766170433</c:v>
                      </c:pt>
                      <c:pt idx="38">
                        <c:v>29033.347382636875</c:v>
                      </c:pt>
                      <c:pt idx="39">
                        <c:v>23768.371325548644</c:v>
                      </c:pt>
                      <c:pt idx="40">
                        <c:v>19328.338152619719</c:v>
                      </c:pt>
                      <c:pt idx="41">
                        <c:v>15670.781759858706</c:v>
                      </c:pt>
                      <c:pt idx="42">
                        <c:v>12624.80212124715</c:v>
                      </c:pt>
                      <c:pt idx="43">
                        <c:v>10120.797599342746</c:v>
                      </c:pt>
                      <c:pt idx="44">
                        <c:v>8086.0921690482846</c:v>
                      </c:pt>
                      <c:pt idx="45">
                        <c:v>6445.0061111022787</c:v>
                      </c:pt>
                      <c:pt idx="46">
                        <c:v>5129.056841934871</c:v>
                      </c:pt>
                      <c:pt idx="47">
                        <c:v>4077.3319316253019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586-4786-AC07-00FAD0636CC2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CLOSED'!$D$44</c15:sqref>
                        </c15:formulaRef>
                      </c:ext>
                    </c:extLst>
                    <c:strCache>
                      <c:ptCount val="1"/>
                      <c:pt idx="0">
                        <c:v>Cumulative Cash - OEB Staff Proposal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CLOSED'!$E$44:$AZ$44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529668.23862073116</c:v>
                      </c:pt>
                      <c:pt idx="1">
                        <c:v>1028935.4229560697</c:v>
                      </c:pt>
                      <c:pt idx="2">
                        <c:v>1505047.4590535085</c:v>
                      </c:pt>
                      <c:pt idx="3">
                        <c:v>1961252.2948718749</c:v>
                      </c:pt>
                      <c:pt idx="4">
                        <c:v>2406585.3929906185</c:v>
                      </c:pt>
                      <c:pt idx="5">
                        <c:v>2818222.7717433996</c:v>
                      </c:pt>
                      <c:pt idx="6">
                        <c:v>3218965.6093307827</c:v>
                      </c:pt>
                      <c:pt idx="7">
                        <c:v>3598358.1560724769</c:v>
                      </c:pt>
                      <c:pt idx="8">
                        <c:v>3948310.6105555408</c:v>
                      </c:pt>
                      <c:pt idx="9">
                        <c:v>4284629.9956587572</c:v>
                      </c:pt>
                      <c:pt idx="10">
                        <c:v>3900615.6111260094</c:v>
                      </c:pt>
                      <c:pt idx="11">
                        <c:v>3498001.0093006389</c:v>
                      </c:pt>
                      <c:pt idx="12">
                        <c:v>3064802.8988350155</c:v>
                      </c:pt>
                      <c:pt idx="13">
                        <c:v>2572911.5212148936</c:v>
                      </c:pt>
                      <c:pt idx="14">
                        <c:v>2030580.9402109808</c:v>
                      </c:pt>
                      <c:pt idx="15">
                        <c:v>1455887.9133487968</c:v>
                      </c:pt>
                      <c:pt idx="16">
                        <c:v>861640.08130565542</c:v>
                      </c:pt>
                      <c:pt idx="17">
                        <c:v>261673.04980791081</c:v>
                      </c:pt>
                      <c:pt idx="18">
                        <c:v>-365140.3147093259</c:v>
                      </c:pt>
                      <c:pt idx="19">
                        <c:v>-1022405.2695620187</c:v>
                      </c:pt>
                      <c:pt idx="20">
                        <c:v>-1674155.0919681252</c:v>
                      </c:pt>
                      <c:pt idx="21">
                        <c:v>-2356917.0975291701</c:v>
                      </c:pt>
                      <c:pt idx="22">
                        <c:v>-3056510.0171821984</c:v>
                      </c:pt>
                      <c:pt idx="23">
                        <c:v>-3731085.1108774822</c:v>
                      </c:pt>
                      <c:pt idx="24">
                        <c:v>-4336369.6155885849</c:v>
                      </c:pt>
                      <c:pt idx="25">
                        <c:v>-4971693.2959366459</c:v>
                      </c:pt>
                      <c:pt idx="26">
                        <c:v>-5647030.7230157321</c:v>
                      </c:pt>
                      <c:pt idx="27">
                        <c:v>-6320132.8882082663</c:v>
                      </c:pt>
                      <c:pt idx="28">
                        <c:v>-6952623.49758201</c:v>
                      </c:pt>
                      <c:pt idx="29">
                        <c:v>-7587814.5871420866</c:v>
                      </c:pt>
                      <c:pt idx="30">
                        <c:v>-8173632.9361745445</c:v>
                      </c:pt>
                      <c:pt idx="31">
                        <c:v>-8682328.5914235767</c:v>
                      </c:pt>
                      <c:pt idx="32">
                        <c:v>-9122074.9404934142</c:v>
                      </c:pt>
                      <c:pt idx="33">
                        <c:v>-9544560.6102262083</c:v>
                      </c:pt>
                      <c:pt idx="34">
                        <c:v>-9915444.9585266877</c:v>
                      </c:pt>
                      <c:pt idx="35">
                        <c:v>-10245646.583848426</c:v>
                      </c:pt>
                      <c:pt idx="36">
                        <c:v>-10506171.919856666</c:v>
                      </c:pt>
                      <c:pt idx="37">
                        <c:v>-10741257.161194962</c:v>
                      </c:pt>
                      <c:pt idx="38">
                        <c:v>-10927853.369212326</c:v>
                      </c:pt>
                      <c:pt idx="39">
                        <c:v>-11089708.277886776</c:v>
                      </c:pt>
                      <c:pt idx="40">
                        <c:v>-11221132.637134157</c:v>
                      </c:pt>
                      <c:pt idx="41">
                        <c:v>-11331059.653574299</c:v>
                      </c:pt>
                      <c:pt idx="42">
                        <c:v>-11421773.925053053</c:v>
                      </c:pt>
                      <c:pt idx="43">
                        <c:v>-11495767.924853709</c:v>
                      </c:pt>
                      <c:pt idx="44">
                        <c:v>-11555559.356284661</c:v>
                      </c:pt>
                      <c:pt idx="45">
                        <c:v>-11603544.882373558</c:v>
                      </c:pt>
                      <c:pt idx="46">
                        <c:v>-11641921.908931624</c:v>
                      </c:pt>
                      <c:pt idx="47">
                        <c:v>-11672638.080599999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0-2586-4786-AC07-00FAD0636CC2}"/>
                  </c:ext>
                </c:extLst>
              </c15:ser>
            </c15:filteredLineSeries>
          </c:ext>
        </c:extLst>
      </c:lineChart>
      <c:catAx>
        <c:axId val="163710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102032"/>
        <c:crosses val="autoZero"/>
        <c:auto val="1"/>
        <c:lblAlgn val="ctr"/>
        <c:lblOffset val="100"/>
        <c:noMultiLvlLbl val="0"/>
      </c:catAx>
      <c:valAx>
        <c:axId val="163710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10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7"/>
          <c:order val="7"/>
          <c:tx>
            <c:strRef>
              <c:f>'GSHI Analysis CLOSED'!$D$44</c:f>
              <c:strCache>
                <c:ptCount val="1"/>
                <c:pt idx="0">
                  <c:v>Cumulative Cash - OEB Staff Proposal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'GSHI Analysis CLOSED'!$E$36:$AZ$36</c:f>
              <c:strCache>
                <c:ptCount val="48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</c:strCache>
            </c:strRef>
          </c:cat>
          <c:val>
            <c:numRef>
              <c:f>'GSHI Analysis CLOSED'!$E$44:$AZ$44</c:f>
              <c:numCache>
                <c:formatCode>_(* #,##0_);_(* \(#,##0\);_(* "-"??_);_(@_)</c:formatCode>
                <c:ptCount val="48"/>
                <c:pt idx="0">
                  <c:v>529668.23862073116</c:v>
                </c:pt>
                <c:pt idx="1">
                  <c:v>1028935.4229560697</c:v>
                </c:pt>
                <c:pt idx="2">
                  <c:v>1505047.4590535085</c:v>
                </c:pt>
                <c:pt idx="3">
                  <c:v>1961252.2948718749</c:v>
                </c:pt>
                <c:pt idx="4">
                  <c:v>2406585.3929906185</c:v>
                </c:pt>
                <c:pt idx="5">
                  <c:v>2818222.7717433996</c:v>
                </c:pt>
                <c:pt idx="6">
                  <c:v>3218965.6093307827</c:v>
                </c:pt>
                <c:pt idx="7">
                  <c:v>3598358.1560724769</c:v>
                </c:pt>
                <c:pt idx="8">
                  <c:v>3948310.6105555408</c:v>
                </c:pt>
                <c:pt idx="9">
                  <c:v>4284629.9956587572</c:v>
                </c:pt>
                <c:pt idx="10">
                  <c:v>3900615.6111260094</c:v>
                </c:pt>
                <c:pt idx="11">
                  <c:v>3498001.0093006389</c:v>
                </c:pt>
                <c:pt idx="12">
                  <c:v>3064802.8988350155</c:v>
                </c:pt>
                <c:pt idx="13">
                  <c:v>2572911.5212148936</c:v>
                </c:pt>
                <c:pt idx="14">
                  <c:v>2030580.9402109808</c:v>
                </c:pt>
                <c:pt idx="15">
                  <c:v>1455887.9133487968</c:v>
                </c:pt>
                <c:pt idx="16">
                  <c:v>861640.08130565542</c:v>
                </c:pt>
                <c:pt idx="17">
                  <c:v>261673.04980791081</c:v>
                </c:pt>
                <c:pt idx="18">
                  <c:v>-365140.3147093259</c:v>
                </c:pt>
                <c:pt idx="19">
                  <c:v>-1022405.2695620187</c:v>
                </c:pt>
                <c:pt idx="20">
                  <c:v>-1674155.0919681252</c:v>
                </c:pt>
                <c:pt idx="21">
                  <c:v>-2356917.0975291701</c:v>
                </c:pt>
                <c:pt idx="22">
                  <c:v>-3056510.0171821984</c:v>
                </c:pt>
                <c:pt idx="23">
                  <c:v>-3731085.1108774822</c:v>
                </c:pt>
                <c:pt idx="24">
                  <c:v>-4336369.6155885849</c:v>
                </c:pt>
                <c:pt idx="25">
                  <c:v>-4971693.2959366459</c:v>
                </c:pt>
                <c:pt idx="26">
                  <c:v>-5647030.7230157321</c:v>
                </c:pt>
                <c:pt idx="27">
                  <c:v>-6320132.8882082663</c:v>
                </c:pt>
                <c:pt idx="28">
                  <c:v>-6952623.49758201</c:v>
                </c:pt>
                <c:pt idx="29">
                  <c:v>-7587814.5871420866</c:v>
                </c:pt>
                <c:pt idx="30">
                  <c:v>-8173632.9361745445</c:v>
                </c:pt>
                <c:pt idx="31">
                  <c:v>-8682328.5914235767</c:v>
                </c:pt>
                <c:pt idx="32">
                  <c:v>-9122074.9404934142</c:v>
                </c:pt>
                <c:pt idx="33">
                  <c:v>-9544560.6102262083</c:v>
                </c:pt>
                <c:pt idx="34">
                  <c:v>-9915444.9585266877</c:v>
                </c:pt>
                <c:pt idx="35">
                  <c:v>-10245646.583848426</c:v>
                </c:pt>
                <c:pt idx="36">
                  <c:v>-10506171.919856666</c:v>
                </c:pt>
                <c:pt idx="37">
                  <c:v>-10741257.161194962</c:v>
                </c:pt>
                <c:pt idx="38">
                  <c:v>-10927853.369212326</c:v>
                </c:pt>
                <c:pt idx="39">
                  <c:v>-11089708.277886776</c:v>
                </c:pt>
                <c:pt idx="40">
                  <c:v>-11221132.637134157</c:v>
                </c:pt>
                <c:pt idx="41">
                  <c:v>-11331059.653574299</c:v>
                </c:pt>
                <c:pt idx="42">
                  <c:v>-11421773.925053053</c:v>
                </c:pt>
                <c:pt idx="43">
                  <c:v>-11495767.924853709</c:v>
                </c:pt>
                <c:pt idx="44">
                  <c:v>-11555559.356284661</c:v>
                </c:pt>
                <c:pt idx="45">
                  <c:v>-11603544.882373558</c:v>
                </c:pt>
                <c:pt idx="46">
                  <c:v>-11641921.908931624</c:v>
                </c:pt>
                <c:pt idx="47">
                  <c:v>-11672638.080599999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F4-40BD-A914-5563AA28D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826912"/>
        <c:axId val="169281251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'GSHI Analysis CLOSED'!$D$37</c15:sqref>
                        </c15:formulaRef>
                      </c:ext>
                    </c:extLst>
                    <c:strCache>
                      <c:ptCount val="1"/>
                      <c:pt idx="0">
                        <c:v>Projected Accrual Cost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'GSHI Analysis CLOSED'!$E$37:$AZ$37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704464.06140000001</c:v>
                      </c:pt>
                      <c:pt idx="1">
                        <c:v>708094.84600000002</c:v>
                      </c:pt>
                      <c:pt idx="2">
                        <c:v>708912.15220000001</c:v>
                      </c:pt>
                      <c:pt idx="3">
                        <c:v>712235.50219999999</c:v>
                      </c:pt>
                      <c:pt idx="4">
                        <c:v>715569.5830000001</c:v>
                      </c:pt>
                      <c:pt idx="5">
                        <c:v>717674.38379999995</c:v>
                      </c:pt>
                      <c:pt idx="6">
                        <c:v>717926.60519999999</c:v>
                      </c:pt>
                      <c:pt idx="7">
                        <c:v>714952.99800000002</c:v>
                      </c:pt>
                      <c:pt idx="8">
                        <c:v>701065.01619999995</c:v>
                      </c:pt>
                      <c:pt idx="9">
                        <c:v>694709.42680000002</c:v>
                      </c:pt>
                      <c:pt idx="10">
                        <c:v>686525.5148</c:v>
                      </c:pt>
                      <c:pt idx="11">
                        <c:v>678012.48340000003</c:v>
                      </c:pt>
                      <c:pt idx="12">
                        <c:v>663671.36</c:v>
                      </c:pt>
                      <c:pt idx="13">
                        <c:v>647958.80820000009</c:v>
                      </c:pt>
                      <c:pt idx="14">
                        <c:v>619544.4926</c:v>
                      </c:pt>
                      <c:pt idx="15">
                        <c:v>599248.31359999999</c:v>
                      </c:pt>
                      <c:pt idx="16">
                        <c:v>573295.94059999997</c:v>
                      </c:pt>
                      <c:pt idx="17">
                        <c:v>545853.07239999995</c:v>
                      </c:pt>
                      <c:pt idx="18">
                        <c:v>519415.71759999997</c:v>
                      </c:pt>
                      <c:pt idx="19">
                        <c:v>495176.18160000001</c:v>
                      </c:pt>
                      <c:pt idx="20">
                        <c:v>463057.39559999993</c:v>
                      </c:pt>
                      <c:pt idx="21">
                        <c:v>425338.29000000004</c:v>
                      </c:pt>
                      <c:pt idx="22">
                        <c:v>392754.58299999998</c:v>
                      </c:pt>
                      <c:pt idx="23">
                        <c:v>364645.76079999999</c:v>
                      </c:pt>
                      <c:pt idx="24">
                        <c:v>335356.50820000004</c:v>
                      </c:pt>
                      <c:pt idx="25">
                        <c:v>307349.65740000003</c:v>
                      </c:pt>
                      <c:pt idx="26">
                        <c:v>275587.75380000001</c:v>
                      </c:pt>
                      <c:pt idx="27">
                        <c:v>247742.23520000002</c:v>
                      </c:pt>
                      <c:pt idx="28">
                        <c:v>218311.70140000002</c:v>
                      </c:pt>
                      <c:pt idx="29">
                        <c:v>191995.62539999999</c:v>
                      </c:pt>
                      <c:pt idx="30">
                        <c:v>165575.4394</c:v>
                      </c:pt>
                      <c:pt idx="31">
                        <c:v>142620.03899999999</c:v>
                      </c:pt>
                      <c:pt idx="32">
                        <c:v>122806.95940000001</c:v>
                      </c:pt>
                      <c:pt idx="33">
                        <c:v>104716.9678</c:v>
                      </c:pt>
                      <c:pt idx="34">
                        <c:v>87949.489600000001</c:v>
                      </c:pt>
                      <c:pt idx="35">
                        <c:v>73074.095400000006</c:v>
                      </c:pt>
                      <c:pt idx="36">
                        <c:v>60516.024000000005</c:v>
                      </c:pt>
                      <c:pt idx="37">
                        <c:v>49979.624800000005</c:v>
                      </c:pt>
                      <c:pt idx="38">
                        <c:v>40987.1976</c:v>
                      </c:pt>
                      <c:pt idx="39">
                        <c:v>33554.482000000004</c:v>
                      </c:pt>
                      <c:pt idx="40">
                        <c:v>27286.3616</c:v>
                      </c:pt>
                      <c:pt idx="41">
                        <c:v>22122.8858</c:v>
                      </c:pt>
                      <c:pt idx="42">
                        <c:v>17822.790199999999</c:v>
                      </c:pt>
                      <c:pt idx="43">
                        <c:v>14287.816200000001</c:v>
                      </c:pt>
                      <c:pt idx="44">
                        <c:v>11415.365000000002</c:v>
                      </c:pt>
                      <c:pt idx="45">
                        <c:v>9098.5973999999987</c:v>
                      </c:pt>
                      <c:pt idx="46">
                        <c:v>7240.8346000000001</c:v>
                      </c:pt>
                      <c:pt idx="47">
                        <c:v>5756.0848000000005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CF4-40BD-A914-5563AA28DEDA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CLOSED'!$D$38</c15:sqref>
                        </c15:formulaRef>
                      </c:ext>
                    </c:extLst>
                    <c:strCache>
                      <c:ptCount val="1"/>
                      <c:pt idx="0">
                        <c:v>Projected Benefits Paid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CLOSED'!$E$38:$AZ$38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668173.21300000011</c:v>
                      </c:pt>
                      <c:pt idx="1">
                        <c:v>701146.13939999999</c:v>
                      </c:pt>
                      <c:pt idx="2">
                        <c:v>724880.22779999999</c:v>
                      </c:pt>
                      <c:pt idx="3">
                        <c:v>747141.52839999995</c:v>
                      </c:pt>
                      <c:pt idx="4">
                        <c:v>760374.96759999997</c:v>
                      </c:pt>
                      <c:pt idx="5">
                        <c:v>795561.62600000005</c:v>
                      </c:pt>
                      <c:pt idx="6">
                        <c:v>806634.82860000001</c:v>
                      </c:pt>
                      <c:pt idx="7">
                        <c:v>825878.76</c:v>
                      </c:pt>
                      <c:pt idx="8">
                        <c:v>845481.27799999993</c:v>
                      </c:pt>
                      <c:pt idx="9">
                        <c:v>854612.3554</c:v>
                      </c:pt>
                      <c:pt idx="10">
                        <c:v>870315.8378000001</c:v>
                      </c:pt>
                      <c:pt idx="11">
                        <c:v>882885.83559999999</c:v>
                      </c:pt>
                      <c:pt idx="12">
                        <c:v>903310.78639999998</c:v>
                      </c:pt>
                      <c:pt idx="13">
                        <c:v>950874.04220000003</c:v>
                      </c:pt>
                      <c:pt idx="14">
                        <c:v>981185.91940000001</c:v>
                      </c:pt>
                      <c:pt idx="15">
                        <c:v>999171.53419999999</c:v>
                      </c:pt>
                      <c:pt idx="16">
                        <c:v>1000342.9342</c:v>
                      </c:pt>
                      <c:pt idx="17">
                        <c:v>986622.9338</c:v>
                      </c:pt>
                      <c:pt idx="18">
                        <c:v>994742.32400000002</c:v>
                      </c:pt>
                      <c:pt idx="19">
                        <c:v>1008023.8</c:v>
                      </c:pt>
                      <c:pt idx="20">
                        <c:v>979757.27380000008</c:v>
                      </c:pt>
                      <c:pt idx="21">
                        <c:v>984051.06780000008</c:v>
                      </c:pt>
                      <c:pt idx="22">
                        <c:v>977801.26059999992</c:v>
                      </c:pt>
                      <c:pt idx="23">
                        <c:v>932872.50520000001</c:v>
                      </c:pt>
                      <c:pt idx="24">
                        <c:v>842834.82700000005</c:v>
                      </c:pt>
                      <c:pt idx="25">
                        <c:v>853035.30480000004</c:v>
                      </c:pt>
                      <c:pt idx="26">
                        <c:v>870550.45600000001</c:v>
                      </c:pt>
                      <c:pt idx="27">
                        <c:v>848590.77619999996</c:v>
                      </c:pt>
                      <c:pt idx="28">
                        <c:v>787132.05440000002</c:v>
                      </c:pt>
                      <c:pt idx="29">
                        <c:v>771191.49979999999</c:v>
                      </c:pt>
                      <c:pt idx="30">
                        <c:v>703103.978</c:v>
                      </c:pt>
                      <c:pt idx="31">
                        <c:v>609720.78940000001</c:v>
                      </c:pt>
                      <c:pt idx="32">
                        <c:v>526736.85639999993</c:v>
                      </c:pt>
                      <c:pt idx="33">
                        <c:v>496662.10239999997</c:v>
                      </c:pt>
                      <c:pt idx="34">
                        <c:v>433183.51079999999</c:v>
                      </c:pt>
                      <c:pt idx="35">
                        <c:v>381963.77839999995</c:v>
                      </c:pt>
                      <c:pt idx="36">
                        <c:v>303391.95900000003</c:v>
                      </c:pt>
                      <c:pt idx="37">
                        <c:v>270488.38899999997</c:v>
                      </c:pt>
                      <c:pt idx="38">
                        <c:v>215629.55540000001</c:v>
                      </c:pt>
                      <c:pt idx="39">
                        <c:v>185623.28</c:v>
                      </c:pt>
                      <c:pt idx="40">
                        <c:v>150752.6974</c:v>
                      </c:pt>
                      <c:pt idx="41">
                        <c:v>125597.7982</c:v>
                      </c:pt>
                      <c:pt idx="42">
                        <c:v>103339.0736</c:v>
                      </c:pt>
                      <c:pt idx="43">
                        <c:v>84114.79740000001</c:v>
                      </c:pt>
                      <c:pt idx="44">
                        <c:v>67877.5236</c:v>
                      </c:pt>
                      <c:pt idx="45">
                        <c:v>54430.532200000001</c:v>
                      </c:pt>
                      <c:pt idx="46">
                        <c:v>43506.083400000003</c:v>
                      </c:pt>
                      <c:pt idx="47">
                        <c:v>34793.503599999996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CF4-40BD-A914-5563AA28DED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CLOSED'!$D$39</c15:sqref>
                        </c15:formulaRef>
                      </c:ext>
                    </c:extLst>
                    <c:strCache>
                      <c:ptCount val="1"/>
                      <c:pt idx="0">
                        <c:v>Rate Rider Collection - GSHi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CLOSED'!$E$39:$AZ$39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1336726</c:v>
                      </c:pt>
                      <c:pt idx="1">
                        <c:v>1336726</c:v>
                      </c:pt>
                      <c:pt idx="2">
                        <c:v>1336726</c:v>
                      </c:pt>
                      <c:pt idx="3">
                        <c:v>1336726</c:v>
                      </c:pt>
                      <c:pt idx="4">
                        <c:v>1336726</c:v>
                      </c:pt>
                      <c:pt idx="5">
                        <c:v>1336726</c:v>
                      </c:pt>
                      <c:pt idx="6">
                        <c:v>1336726</c:v>
                      </c:pt>
                      <c:pt idx="7">
                        <c:v>1336726</c:v>
                      </c:pt>
                      <c:pt idx="8">
                        <c:v>1336726</c:v>
                      </c:pt>
                      <c:pt idx="9">
                        <c:v>1336726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CF4-40BD-A914-5563AA28DED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CLOSED'!$D$40</c15:sqref>
                        </c15:formulaRef>
                      </c:ext>
                    </c:extLst>
                    <c:strCache>
                      <c:ptCount val="1"/>
                      <c:pt idx="0">
                        <c:v>Total Cash Collected - GSHi Proposal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CLOSED'!$E$40:$AZ$40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2041190.0614</c:v>
                      </c:pt>
                      <c:pt idx="1">
                        <c:v>2044820.8459999999</c:v>
                      </c:pt>
                      <c:pt idx="2">
                        <c:v>2045638.1521999999</c:v>
                      </c:pt>
                      <c:pt idx="3">
                        <c:v>2048961.5022</c:v>
                      </c:pt>
                      <c:pt idx="4">
                        <c:v>2052295.5830000001</c:v>
                      </c:pt>
                      <c:pt idx="5">
                        <c:v>2054400.3838</c:v>
                      </c:pt>
                      <c:pt idx="6">
                        <c:v>2054652.6052000001</c:v>
                      </c:pt>
                      <c:pt idx="7">
                        <c:v>2051678.9980000001</c:v>
                      </c:pt>
                      <c:pt idx="8">
                        <c:v>2037791.0162</c:v>
                      </c:pt>
                      <c:pt idx="9">
                        <c:v>2031435.4268</c:v>
                      </c:pt>
                      <c:pt idx="10">
                        <c:v>686525.5148</c:v>
                      </c:pt>
                      <c:pt idx="11">
                        <c:v>678012.48340000003</c:v>
                      </c:pt>
                      <c:pt idx="12">
                        <c:v>663671.36</c:v>
                      </c:pt>
                      <c:pt idx="13">
                        <c:v>647958.80820000009</c:v>
                      </c:pt>
                      <c:pt idx="14">
                        <c:v>619544.4926</c:v>
                      </c:pt>
                      <c:pt idx="15">
                        <c:v>599248.31359999999</c:v>
                      </c:pt>
                      <c:pt idx="16">
                        <c:v>573295.94059999997</c:v>
                      </c:pt>
                      <c:pt idx="17">
                        <c:v>545853.07239999995</c:v>
                      </c:pt>
                      <c:pt idx="18">
                        <c:v>519415.71759999997</c:v>
                      </c:pt>
                      <c:pt idx="19">
                        <c:v>495176.18160000001</c:v>
                      </c:pt>
                      <c:pt idx="20">
                        <c:v>463057.39559999993</c:v>
                      </c:pt>
                      <c:pt idx="21">
                        <c:v>425338.29000000004</c:v>
                      </c:pt>
                      <c:pt idx="22">
                        <c:v>392754.58299999998</c:v>
                      </c:pt>
                      <c:pt idx="23">
                        <c:v>364645.76079999999</c:v>
                      </c:pt>
                      <c:pt idx="24">
                        <c:v>335356.50820000004</c:v>
                      </c:pt>
                      <c:pt idx="25">
                        <c:v>307349.65740000003</c:v>
                      </c:pt>
                      <c:pt idx="26">
                        <c:v>275587.75380000001</c:v>
                      </c:pt>
                      <c:pt idx="27">
                        <c:v>247742.23520000002</c:v>
                      </c:pt>
                      <c:pt idx="28">
                        <c:v>218311.70140000002</c:v>
                      </c:pt>
                      <c:pt idx="29">
                        <c:v>191995.62539999999</c:v>
                      </c:pt>
                      <c:pt idx="30">
                        <c:v>165575.4394</c:v>
                      </c:pt>
                      <c:pt idx="31">
                        <c:v>142620.03899999999</c:v>
                      </c:pt>
                      <c:pt idx="32">
                        <c:v>122806.95940000001</c:v>
                      </c:pt>
                      <c:pt idx="33">
                        <c:v>104716.9678</c:v>
                      </c:pt>
                      <c:pt idx="34">
                        <c:v>87949.489600000001</c:v>
                      </c:pt>
                      <c:pt idx="35">
                        <c:v>73074.095400000006</c:v>
                      </c:pt>
                      <c:pt idx="36">
                        <c:v>60516.024000000005</c:v>
                      </c:pt>
                      <c:pt idx="37">
                        <c:v>49979.624800000005</c:v>
                      </c:pt>
                      <c:pt idx="38">
                        <c:v>40987.1976</c:v>
                      </c:pt>
                      <c:pt idx="39">
                        <c:v>33554.482000000004</c:v>
                      </c:pt>
                      <c:pt idx="40">
                        <c:v>27286.3616</c:v>
                      </c:pt>
                      <c:pt idx="41">
                        <c:v>22122.8858</c:v>
                      </c:pt>
                      <c:pt idx="42">
                        <c:v>17822.790199999999</c:v>
                      </c:pt>
                      <c:pt idx="43">
                        <c:v>14287.816200000001</c:v>
                      </c:pt>
                      <c:pt idx="44">
                        <c:v>11415.365000000002</c:v>
                      </c:pt>
                      <c:pt idx="45">
                        <c:v>9098.5973999999987</c:v>
                      </c:pt>
                      <c:pt idx="46">
                        <c:v>7240.8346000000001</c:v>
                      </c:pt>
                      <c:pt idx="47">
                        <c:v>5756.0848000000005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CF4-40BD-A914-5563AA28DED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CLOSED'!$D$41</c15:sqref>
                        </c15:formulaRef>
                      </c:ext>
                    </c:extLst>
                    <c:strCache>
                      <c:ptCount val="1"/>
                      <c:pt idx="0">
                        <c:v>Accrual Cost Adj - OEB Staff Proposal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CLOSED'!$E$41:$AZ$41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-205455.80977926872</c:v>
                      </c:pt>
                      <c:pt idx="1">
                        <c:v>-206514.72226466169</c:v>
                      </c:pt>
                      <c:pt idx="2">
                        <c:v>-206753.08830256134</c:v>
                      </c:pt>
                      <c:pt idx="3">
                        <c:v>-207722.33798163364</c:v>
                      </c:pt>
                      <c:pt idx="4">
                        <c:v>-208694.71728125639</c:v>
                      </c:pt>
                      <c:pt idx="5">
                        <c:v>-209308.57904721878</c:v>
                      </c:pt>
                      <c:pt idx="6">
                        <c:v>-209382.13901261671</c:v>
                      </c:pt>
                      <c:pt idx="7">
                        <c:v>-208514.89125830639</c:v>
                      </c:pt>
                      <c:pt idx="8">
                        <c:v>-204464.48371693632</c:v>
                      </c:pt>
                      <c:pt idx="9">
                        <c:v>-202610.88629678334</c:v>
                      </c:pt>
                      <c:pt idx="10">
                        <c:v>-200224.06153274825</c:v>
                      </c:pt>
                      <c:pt idx="11">
                        <c:v>-197741.24962537087</c:v>
                      </c:pt>
                      <c:pt idx="12">
                        <c:v>-193558.68406562344</c:v>
                      </c:pt>
                      <c:pt idx="13">
                        <c:v>-188976.14362012202</c:v>
                      </c:pt>
                      <c:pt idx="14">
                        <c:v>-180689.15420391259</c:v>
                      </c:pt>
                      <c:pt idx="15">
                        <c:v>-174769.80626218382</c:v>
                      </c:pt>
                      <c:pt idx="16">
                        <c:v>-167200.83844314126</c:v>
                      </c:pt>
                      <c:pt idx="17">
                        <c:v>-159197.17009774459</c:v>
                      </c:pt>
                      <c:pt idx="18">
                        <c:v>-151486.75811723666</c:v>
                      </c:pt>
                      <c:pt idx="19">
                        <c:v>-144417.33645269275</c:v>
                      </c:pt>
                      <c:pt idx="20">
                        <c:v>-135049.94420610648</c:v>
                      </c:pt>
                      <c:pt idx="21">
                        <c:v>-124049.22776104505</c:v>
                      </c:pt>
                      <c:pt idx="22">
                        <c:v>-114546.24205302859</c:v>
                      </c:pt>
                      <c:pt idx="23">
                        <c:v>-106348.3492952839</c:v>
                      </c:pt>
                      <c:pt idx="24">
                        <c:v>-97806.185911102861</c:v>
                      </c:pt>
                      <c:pt idx="25">
                        <c:v>-89638.032948060631</c:v>
                      </c:pt>
                      <c:pt idx="26">
                        <c:v>-80374.72487908628</c:v>
                      </c:pt>
                      <c:pt idx="27">
                        <c:v>-72253.624192534364</c:v>
                      </c:pt>
                      <c:pt idx="28">
                        <c:v>-63670.25637374397</c:v>
                      </c:pt>
                      <c:pt idx="29">
                        <c:v>-55995.215160076201</c:v>
                      </c:pt>
                      <c:pt idx="30">
                        <c:v>-48289.810432457693</c:v>
                      </c:pt>
                      <c:pt idx="31">
                        <c:v>-41594.904849032348</c:v>
                      </c:pt>
                      <c:pt idx="32">
                        <c:v>-35816.452069838379</c:v>
                      </c:pt>
                      <c:pt idx="33">
                        <c:v>-30540.535132795641</c:v>
                      </c:pt>
                      <c:pt idx="34">
                        <c:v>-25650.327100478218</c:v>
                      </c:pt>
                      <c:pt idx="35">
                        <c:v>-21311.942321738625</c:v>
                      </c:pt>
                      <c:pt idx="36">
                        <c:v>-17649.401008239511</c:v>
                      </c:pt>
                      <c:pt idx="37">
                        <c:v>-14576.477138295677</c:v>
                      </c:pt>
                      <c:pt idx="38">
                        <c:v>-11953.850217363124</c:v>
                      </c:pt>
                      <c:pt idx="39">
                        <c:v>-9786.1106744513581</c:v>
                      </c:pt>
                      <c:pt idx="40">
                        <c:v>-7958.0234473802811</c:v>
                      </c:pt>
                      <c:pt idx="41">
                        <c:v>-6452.1040401412938</c:v>
                      </c:pt>
                      <c:pt idx="42">
                        <c:v>-5197.9880787528482</c:v>
                      </c:pt>
                      <c:pt idx="43">
                        <c:v>-4167.018600657254</c:v>
                      </c:pt>
                      <c:pt idx="44">
                        <c:v>-3329.2728309517165</c:v>
                      </c:pt>
                      <c:pt idx="45">
                        <c:v>-2653.59128889772</c:v>
                      </c:pt>
                      <c:pt idx="46">
                        <c:v>-2111.7777580651291</c:v>
                      </c:pt>
                      <c:pt idx="47">
                        <c:v>-1678.7528683746989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CF4-40BD-A914-5563AA28DEDA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CLOSED'!$D$42</c15:sqref>
                        </c15:formulaRef>
                      </c:ext>
                    </c:extLst>
                    <c:strCache>
                      <c:ptCount val="1"/>
                      <c:pt idx="0">
                        <c:v>Rate Rider Collection - OEB Staff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CLOSED'!$E$42:$AZ$42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698833.2</c:v>
                      </c:pt>
                      <c:pt idx="1">
                        <c:v>698833.2</c:v>
                      </c:pt>
                      <c:pt idx="2">
                        <c:v>698833.2</c:v>
                      </c:pt>
                      <c:pt idx="3">
                        <c:v>698833.2</c:v>
                      </c:pt>
                      <c:pt idx="4">
                        <c:v>698833.2</c:v>
                      </c:pt>
                      <c:pt idx="5">
                        <c:v>698833.2</c:v>
                      </c:pt>
                      <c:pt idx="6">
                        <c:v>698833.2</c:v>
                      </c:pt>
                      <c:pt idx="7">
                        <c:v>698833.2</c:v>
                      </c:pt>
                      <c:pt idx="8">
                        <c:v>698833.2</c:v>
                      </c:pt>
                      <c:pt idx="9">
                        <c:v>698833.2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CF4-40BD-A914-5563AA28DED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CLOSED'!$D$43</c15:sqref>
                        </c15:formulaRef>
                      </c:ext>
                    </c:extLst>
                    <c:strCache>
                      <c:ptCount val="1"/>
                      <c:pt idx="0">
                        <c:v>Total Cash Collected - OEB Staff Proposal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CLOSED'!$E$36:$AZ$36</c15:sqref>
                        </c15:formulaRef>
                      </c:ext>
                    </c:extLst>
                    <c:strCache>
                      <c:ptCount val="48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</c:v>
                      </c:pt>
                      <c:pt idx="6">
                        <c:v>2031</c:v>
                      </c:pt>
                      <c:pt idx="7">
                        <c:v>2032</c:v>
                      </c:pt>
                      <c:pt idx="8">
                        <c:v>2033</c:v>
                      </c:pt>
                      <c:pt idx="9">
                        <c:v>2034</c:v>
                      </c:pt>
                      <c:pt idx="10">
                        <c:v>2035</c:v>
                      </c:pt>
                      <c:pt idx="11">
                        <c:v>2036</c:v>
                      </c:pt>
                      <c:pt idx="12">
                        <c:v>2037</c:v>
                      </c:pt>
                      <c:pt idx="13">
                        <c:v>2038</c:v>
                      </c:pt>
                      <c:pt idx="14">
                        <c:v>2039</c:v>
                      </c:pt>
                      <c:pt idx="15">
                        <c:v>2040</c:v>
                      </c:pt>
                      <c:pt idx="16">
                        <c:v>2041</c:v>
                      </c:pt>
                      <c:pt idx="17">
                        <c:v>2042</c:v>
                      </c:pt>
                      <c:pt idx="18">
                        <c:v>2043</c:v>
                      </c:pt>
                      <c:pt idx="19">
                        <c:v>2044</c:v>
                      </c:pt>
                      <c:pt idx="20">
                        <c:v>2045</c:v>
                      </c:pt>
                      <c:pt idx="21">
                        <c:v>2046</c:v>
                      </c:pt>
                      <c:pt idx="22">
                        <c:v>2047</c:v>
                      </c:pt>
                      <c:pt idx="23">
                        <c:v>2048</c:v>
                      </c:pt>
                      <c:pt idx="24">
                        <c:v>2049</c:v>
                      </c:pt>
                      <c:pt idx="25">
                        <c:v>2050</c:v>
                      </c:pt>
                      <c:pt idx="26">
                        <c:v>2051</c:v>
                      </c:pt>
                      <c:pt idx="27">
                        <c:v>2052</c:v>
                      </c:pt>
                      <c:pt idx="28">
                        <c:v>2053</c:v>
                      </c:pt>
                      <c:pt idx="29">
                        <c:v>2054</c:v>
                      </c:pt>
                      <c:pt idx="30">
                        <c:v>2055</c:v>
                      </c:pt>
                      <c:pt idx="31">
                        <c:v>2056</c:v>
                      </c:pt>
                      <c:pt idx="32">
                        <c:v>2057</c:v>
                      </c:pt>
                      <c:pt idx="33">
                        <c:v>2058</c:v>
                      </c:pt>
                      <c:pt idx="34">
                        <c:v>2059</c:v>
                      </c:pt>
                      <c:pt idx="35">
                        <c:v>2060</c:v>
                      </c:pt>
                      <c:pt idx="36">
                        <c:v>2061</c:v>
                      </c:pt>
                      <c:pt idx="37">
                        <c:v>2062</c:v>
                      </c:pt>
                      <c:pt idx="38">
                        <c:v>2063</c:v>
                      </c:pt>
                      <c:pt idx="39">
                        <c:v>2064</c:v>
                      </c:pt>
                      <c:pt idx="40">
                        <c:v>2065</c:v>
                      </c:pt>
                      <c:pt idx="41">
                        <c:v>2066</c:v>
                      </c:pt>
                      <c:pt idx="42">
                        <c:v>2067</c:v>
                      </c:pt>
                      <c:pt idx="43">
                        <c:v>2068</c:v>
                      </c:pt>
                      <c:pt idx="44">
                        <c:v>2069</c:v>
                      </c:pt>
                      <c:pt idx="45">
                        <c:v>2070</c:v>
                      </c:pt>
                      <c:pt idx="46">
                        <c:v>2071</c:v>
                      </c:pt>
                      <c:pt idx="47">
                        <c:v>2072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'GSHI Analysis CLOSED'!$E$43:$AZ$43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8"/>
                      <c:pt idx="0">
                        <c:v>1197841.4516207313</c:v>
                      </c:pt>
                      <c:pt idx="1">
                        <c:v>1200413.3237353384</c:v>
                      </c:pt>
                      <c:pt idx="2">
                        <c:v>1200992.2638974388</c:v>
                      </c:pt>
                      <c:pt idx="3">
                        <c:v>1203346.3642183663</c:v>
                      </c:pt>
                      <c:pt idx="4">
                        <c:v>1205708.0657187437</c:v>
                      </c:pt>
                      <c:pt idx="5">
                        <c:v>1207199.0047527812</c:v>
                      </c:pt>
                      <c:pt idx="6">
                        <c:v>1207377.6661873832</c:v>
                      </c:pt>
                      <c:pt idx="7">
                        <c:v>1205271.3067416935</c:v>
                      </c:pt>
                      <c:pt idx="8">
                        <c:v>1195433.7324830636</c:v>
                      </c:pt>
                      <c:pt idx="9">
                        <c:v>1190931.7405032166</c:v>
                      </c:pt>
                      <c:pt idx="10">
                        <c:v>486301.45326725172</c:v>
                      </c:pt>
                      <c:pt idx="11">
                        <c:v>480271.23377462919</c:v>
                      </c:pt>
                      <c:pt idx="12">
                        <c:v>470112.67593437654</c:v>
                      </c:pt>
                      <c:pt idx="13">
                        <c:v>458982.6645798781</c:v>
                      </c:pt>
                      <c:pt idx="14">
                        <c:v>438855.33839608741</c:v>
                      </c:pt>
                      <c:pt idx="15">
                        <c:v>424478.50733781618</c:v>
                      </c:pt>
                      <c:pt idx="16">
                        <c:v>406095.10215685872</c:v>
                      </c:pt>
                      <c:pt idx="17">
                        <c:v>386655.90230225539</c:v>
                      </c:pt>
                      <c:pt idx="18">
                        <c:v>367928.95948276331</c:v>
                      </c:pt>
                      <c:pt idx="19">
                        <c:v>350758.84514730726</c:v>
                      </c:pt>
                      <c:pt idx="20">
                        <c:v>328007.45139389345</c:v>
                      </c:pt>
                      <c:pt idx="21">
                        <c:v>301289.062238955</c:v>
                      </c:pt>
                      <c:pt idx="22">
                        <c:v>278208.34094697138</c:v>
                      </c:pt>
                      <c:pt idx="23">
                        <c:v>258297.41150471609</c:v>
                      </c:pt>
                      <c:pt idx="24">
                        <c:v>237550.32228889718</c:v>
                      </c:pt>
                      <c:pt idx="25">
                        <c:v>217711.62445193939</c:v>
                      </c:pt>
                      <c:pt idx="26">
                        <c:v>195213.02892091373</c:v>
                      </c:pt>
                      <c:pt idx="27">
                        <c:v>175488.61100746566</c:v>
                      </c:pt>
                      <c:pt idx="28">
                        <c:v>154641.44502625606</c:v>
                      </c:pt>
                      <c:pt idx="29">
                        <c:v>136000.4102399238</c:v>
                      </c:pt>
                      <c:pt idx="30">
                        <c:v>117285.62896754232</c:v>
                      </c:pt>
                      <c:pt idx="31">
                        <c:v>101025.13415096764</c:v>
                      </c:pt>
                      <c:pt idx="32">
                        <c:v>86990.507330161636</c:v>
                      </c:pt>
                      <c:pt idx="33">
                        <c:v>74176.432667204353</c:v>
                      </c:pt>
                      <c:pt idx="34">
                        <c:v>62299.162499521786</c:v>
                      </c:pt>
                      <c:pt idx="35">
                        <c:v>51762.153078261385</c:v>
                      </c:pt>
                      <c:pt idx="36">
                        <c:v>42866.622991760494</c:v>
                      </c:pt>
                      <c:pt idx="37">
                        <c:v>35403.14766170433</c:v>
                      </c:pt>
                      <c:pt idx="38">
                        <c:v>29033.347382636875</c:v>
                      </c:pt>
                      <c:pt idx="39">
                        <c:v>23768.371325548644</c:v>
                      </c:pt>
                      <c:pt idx="40">
                        <c:v>19328.338152619719</c:v>
                      </c:pt>
                      <c:pt idx="41">
                        <c:v>15670.781759858706</c:v>
                      </c:pt>
                      <c:pt idx="42">
                        <c:v>12624.80212124715</c:v>
                      </c:pt>
                      <c:pt idx="43">
                        <c:v>10120.797599342746</c:v>
                      </c:pt>
                      <c:pt idx="44">
                        <c:v>8086.0921690482846</c:v>
                      </c:pt>
                      <c:pt idx="45">
                        <c:v>6445.0061111022787</c:v>
                      </c:pt>
                      <c:pt idx="46">
                        <c:v>5129.056841934871</c:v>
                      </c:pt>
                      <c:pt idx="47">
                        <c:v>4077.3319316253019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CF4-40BD-A914-5563AA28DEDA}"/>
                  </c:ext>
                </c:extLst>
              </c15:ser>
            </c15:filteredLineSeries>
          </c:ext>
        </c:extLst>
      </c:lineChart>
      <c:catAx>
        <c:axId val="169282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2812512"/>
        <c:crosses val="autoZero"/>
        <c:auto val="1"/>
        <c:lblAlgn val="ctr"/>
        <c:lblOffset val="100"/>
        <c:noMultiLvlLbl val="0"/>
      </c:catAx>
      <c:valAx>
        <c:axId val="169281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282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Defined Benefit Cost Vs Benefits Paid - GSHi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3"/>
          <c:tx>
            <c:strRef>
              <c:f>'Summary (Hydro)'!$E$9</c:f>
              <c:strCache>
                <c:ptCount val="1"/>
                <c:pt idx="0">
                  <c:v>Total Defined Benefit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'Summary (Hydro)'!$A$10:$A$56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</c:numRef>
          </c:cat>
          <c:val>
            <c:numRef>
              <c:f>'Summary (Hydro)'!$E$10:$E$56</c:f>
              <c:numCache>
                <c:formatCode>_(* #,##0_);_(* \(#,##0\);_(* "-"_);_(@_)</c:formatCode>
                <c:ptCount val="47"/>
                <c:pt idx="0">
                  <c:v>586822</c:v>
                </c:pt>
                <c:pt idx="1">
                  <c:v>588434</c:v>
                </c:pt>
                <c:pt idx="2">
                  <c:v>589022</c:v>
                </c:pt>
                <c:pt idx="3">
                  <c:v>588898</c:v>
                </c:pt>
                <c:pt idx="4">
                  <c:v>589391</c:v>
                </c:pt>
                <c:pt idx="5">
                  <c:v>589255</c:v>
                </c:pt>
                <c:pt idx="6">
                  <c:v>586387</c:v>
                </c:pt>
                <c:pt idx="7">
                  <c:v>579830</c:v>
                </c:pt>
                <c:pt idx="8">
                  <c:v>577757</c:v>
                </c:pt>
                <c:pt idx="9">
                  <c:v>572518</c:v>
                </c:pt>
                <c:pt idx="10">
                  <c:v>567397</c:v>
                </c:pt>
                <c:pt idx="11">
                  <c:v>557446</c:v>
                </c:pt>
                <c:pt idx="12">
                  <c:v>549055</c:v>
                </c:pt>
                <c:pt idx="13">
                  <c:v>533274</c:v>
                </c:pt>
                <c:pt idx="14">
                  <c:v>524485</c:v>
                </c:pt>
                <c:pt idx="15">
                  <c:v>509039</c:v>
                </c:pt>
                <c:pt idx="16">
                  <c:v>495555</c:v>
                </c:pt>
                <c:pt idx="17">
                  <c:v>484181</c:v>
                </c:pt>
                <c:pt idx="18">
                  <c:v>471687</c:v>
                </c:pt>
                <c:pt idx="19">
                  <c:v>458633</c:v>
                </c:pt>
                <c:pt idx="20">
                  <c:v>442294</c:v>
                </c:pt>
                <c:pt idx="21">
                  <c:v>430243</c:v>
                </c:pt>
                <c:pt idx="22">
                  <c:v>419166</c:v>
                </c:pt>
                <c:pt idx="23">
                  <c:v>408921</c:v>
                </c:pt>
                <c:pt idx="24">
                  <c:v>397067</c:v>
                </c:pt>
                <c:pt idx="25">
                  <c:v>387040</c:v>
                </c:pt>
                <c:pt idx="26">
                  <c:v>382460</c:v>
                </c:pt>
                <c:pt idx="27">
                  <c:v>377012</c:v>
                </c:pt>
                <c:pt idx="28">
                  <c:v>370931</c:v>
                </c:pt>
                <c:pt idx="29">
                  <c:v>367593</c:v>
                </c:pt>
                <c:pt idx="30">
                  <c:v>366439</c:v>
                </c:pt>
                <c:pt idx="31">
                  <c:v>368462</c:v>
                </c:pt>
                <c:pt idx="32">
                  <c:v>371515</c:v>
                </c:pt>
                <c:pt idx="33">
                  <c:v>375986</c:v>
                </c:pt>
                <c:pt idx="34">
                  <c:v>382132</c:v>
                </c:pt>
                <c:pt idx="35">
                  <c:v>391085</c:v>
                </c:pt>
                <c:pt idx="36">
                  <c:v>401450</c:v>
                </c:pt>
                <c:pt idx="37">
                  <c:v>412903</c:v>
                </c:pt>
                <c:pt idx="38">
                  <c:v>426011</c:v>
                </c:pt>
                <c:pt idx="39">
                  <c:v>438258</c:v>
                </c:pt>
                <c:pt idx="40">
                  <c:v>455228</c:v>
                </c:pt>
                <c:pt idx="41">
                  <c:v>470522</c:v>
                </c:pt>
                <c:pt idx="42">
                  <c:v>488018</c:v>
                </c:pt>
                <c:pt idx="43">
                  <c:v>505231</c:v>
                </c:pt>
                <c:pt idx="44">
                  <c:v>524909</c:v>
                </c:pt>
                <c:pt idx="45">
                  <c:v>543873</c:v>
                </c:pt>
                <c:pt idx="46">
                  <c:v>563210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D5-4B20-8798-8334D7E900D8}"/>
            </c:ext>
          </c:extLst>
        </c:ser>
        <c:ser>
          <c:idx val="5"/>
          <c:order val="4"/>
          <c:tx>
            <c:strRef>
              <c:f>'Summary (Hydro)'!$F$9</c:f>
              <c:strCache>
                <c:ptCount val="1"/>
                <c:pt idx="0">
                  <c:v>Benefits Paid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'Summary (Hydro)'!$A$10:$A$56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</c:numRef>
          </c:cat>
          <c:val>
            <c:numRef>
              <c:f>'Summary (Hydro)'!$F$10:$F$56</c:f>
              <c:numCache>
                <c:formatCode>_(* #,##0_);_(* \(#,##0\);_(* "-"_);_(@_)</c:formatCode>
                <c:ptCount val="47"/>
                <c:pt idx="0">
                  <c:v>644791</c:v>
                </c:pt>
                <c:pt idx="1">
                  <c:v>665417</c:v>
                </c:pt>
                <c:pt idx="2">
                  <c:v>678226</c:v>
                </c:pt>
                <c:pt idx="3">
                  <c:v>696414</c:v>
                </c:pt>
                <c:pt idx="4">
                  <c:v>728790</c:v>
                </c:pt>
                <c:pt idx="5">
                  <c:v>729729</c:v>
                </c:pt>
                <c:pt idx="6">
                  <c:v>737300</c:v>
                </c:pt>
                <c:pt idx="7">
                  <c:v>752970</c:v>
                </c:pt>
                <c:pt idx="8">
                  <c:v>757531</c:v>
                </c:pt>
                <c:pt idx="9">
                  <c:v>769567</c:v>
                </c:pt>
                <c:pt idx="10">
                  <c:v>769534</c:v>
                </c:pt>
                <c:pt idx="11">
                  <c:v>778596</c:v>
                </c:pt>
                <c:pt idx="12">
                  <c:v>797133</c:v>
                </c:pt>
                <c:pt idx="13">
                  <c:v>814291</c:v>
                </c:pt>
                <c:pt idx="14">
                  <c:v>818913</c:v>
                </c:pt>
                <c:pt idx="15">
                  <c:v>796113</c:v>
                </c:pt>
                <c:pt idx="16">
                  <c:v>796607</c:v>
                </c:pt>
                <c:pt idx="17">
                  <c:v>782560</c:v>
                </c:pt>
                <c:pt idx="18">
                  <c:v>777021</c:v>
                </c:pt>
                <c:pt idx="19">
                  <c:v>759451</c:v>
                </c:pt>
                <c:pt idx="20">
                  <c:v>789450</c:v>
                </c:pt>
                <c:pt idx="21">
                  <c:v>776694</c:v>
                </c:pt>
                <c:pt idx="22">
                  <c:v>765890</c:v>
                </c:pt>
                <c:pt idx="23">
                  <c:v>710927</c:v>
                </c:pt>
                <c:pt idx="24">
                  <c:v>728377</c:v>
                </c:pt>
                <c:pt idx="25">
                  <c:v>707470</c:v>
                </c:pt>
                <c:pt idx="26">
                  <c:v>684138</c:v>
                </c:pt>
                <c:pt idx="27">
                  <c:v>644110</c:v>
                </c:pt>
                <c:pt idx="28">
                  <c:v>627240</c:v>
                </c:pt>
                <c:pt idx="29">
                  <c:v>575015</c:v>
                </c:pt>
                <c:pt idx="30">
                  <c:v>520985</c:v>
                </c:pt>
                <c:pt idx="31">
                  <c:v>473429</c:v>
                </c:pt>
                <c:pt idx="32">
                  <c:v>448242</c:v>
                </c:pt>
                <c:pt idx="33">
                  <c:v>418424</c:v>
                </c:pt>
                <c:pt idx="34">
                  <c:v>390419</c:v>
                </c:pt>
                <c:pt idx="35">
                  <c:v>364860</c:v>
                </c:pt>
                <c:pt idx="36">
                  <c:v>354231</c:v>
                </c:pt>
                <c:pt idx="37">
                  <c:v>328153</c:v>
                </c:pt>
                <c:pt idx="38">
                  <c:v>318258</c:v>
                </c:pt>
                <c:pt idx="39">
                  <c:v>311519</c:v>
                </c:pt>
                <c:pt idx="40">
                  <c:v>302018</c:v>
                </c:pt>
                <c:pt idx="41">
                  <c:v>304740</c:v>
                </c:pt>
                <c:pt idx="42">
                  <c:v>306808</c:v>
                </c:pt>
                <c:pt idx="43">
                  <c:v>305927</c:v>
                </c:pt>
                <c:pt idx="44">
                  <c:v>310764</c:v>
                </c:pt>
                <c:pt idx="45">
                  <c:v>314595</c:v>
                </c:pt>
                <c:pt idx="46">
                  <c:v>320863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D5-4B20-8798-8334D7E90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507879"/>
        <c:axId val="281509679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'Summary (Hydro)'!$B$9</c15:sqref>
                        </c15:formulaRef>
                      </c:ext>
                    </c:extLst>
                    <c:strCache>
                      <c:ptCount val="1"/>
                      <c:pt idx="0">
                        <c:v>PV DBO at Beginning of Year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'Summary (Hydro)'!$B$10:$B$56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7"/>
                      <c:pt idx="0">
                        <c:v>11815449</c:v>
                      </c:pt>
                      <c:pt idx="1">
                        <c:v>11757480</c:v>
                      </c:pt>
                      <c:pt idx="2">
                        <c:v>11680497</c:v>
                      </c:pt>
                      <c:pt idx="3">
                        <c:v>11591293</c:v>
                      </c:pt>
                      <c:pt idx="4">
                        <c:v>11483777</c:v>
                      </c:pt>
                      <c:pt idx="5">
                        <c:v>11344378</c:v>
                      </c:pt>
                      <c:pt idx="6">
                        <c:v>11203904</c:v>
                      </c:pt>
                      <c:pt idx="7">
                        <c:v>11052991</c:v>
                      </c:pt>
                      <c:pt idx="8">
                        <c:v>10879851</c:v>
                      </c:pt>
                      <c:pt idx="9">
                        <c:v>10700077</c:v>
                      </c:pt>
                      <c:pt idx="10">
                        <c:v>10503028</c:v>
                      </c:pt>
                      <c:pt idx="11">
                        <c:v>10300891</c:v>
                      </c:pt>
                      <c:pt idx="12">
                        <c:v>10079741</c:v>
                      </c:pt>
                      <c:pt idx="13">
                        <c:v>9831663</c:v>
                      </c:pt>
                      <c:pt idx="14">
                        <c:v>9550646</c:v>
                      </c:pt>
                      <c:pt idx="15">
                        <c:v>9256218</c:v>
                      </c:pt>
                      <c:pt idx="16">
                        <c:v>8969144</c:v>
                      </c:pt>
                      <c:pt idx="17">
                        <c:v>8668092</c:v>
                      </c:pt>
                      <c:pt idx="18">
                        <c:v>8369713</c:v>
                      </c:pt>
                      <c:pt idx="19">
                        <c:v>8064379</c:v>
                      </c:pt>
                      <c:pt idx="20">
                        <c:v>7763561</c:v>
                      </c:pt>
                      <c:pt idx="21">
                        <c:v>7416405</c:v>
                      </c:pt>
                      <c:pt idx="22">
                        <c:v>7069954</c:v>
                      </c:pt>
                      <c:pt idx="23">
                        <c:v>6723230</c:v>
                      </c:pt>
                      <c:pt idx="24">
                        <c:v>6421224</c:v>
                      </c:pt>
                      <c:pt idx="25">
                        <c:v>6089914</c:v>
                      </c:pt>
                      <c:pt idx="26">
                        <c:v>5769484</c:v>
                      </c:pt>
                      <c:pt idx="27">
                        <c:v>5467806</c:v>
                      </c:pt>
                      <c:pt idx="28">
                        <c:v>5200708</c:v>
                      </c:pt>
                      <c:pt idx="29">
                        <c:v>4944399</c:v>
                      </c:pt>
                      <c:pt idx="30">
                        <c:v>4736977</c:v>
                      </c:pt>
                      <c:pt idx="31">
                        <c:v>4582431</c:v>
                      </c:pt>
                      <c:pt idx="32">
                        <c:v>4477464</c:v>
                      </c:pt>
                      <c:pt idx="33">
                        <c:v>4400737</c:v>
                      </c:pt>
                      <c:pt idx="34">
                        <c:v>4358299</c:v>
                      </c:pt>
                      <c:pt idx="35">
                        <c:v>4350012</c:v>
                      </c:pt>
                      <c:pt idx="36">
                        <c:v>4376237</c:v>
                      </c:pt>
                      <c:pt idx="37">
                        <c:v>4423456</c:v>
                      </c:pt>
                      <c:pt idx="38">
                        <c:v>4508206</c:v>
                      </c:pt>
                      <c:pt idx="39">
                        <c:v>4615959</c:v>
                      </c:pt>
                      <c:pt idx="40">
                        <c:v>4742698</c:v>
                      </c:pt>
                      <c:pt idx="41">
                        <c:v>4895908</c:v>
                      </c:pt>
                      <c:pt idx="42">
                        <c:v>5061690</c:v>
                      </c:pt>
                      <c:pt idx="43">
                        <c:v>5242900</c:v>
                      </c:pt>
                      <c:pt idx="44">
                        <c:v>5442204</c:v>
                      </c:pt>
                      <c:pt idx="45">
                        <c:v>5656349</c:v>
                      </c:pt>
                      <c:pt idx="46">
                        <c:v>5885627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ED5-4B20-8798-8334D7E900D8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(Hydro)'!$C$9</c15:sqref>
                        </c15:formulaRef>
                      </c:ext>
                    </c:extLst>
                    <c:strCache>
                      <c:ptCount val="1"/>
                      <c:pt idx="0">
                        <c:v>Current Service Cost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(Hydro)'!$C$10:$C$56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52226</c:v>
                      </c:pt>
                      <c:pt idx="1">
                        <c:v>57006</c:v>
                      </c:pt>
                      <c:pt idx="2">
                        <c:v>61468</c:v>
                      </c:pt>
                      <c:pt idx="3">
                        <c:v>65912</c:v>
                      </c:pt>
                      <c:pt idx="4">
                        <c:v>72146</c:v>
                      </c:pt>
                      <c:pt idx="5">
                        <c:v>78516</c:v>
                      </c:pt>
                      <c:pt idx="6">
                        <c:v>82353</c:v>
                      </c:pt>
                      <c:pt idx="7">
                        <c:v>83173</c:v>
                      </c:pt>
                      <c:pt idx="8">
                        <c:v>89258</c:v>
                      </c:pt>
                      <c:pt idx="9">
                        <c:v>92653</c:v>
                      </c:pt>
                      <c:pt idx="10">
                        <c:v>96696</c:v>
                      </c:pt>
                      <c:pt idx="11">
                        <c:v>96351</c:v>
                      </c:pt>
                      <c:pt idx="12">
                        <c:v>98669</c:v>
                      </c:pt>
                      <c:pt idx="13">
                        <c:v>94818</c:v>
                      </c:pt>
                      <c:pt idx="14">
                        <c:v>99203</c:v>
                      </c:pt>
                      <c:pt idx="15">
                        <c:v>96924</c:v>
                      </c:pt>
                      <c:pt idx="16">
                        <c:v>96800</c:v>
                      </c:pt>
                      <c:pt idx="17">
                        <c:v>99103</c:v>
                      </c:pt>
                      <c:pt idx="18">
                        <c:v>100356</c:v>
                      </c:pt>
                      <c:pt idx="19">
                        <c:v>101096</c:v>
                      </c:pt>
                      <c:pt idx="20">
                        <c:v>99434</c:v>
                      </c:pt>
                      <c:pt idx="21">
                        <c:v>103234</c:v>
                      </c:pt>
                      <c:pt idx="22">
                        <c:v>108017</c:v>
                      </c:pt>
                      <c:pt idx="23">
                        <c:v>112632</c:v>
                      </c:pt>
                      <c:pt idx="24">
                        <c:v>115223</c:v>
                      </c:pt>
                      <c:pt idx="25">
                        <c:v>120121</c:v>
                      </c:pt>
                      <c:pt idx="26">
                        <c:v>129905</c:v>
                      </c:pt>
                      <c:pt idx="27">
                        <c:v>137565</c:v>
                      </c:pt>
                      <c:pt idx="28">
                        <c:v>143516</c:v>
                      </c:pt>
                      <c:pt idx="29">
                        <c:v>150895</c:v>
                      </c:pt>
                      <c:pt idx="30">
                        <c:v>158144</c:v>
                      </c:pt>
                      <c:pt idx="31">
                        <c:v>166262</c:v>
                      </c:pt>
                      <c:pt idx="32">
                        <c:v>173616</c:v>
                      </c:pt>
                      <c:pt idx="33">
                        <c:v>180969</c:v>
                      </c:pt>
                      <c:pt idx="34">
                        <c:v>188445</c:v>
                      </c:pt>
                      <c:pt idx="35">
                        <c:v>197196</c:v>
                      </c:pt>
                      <c:pt idx="36">
                        <c:v>206099</c:v>
                      </c:pt>
                      <c:pt idx="37">
                        <c:v>214755</c:v>
                      </c:pt>
                      <c:pt idx="38">
                        <c:v>223695</c:v>
                      </c:pt>
                      <c:pt idx="39">
                        <c:v>230775</c:v>
                      </c:pt>
                      <c:pt idx="40">
                        <c:v>241636</c:v>
                      </c:pt>
                      <c:pt idx="41">
                        <c:v>249867</c:v>
                      </c:pt>
                      <c:pt idx="42">
                        <c:v>259702</c:v>
                      </c:pt>
                      <c:pt idx="43">
                        <c:v>268469</c:v>
                      </c:pt>
                      <c:pt idx="44">
                        <c:v>278989</c:v>
                      </c:pt>
                      <c:pt idx="45">
                        <c:v>288085</c:v>
                      </c:pt>
                      <c:pt idx="46">
                        <c:v>296905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ED5-4B20-8798-8334D7E900D8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(Hydro)'!$D$9</c15:sqref>
                        </c15:formulaRef>
                      </c:ext>
                    </c:extLst>
                    <c:strCache>
                      <c:ptCount val="1"/>
                      <c:pt idx="0">
                        <c:v>Interest Cost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(Hydro)'!$D$10:$D$56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534596</c:v>
                      </c:pt>
                      <c:pt idx="1">
                        <c:v>531428</c:v>
                      </c:pt>
                      <c:pt idx="2">
                        <c:v>527554</c:v>
                      </c:pt>
                      <c:pt idx="3">
                        <c:v>522986</c:v>
                      </c:pt>
                      <c:pt idx="4">
                        <c:v>517245</c:v>
                      </c:pt>
                      <c:pt idx="5">
                        <c:v>510739</c:v>
                      </c:pt>
                      <c:pt idx="6">
                        <c:v>504034</c:v>
                      </c:pt>
                      <c:pt idx="7">
                        <c:v>496657</c:v>
                      </c:pt>
                      <c:pt idx="8">
                        <c:v>488499</c:v>
                      </c:pt>
                      <c:pt idx="9">
                        <c:v>479865</c:v>
                      </c:pt>
                      <c:pt idx="10">
                        <c:v>470701</c:v>
                      </c:pt>
                      <c:pt idx="11">
                        <c:v>461095</c:v>
                      </c:pt>
                      <c:pt idx="12">
                        <c:v>450386</c:v>
                      </c:pt>
                      <c:pt idx="13">
                        <c:v>438456</c:v>
                      </c:pt>
                      <c:pt idx="14">
                        <c:v>425282</c:v>
                      </c:pt>
                      <c:pt idx="15">
                        <c:v>412115</c:v>
                      </c:pt>
                      <c:pt idx="16">
                        <c:v>398755</c:v>
                      </c:pt>
                      <c:pt idx="17">
                        <c:v>385078</c:v>
                      </c:pt>
                      <c:pt idx="18">
                        <c:v>371331</c:v>
                      </c:pt>
                      <c:pt idx="19">
                        <c:v>357537</c:v>
                      </c:pt>
                      <c:pt idx="20">
                        <c:v>342860</c:v>
                      </c:pt>
                      <c:pt idx="21">
                        <c:v>327009</c:v>
                      </c:pt>
                      <c:pt idx="22">
                        <c:v>311149</c:v>
                      </c:pt>
                      <c:pt idx="23">
                        <c:v>296289</c:v>
                      </c:pt>
                      <c:pt idx="24">
                        <c:v>281844</c:v>
                      </c:pt>
                      <c:pt idx="25">
                        <c:v>266919</c:v>
                      </c:pt>
                      <c:pt idx="26">
                        <c:v>252555</c:v>
                      </c:pt>
                      <c:pt idx="27">
                        <c:v>239447</c:v>
                      </c:pt>
                      <c:pt idx="28">
                        <c:v>227415</c:v>
                      </c:pt>
                      <c:pt idx="29">
                        <c:v>216698</c:v>
                      </c:pt>
                      <c:pt idx="30">
                        <c:v>208295</c:v>
                      </c:pt>
                      <c:pt idx="31">
                        <c:v>202200</c:v>
                      </c:pt>
                      <c:pt idx="32">
                        <c:v>197899</c:v>
                      </c:pt>
                      <c:pt idx="33">
                        <c:v>195017</c:v>
                      </c:pt>
                      <c:pt idx="34">
                        <c:v>193687</c:v>
                      </c:pt>
                      <c:pt idx="35">
                        <c:v>193889</c:v>
                      </c:pt>
                      <c:pt idx="36">
                        <c:v>195351</c:v>
                      </c:pt>
                      <c:pt idx="37">
                        <c:v>198148</c:v>
                      </c:pt>
                      <c:pt idx="38">
                        <c:v>202316</c:v>
                      </c:pt>
                      <c:pt idx="39">
                        <c:v>207483</c:v>
                      </c:pt>
                      <c:pt idx="40">
                        <c:v>213592</c:v>
                      </c:pt>
                      <c:pt idx="41">
                        <c:v>220655</c:v>
                      </c:pt>
                      <c:pt idx="42">
                        <c:v>228316</c:v>
                      </c:pt>
                      <c:pt idx="43">
                        <c:v>236762</c:v>
                      </c:pt>
                      <c:pt idx="44">
                        <c:v>245920</c:v>
                      </c:pt>
                      <c:pt idx="45">
                        <c:v>255788</c:v>
                      </c:pt>
                      <c:pt idx="46">
                        <c:v>266305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ED5-4B20-8798-8334D7E900D8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(Hydro)'!$G$9</c15:sqref>
                        </c15:formulaRef>
                      </c:ext>
                    </c:extLst>
                    <c:strCache>
                      <c:ptCount val="1"/>
                      <c:pt idx="0">
                        <c:v>PV DBO at Ending of Year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(Hydro)'!$G$10:$G$56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11757480</c:v>
                      </c:pt>
                      <c:pt idx="1">
                        <c:v>11680497</c:v>
                      </c:pt>
                      <c:pt idx="2">
                        <c:v>11591293</c:v>
                      </c:pt>
                      <c:pt idx="3">
                        <c:v>11483777</c:v>
                      </c:pt>
                      <c:pt idx="4">
                        <c:v>11344378</c:v>
                      </c:pt>
                      <c:pt idx="5">
                        <c:v>11203904</c:v>
                      </c:pt>
                      <c:pt idx="6">
                        <c:v>11052991</c:v>
                      </c:pt>
                      <c:pt idx="7">
                        <c:v>10879851</c:v>
                      </c:pt>
                      <c:pt idx="8">
                        <c:v>10700077</c:v>
                      </c:pt>
                      <c:pt idx="9">
                        <c:v>10503028</c:v>
                      </c:pt>
                      <c:pt idx="10">
                        <c:v>10300891</c:v>
                      </c:pt>
                      <c:pt idx="11">
                        <c:v>10079741</c:v>
                      </c:pt>
                      <c:pt idx="12">
                        <c:v>9831663</c:v>
                      </c:pt>
                      <c:pt idx="13">
                        <c:v>9550646</c:v>
                      </c:pt>
                      <c:pt idx="14">
                        <c:v>9256218</c:v>
                      </c:pt>
                      <c:pt idx="15">
                        <c:v>8969144</c:v>
                      </c:pt>
                      <c:pt idx="16">
                        <c:v>8668092</c:v>
                      </c:pt>
                      <c:pt idx="17">
                        <c:v>8369713</c:v>
                      </c:pt>
                      <c:pt idx="18">
                        <c:v>8064379</c:v>
                      </c:pt>
                      <c:pt idx="19">
                        <c:v>7763561</c:v>
                      </c:pt>
                      <c:pt idx="20">
                        <c:v>7416405</c:v>
                      </c:pt>
                      <c:pt idx="21">
                        <c:v>7069954</c:v>
                      </c:pt>
                      <c:pt idx="22">
                        <c:v>6723230</c:v>
                      </c:pt>
                      <c:pt idx="23">
                        <c:v>6421224</c:v>
                      </c:pt>
                      <c:pt idx="24">
                        <c:v>6089914</c:v>
                      </c:pt>
                      <c:pt idx="25">
                        <c:v>5769484</c:v>
                      </c:pt>
                      <c:pt idx="26">
                        <c:v>5467806</c:v>
                      </c:pt>
                      <c:pt idx="27">
                        <c:v>5200708</c:v>
                      </c:pt>
                      <c:pt idx="28">
                        <c:v>4944399</c:v>
                      </c:pt>
                      <c:pt idx="29">
                        <c:v>4736977</c:v>
                      </c:pt>
                      <c:pt idx="30">
                        <c:v>4582431</c:v>
                      </c:pt>
                      <c:pt idx="31">
                        <c:v>4477464</c:v>
                      </c:pt>
                      <c:pt idx="32">
                        <c:v>4400737</c:v>
                      </c:pt>
                      <c:pt idx="33">
                        <c:v>4358299</c:v>
                      </c:pt>
                      <c:pt idx="34">
                        <c:v>4350012</c:v>
                      </c:pt>
                      <c:pt idx="35">
                        <c:v>4376237</c:v>
                      </c:pt>
                      <c:pt idx="36">
                        <c:v>4423456</c:v>
                      </c:pt>
                      <c:pt idx="37">
                        <c:v>4508206</c:v>
                      </c:pt>
                      <c:pt idx="38">
                        <c:v>4615959</c:v>
                      </c:pt>
                      <c:pt idx="39">
                        <c:v>4742698</c:v>
                      </c:pt>
                      <c:pt idx="40">
                        <c:v>4895908</c:v>
                      </c:pt>
                      <c:pt idx="41">
                        <c:v>5061690</c:v>
                      </c:pt>
                      <c:pt idx="42">
                        <c:v>5242900</c:v>
                      </c:pt>
                      <c:pt idx="43">
                        <c:v>5442204</c:v>
                      </c:pt>
                      <c:pt idx="44">
                        <c:v>5656349</c:v>
                      </c:pt>
                      <c:pt idx="45">
                        <c:v>5885627</c:v>
                      </c:pt>
                      <c:pt idx="46">
                        <c:v>6127974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ED5-4B20-8798-8334D7E900D8}"/>
                  </c:ext>
                </c:extLst>
              </c15:ser>
            </c15:filteredBarSeries>
          </c:ext>
        </c:extLst>
      </c:barChart>
      <c:catAx>
        <c:axId val="281507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9679"/>
        <c:crosses val="autoZero"/>
        <c:auto val="1"/>
        <c:lblAlgn val="ctr"/>
        <c:lblOffset val="100"/>
        <c:noMultiLvlLbl val="0"/>
      </c:catAx>
      <c:valAx>
        <c:axId val="28150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7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PV</a:t>
            </a:r>
            <a:r>
              <a:rPr lang="en-US" baseline="0"/>
              <a:t> DBO At End of Each Year </a:t>
            </a:r>
            <a:r>
              <a:rPr lang="en-US"/>
              <a:t>- GSHi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5"/>
          <c:tx>
            <c:strRef>
              <c:f>'Summary (Hydro)'!$G$9</c:f>
              <c:strCache>
                <c:ptCount val="1"/>
                <c:pt idx="0">
                  <c:v>PV DBO at Ending of Year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'Summary (Hydro)'!$A$10:$A$56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  <c:extLst xmlns:c15="http://schemas.microsoft.com/office/drawing/2012/chart"/>
            </c:numRef>
          </c:cat>
          <c:val>
            <c:numRef>
              <c:f>'Summary (Hydro)'!$G$10:$G$56</c:f>
              <c:numCache>
                <c:formatCode>_(* #,##0_);_(* \(#,##0\);_(* "-"_);_(@_)</c:formatCode>
                <c:ptCount val="47"/>
                <c:pt idx="0">
                  <c:v>11757480</c:v>
                </c:pt>
                <c:pt idx="1">
                  <c:v>11680497</c:v>
                </c:pt>
                <c:pt idx="2">
                  <c:v>11591293</c:v>
                </c:pt>
                <c:pt idx="3">
                  <c:v>11483777</c:v>
                </c:pt>
                <c:pt idx="4">
                  <c:v>11344378</c:v>
                </c:pt>
                <c:pt idx="5">
                  <c:v>11203904</c:v>
                </c:pt>
                <c:pt idx="6">
                  <c:v>11052991</c:v>
                </c:pt>
                <c:pt idx="7">
                  <c:v>10879851</c:v>
                </c:pt>
                <c:pt idx="8">
                  <c:v>10700077</c:v>
                </c:pt>
                <c:pt idx="9">
                  <c:v>10503028</c:v>
                </c:pt>
                <c:pt idx="10">
                  <c:v>10300891</c:v>
                </c:pt>
                <c:pt idx="11">
                  <c:v>10079741</c:v>
                </c:pt>
                <c:pt idx="12">
                  <c:v>9831663</c:v>
                </c:pt>
                <c:pt idx="13">
                  <c:v>9550646</c:v>
                </c:pt>
                <c:pt idx="14">
                  <c:v>9256218</c:v>
                </c:pt>
                <c:pt idx="15">
                  <c:v>8969144</c:v>
                </c:pt>
                <c:pt idx="16">
                  <c:v>8668092</c:v>
                </c:pt>
                <c:pt idx="17">
                  <c:v>8369713</c:v>
                </c:pt>
                <c:pt idx="18">
                  <c:v>8064379</c:v>
                </c:pt>
                <c:pt idx="19">
                  <c:v>7763561</c:v>
                </c:pt>
                <c:pt idx="20">
                  <c:v>7416405</c:v>
                </c:pt>
                <c:pt idx="21">
                  <c:v>7069954</c:v>
                </c:pt>
                <c:pt idx="22">
                  <c:v>6723230</c:v>
                </c:pt>
                <c:pt idx="23">
                  <c:v>6421224</c:v>
                </c:pt>
                <c:pt idx="24">
                  <c:v>6089914</c:v>
                </c:pt>
                <c:pt idx="25">
                  <c:v>5769484</c:v>
                </c:pt>
                <c:pt idx="26">
                  <c:v>5467806</c:v>
                </c:pt>
                <c:pt idx="27">
                  <c:v>5200708</c:v>
                </c:pt>
                <c:pt idx="28">
                  <c:v>4944399</c:v>
                </c:pt>
                <c:pt idx="29">
                  <c:v>4736977</c:v>
                </c:pt>
                <c:pt idx="30">
                  <c:v>4582431</c:v>
                </c:pt>
                <c:pt idx="31">
                  <c:v>4477464</c:v>
                </c:pt>
                <c:pt idx="32">
                  <c:v>4400737</c:v>
                </c:pt>
                <c:pt idx="33">
                  <c:v>4358299</c:v>
                </c:pt>
                <c:pt idx="34">
                  <c:v>4350012</c:v>
                </c:pt>
                <c:pt idx="35">
                  <c:v>4376237</c:v>
                </c:pt>
                <c:pt idx="36">
                  <c:v>4423456</c:v>
                </c:pt>
                <c:pt idx="37">
                  <c:v>4508206</c:v>
                </c:pt>
                <c:pt idx="38">
                  <c:v>4615959</c:v>
                </c:pt>
                <c:pt idx="39">
                  <c:v>4742698</c:v>
                </c:pt>
                <c:pt idx="40">
                  <c:v>4895908</c:v>
                </c:pt>
                <c:pt idx="41">
                  <c:v>5061690</c:v>
                </c:pt>
                <c:pt idx="42">
                  <c:v>5242900</c:v>
                </c:pt>
                <c:pt idx="43">
                  <c:v>5442204</c:v>
                </c:pt>
                <c:pt idx="44">
                  <c:v>5656349</c:v>
                </c:pt>
                <c:pt idx="45">
                  <c:v>5885627</c:v>
                </c:pt>
                <c:pt idx="46">
                  <c:v>6127974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5-939B-4735-AFA7-C27398B09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507879"/>
        <c:axId val="281509679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'Summary (Hydro)'!$B$9</c15:sqref>
                        </c15:formulaRef>
                      </c:ext>
                    </c:extLst>
                    <c:strCache>
                      <c:ptCount val="1"/>
                      <c:pt idx="0">
                        <c:v>PV DBO at Beginning of Year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'Summary (Hydro)'!$B$10:$B$56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7"/>
                      <c:pt idx="0">
                        <c:v>11815449</c:v>
                      </c:pt>
                      <c:pt idx="1">
                        <c:v>11757480</c:v>
                      </c:pt>
                      <c:pt idx="2">
                        <c:v>11680497</c:v>
                      </c:pt>
                      <c:pt idx="3">
                        <c:v>11591293</c:v>
                      </c:pt>
                      <c:pt idx="4">
                        <c:v>11483777</c:v>
                      </c:pt>
                      <c:pt idx="5">
                        <c:v>11344378</c:v>
                      </c:pt>
                      <c:pt idx="6">
                        <c:v>11203904</c:v>
                      </c:pt>
                      <c:pt idx="7">
                        <c:v>11052991</c:v>
                      </c:pt>
                      <c:pt idx="8">
                        <c:v>10879851</c:v>
                      </c:pt>
                      <c:pt idx="9">
                        <c:v>10700077</c:v>
                      </c:pt>
                      <c:pt idx="10">
                        <c:v>10503028</c:v>
                      </c:pt>
                      <c:pt idx="11">
                        <c:v>10300891</c:v>
                      </c:pt>
                      <c:pt idx="12">
                        <c:v>10079741</c:v>
                      </c:pt>
                      <c:pt idx="13">
                        <c:v>9831663</c:v>
                      </c:pt>
                      <c:pt idx="14">
                        <c:v>9550646</c:v>
                      </c:pt>
                      <c:pt idx="15">
                        <c:v>9256218</c:v>
                      </c:pt>
                      <c:pt idx="16">
                        <c:v>8969144</c:v>
                      </c:pt>
                      <c:pt idx="17">
                        <c:v>8668092</c:v>
                      </c:pt>
                      <c:pt idx="18">
                        <c:v>8369713</c:v>
                      </c:pt>
                      <c:pt idx="19">
                        <c:v>8064379</c:v>
                      </c:pt>
                      <c:pt idx="20">
                        <c:v>7763561</c:v>
                      </c:pt>
                      <c:pt idx="21">
                        <c:v>7416405</c:v>
                      </c:pt>
                      <c:pt idx="22">
                        <c:v>7069954</c:v>
                      </c:pt>
                      <c:pt idx="23">
                        <c:v>6723230</c:v>
                      </c:pt>
                      <c:pt idx="24">
                        <c:v>6421224</c:v>
                      </c:pt>
                      <c:pt idx="25">
                        <c:v>6089914</c:v>
                      </c:pt>
                      <c:pt idx="26">
                        <c:v>5769484</c:v>
                      </c:pt>
                      <c:pt idx="27">
                        <c:v>5467806</c:v>
                      </c:pt>
                      <c:pt idx="28">
                        <c:v>5200708</c:v>
                      </c:pt>
                      <c:pt idx="29">
                        <c:v>4944399</c:v>
                      </c:pt>
                      <c:pt idx="30">
                        <c:v>4736977</c:v>
                      </c:pt>
                      <c:pt idx="31">
                        <c:v>4582431</c:v>
                      </c:pt>
                      <c:pt idx="32">
                        <c:v>4477464</c:v>
                      </c:pt>
                      <c:pt idx="33">
                        <c:v>4400737</c:v>
                      </c:pt>
                      <c:pt idx="34">
                        <c:v>4358299</c:v>
                      </c:pt>
                      <c:pt idx="35">
                        <c:v>4350012</c:v>
                      </c:pt>
                      <c:pt idx="36">
                        <c:v>4376237</c:v>
                      </c:pt>
                      <c:pt idx="37">
                        <c:v>4423456</c:v>
                      </c:pt>
                      <c:pt idx="38">
                        <c:v>4508206</c:v>
                      </c:pt>
                      <c:pt idx="39">
                        <c:v>4615959</c:v>
                      </c:pt>
                      <c:pt idx="40">
                        <c:v>4742698</c:v>
                      </c:pt>
                      <c:pt idx="41">
                        <c:v>4895908</c:v>
                      </c:pt>
                      <c:pt idx="42">
                        <c:v>5061690</c:v>
                      </c:pt>
                      <c:pt idx="43">
                        <c:v>5242900</c:v>
                      </c:pt>
                      <c:pt idx="44">
                        <c:v>5442204</c:v>
                      </c:pt>
                      <c:pt idx="45">
                        <c:v>5656349</c:v>
                      </c:pt>
                      <c:pt idx="46">
                        <c:v>5885627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39B-4735-AFA7-C27398B09D34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(Hydro)'!$C$9</c15:sqref>
                        </c15:formulaRef>
                      </c:ext>
                    </c:extLst>
                    <c:strCache>
                      <c:ptCount val="1"/>
                      <c:pt idx="0">
                        <c:v>Current Service Cost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(Hydro)'!$C$10:$C$56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52226</c:v>
                      </c:pt>
                      <c:pt idx="1">
                        <c:v>57006</c:v>
                      </c:pt>
                      <c:pt idx="2">
                        <c:v>61468</c:v>
                      </c:pt>
                      <c:pt idx="3">
                        <c:v>65912</c:v>
                      </c:pt>
                      <c:pt idx="4">
                        <c:v>72146</c:v>
                      </c:pt>
                      <c:pt idx="5">
                        <c:v>78516</c:v>
                      </c:pt>
                      <c:pt idx="6">
                        <c:v>82353</c:v>
                      </c:pt>
                      <c:pt idx="7">
                        <c:v>83173</c:v>
                      </c:pt>
                      <c:pt idx="8">
                        <c:v>89258</c:v>
                      </c:pt>
                      <c:pt idx="9">
                        <c:v>92653</c:v>
                      </c:pt>
                      <c:pt idx="10">
                        <c:v>96696</c:v>
                      </c:pt>
                      <c:pt idx="11">
                        <c:v>96351</c:v>
                      </c:pt>
                      <c:pt idx="12">
                        <c:v>98669</c:v>
                      </c:pt>
                      <c:pt idx="13">
                        <c:v>94818</c:v>
                      </c:pt>
                      <c:pt idx="14">
                        <c:v>99203</c:v>
                      </c:pt>
                      <c:pt idx="15">
                        <c:v>96924</c:v>
                      </c:pt>
                      <c:pt idx="16">
                        <c:v>96800</c:v>
                      </c:pt>
                      <c:pt idx="17">
                        <c:v>99103</c:v>
                      </c:pt>
                      <c:pt idx="18">
                        <c:v>100356</c:v>
                      </c:pt>
                      <c:pt idx="19">
                        <c:v>101096</c:v>
                      </c:pt>
                      <c:pt idx="20">
                        <c:v>99434</c:v>
                      </c:pt>
                      <c:pt idx="21">
                        <c:v>103234</c:v>
                      </c:pt>
                      <c:pt idx="22">
                        <c:v>108017</c:v>
                      </c:pt>
                      <c:pt idx="23">
                        <c:v>112632</c:v>
                      </c:pt>
                      <c:pt idx="24">
                        <c:v>115223</c:v>
                      </c:pt>
                      <c:pt idx="25">
                        <c:v>120121</c:v>
                      </c:pt>
                      <c:pt idx="26">
                        <c:v>129905</c:v>
                      </c:pt>
                      <c:pt idx="27">
                        <c:v>137565</c:v>
                      </c:pt>
                      <c:pt idx="28">
                        <c:v>143516</c:v>
                      </c:pt>
                      <c:pt idx="29">
                        <c:v>150895</c:v>
                      </c:pt>
                      <c:pt idx="30">
                        <c:v>158144</c:v>
                      </c:pt>
                      <c:pt idx="31">
                        <c:v>166262</c:v>
                      </c:pt>
                      <c:pt idx="32">
                        <c:v>173616</c:v>
                      </c:pt>
                      <c:pt idx="33">
                        <c:v>180969</c:v>
                      </c:pt>
                      <c:pt idx="34">
                        <c:v>188445</c:v>
                      </c:pt>
                      <c:pt idx="35">
                        <c:v>197196</c:v>
                      </c:pt>
                      <c:pt idx="36">
                        <c:v>206099</c:v>
                      </c:pt>
                      <c:pt idx="37">
                        <c:v>214755</c:v>
                      </c:pt>
                      <c:pt idx="38">
                        <c:v>223695</c:v>
                      </c:pt>
                      <c:pt idx="39">
                        <c:v>230775</c:v>
                      </c:pt>
                      <c:pt idx="40">
                        <c:v>241636</c:v>
                      </c:pt>
                      <c:pt idx="41">
                        <c:v>249867</c:v>
                      </c:pt>
                      <c:pt idx="42">
                        <c:v>259702</c:v>
                      </c:pt>
                      <c:pt idx="43">
                        <c:v>268469</c:v>
                      </c:pt>
                      <c:pt idx="44">
                        <c:v>278989</c:v>
                      </c:pt>
                      <c:pt idx="45">
                        <c:v>288085</c:v>
                      </c:pt>
                      <c:pt idx="46">
                        <c:v>296905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39B-4735-AFA7-C27398B09D34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(Hydro)'!$D$9</c15:sqref>
                        </c15:formulaRef>
                      </c:ext>
                    </c:extLst>
                    <c:strCache>
                      <c:ptCount val="1"/>
                      <c:pt idx="0">
                        <c:v>Interest Cost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(Hydro)'!$D$10:$D$56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534596</c:v>
                      </c:pt>
                      <c:pt idx="1">
                        <c:v>531428</c:v>
                      </c:pt>
                      <c:pt idx="2">
                        <c:v>527554</c:v>
                      </c:pt>
                      <c:pt idx="3">
                        <c:v>522986</c:v>
                      </c:pt>
                      <c:pt idx="4">
                        <c:v>517245</c:v>
                      </c:pt>
                      <c:pt idx="5">
                        <c:v>510739</c:v>
                      </c:pt>
                      <c:pt idx="6">
                        <c:v>504034</c:v>
                      </c:pt>
                      <c:pt idx="7">
                        <c:v>496657</c:v>
                      </c:pt>
                      <c:pt idx="8">
                        <c:v>488499</c:v>
                      </c:pt>
                      <c:pt idx="9">
                        <c:v>479865</c:v>
                      </c:pt>
                      <c:pt idx="10">
                        <c:v>470701</c:v>
                      </c:pt>
                      <c:pt idx="11">
                        <c:v>461095</c:v>
                      </c:pt>
                      <c:pt idx="12">
                        <c:v>450386</c:v>
                      </c:pt>
                      <c:pt idx="13">
                        <c:v>438456</c:v>
                      </c:pt>
                      <c:pt idx="14">
                        <c:v>425282</c:v>
                      </c:pt>
                      <c:pt idx="15">
                        <c:v>412115</c:v>
                      </c:pt>
                      <c:pt idx="16">
                        <c:v>398755</c:v>
                      </c:pt>
                      <c:pt idx="17">
                        <c:v>385078</c:v>
                      </c:pt>
                      <c:pt idx="18">
                        <c:v>371331</c:v>
                      </c:pt>
                      <c:pt idx="19">
                        <c:v>357537</c:v>
                      </c:pt>
                      <c:pt idx="20">
                        <c:v>342860</c:v>
                      </c:pt>
                      <c:pt idx="21">
                        <c:v>327009</c:v>
                      </c:pt>
                      <c:pt idx="22">
                        <c:v>311149</c:v>
                      </c:pt>
                      <c:pt idx="23">
                        <c:v>296289</c:v>
                      </c:pt>
                      <c:pt idx="24">
                        <c:v>281844</c:v>
                      </c:pt>
                      <c:pt idx="25">
                        <c:v>266919</c:v>
                      </c:pt>
                      <c:pt idx="26">
                        <c:v>252555</c:v>
                      </c:pt>
                      <c:pt idx="27">
                        <c:v>239447</c:v>
                      </c:pt>
                      <c:pt idx="28">
                        <c:v>227415</c:v>
                      </c:pt>
                      <c:pt idx="29">
                        <c:v>216698</c:v>
                      </c:pt>
                      <c:pt idx="30">
                        <c:v>208295</c:v>
                      </c:pt>
                      <c:pt idx="31">
                        <c:v>202200</c:v>
                      </c:pt>
                      <c:pt idx="32">
                        <c:v>197899</c:v>
                      </c:pt>
                      <c:pt idx="33">
                        <c:v>195017</c:v>
                      </c:pt>
                      <c:pt idx="34">
                        <c:v>193687</c:v>
                      </c:pt>
                      <c:pt idx="35">
                        <c:v>193889</c:v>
                      </c:pt>
                      <c:pt idx="36">
                        <c:v>195351</c:v>
                      </c:pt>
                      <c:pt idx="37">
                        <c:v>198148</c:v>
                      </c:pt>
                      <c:pt idx="38">
                        <c:v>202316</c:v>
                      </c:pt>
                      <c:pt idx="39">
                        <c:v>207483</c:v>
                      </c:pt>
                      <c:pt idx="40">
                        <c:v>213592</c:v>
                      </c:pt>
                      <c:pt idx="41">
                        <c:v>220655</c:v>
                      </c:pt>
                      <c:pt idx="42">
                        <c:v>228316</c:v>
                      </c:pt>
                      <c:pt idx="43">
                        <c:v>236762</c:v>
                      </c:pt>
                      <c:pt idx="44">
                        <c:v>245920</c:v>
                      </c:pt>
                      <c:pt idx="45">
                        <c:v>255788</c:v>
                      </c:pt>
                      <c:pt idx="46">
                        <c:v>266305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39B-4735-AFA7-C27398B09D34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(Hydro)'!$E$9</c15:sqref>
                        </c15:formulaRef>
                      </c:ext>
                    </c:extLst>
                    <c:strCache>
                      <c:ptCount val="1"/>
                      <c:pt idx="0">
                        <c:v>Total Defined Benefit Cost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(Hydro)'!$E$10:$E$56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586822</c:v>
                      </c:pt>
                      <c:pt idx="1">
                        <c:v>588434</c:v>
                      </c:pt>
                      <c:pt idx="2">
                        <c:v>589022</c:v>
                      </c:pt>
                      <c:pt idx="3">
                        <c:v>588898</c:v>
                      </c:pt>
                      <c:pt idx="4">
                        <c:v>589391</c:v>
                      </c:pt>
                      <c:pt idx="5">
                        <c:v>589255</c:v>
                      </c:pt>
                      <c:pt idx="6">
                        <c:v>586387</c:v>
                      </c:pt>
                      <c:pt idx="7">
                        <c:v>579830</c:v>
                      </c:pt>
                      <c:pt idx="8">
                        <c:v>577757</c:v>
                      </c:pt>
                      <c:pt idx="9">
                        <c:v>572518</c:v>
                      </c:pt>
                      <c:pt idx="10">
                        <c:v>567397</c:v>
                      </c:pt>
                      <c:pt idx="11">
                        <c:v>557446</c:v>
                      </c:pt>
                      <c:pt idx="12">
                        <c:v>549055</c:v>
                      </c:pt>
                      <c:pt idx="13">
                        <c:v>533274</c:v>
                      </c:pt>
                      <c:pt idx="14">
                        <c:v>524485</c:v>
                      </c:pt>
                      <c:pt idx="15">
                        <c:v>509039</c:v>
                      </c:pt>
                      <c:pt idx="16">
                        <c:v>495555</c:v>
                      </c:pt>
                      <c:pt idx="17">
                        <c:v>484181</c:v>
                      </c:pt>
                      <c:pt idx="18">
                        <c:v>471687</c:v>
                      </c:pt>
                      <c:pt idx="19">
                        <c:v>458633</c:v>
                      </c:pt>
                      <c:pt idx="20">
                        <c:v>442294</c:v>
                      </c:pt>
                      <c:pt idx="21">
                        <c:v>430243</c:v>
                      </c:pt>
                      <c:pt idx="22">
                        <c:v>419166</c:v>
                      </c:pt>
                      <c:pt idx="23">
                        <c:v>408921</c:v>
                      </c:pt>
                      <c:pt idx="24">
                        <c:v>397067</c:v>
                      </c:pt>
                      <c:pt idx="25">
                        <c:v>387040</c:v>
                      </c:pt>
                      <c:pt idx="26">
                        <c:v>382460</c:v>
                      </c:pt>
                      <c:pt idx="27">
                        <c:v>377012</c:v>
                      </c:pt>
                      <c:pt idx="28">
                        <c:v>370931</c:v>
                      </c:pt>
                      <c:pt idx="29">
                        <c:v>367593</c:v>
                      </c:pt>
                      <c:pt idx="30">
                        <c:v>366439</c:v>
                      </c:pt>
                      <c:pt idx="31">
                        <c:v>368462</c:v>
                      </c:pt>
                      <c:pt idx="32">
                        <c:v>371515</c:v>
                      </c:pt>
                      <c:pt idx="33">
                        <c:v>375986</c:v>
                      </c:pt>
                      <c:pt idx="34">
                        <c:v>382132</c:v>
                      </c:pt>
                      <c:pt idx="35">
                        <c:v>391085</c:v>
                      </c:pt>
                      <c:pt idx="36">
                        <c:v>401450</c:v>
                      </c:pt>
                      <c:pt idx="37">
                        <c:v>412903</c:v>
                      </c:pt>
                      <c:pt idx="38">
                        <c:v>426011</c:v>
                      </c:pt>
                      <c:pt idx="39">
                        <c:v>438258</c:v>
                      </c:pt>
                      <c:pt idx="40">
                        <c:v>455228</c:v>
                      </c:pt>
                      <c:pt idx="41">
                        <c:v>470522</c:v>
                      </c:pt>
                      <c:pt idx="42">
                        <c:v>488018</c:v>
                      </c:pt>
                      <c:pt idx="43">
                        <c:v>505231</c:v>
                      </c:pt>
                      <c:pt idx="44">
                        <c:v>524909</c:v>
                      </c:pt>
                      <c:pt idx="45">
                        <c:v>543873</c:v>
                      </c:pt>
                      <c:pt idx="46">
                        <c:v>563210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39B-4735-AFA7-C27398B09D34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(Hydro)'!$F$9</c15:sqref>
                        </c15:formulaRef>
                      </c:ext>
                    </c:extLst>
                    <c:strCache>
                      <c:ptCount val="1"/>
                      <c:pt idx="0">
                        <c:v>Benefits Paid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(Hydro)'!$F$10:$F$56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644791</c:v>
                      </c:pt>
                      <c:pt idx="1">
                        <c:v>665417</c:v>
                      </c:pt>
                      <c:pt idx="2">
                        <c:v>678226</c:v>
                      </c:pt>
                      <c:pt idx="3">
                        <c:v>696414</c:v>
                      </c:pt>
                      <c:pt idx="4">
                        <c:v>728790</c:v>
                      </c:pt>
                      <c:pt idx="5">
                        <c:v>729729</c:v>
                      </c:pt>
                      <c:pt idx="6">
                        <c:v>737300</c:v>
                      </c:pt>
                      <c:pt idx="7">
                        <c:v>752970</c:v>
                      </c:pt>
                      <c:pt idx="8">
                        <c:v>757531</c:v>
                      </c:pt>
                      <c:pt idx="9">
                        <c:v>769567</c:v>
                      </c:pt>
                      <c:pt idx="10">
                        <c:v>769534</c:v>
                      </c:pt>
                      <c:pt idx="11">
                        <c:v>778596</c:v>
                      </c:pt>
                      <c:pt idx="12">
                        <c:v>797133</c:v>
                      </c:pt>
                      <c:pt idx="13">
                        <c:v>814291</c:v>
                      </c:pt>
                      <c:pt idx="14">
                        <c:v>818913</c:v>
                      </c:pt>
                      <c:pt idx="15">
                        <c:v>796113</c:v>
                      </c:pt>
                      <c:pt idx="16">
                        <c:v>796607</c:v>
                      </c:pt>
                      <c:pt idx="17">
                        <c:v>782560</c:v>
                      </c:pt>
                      <c:pt idx="18">
                        <c:v>777021</c:v>
                      </c:pt>
                      <c:pt idx="19">
                        <c:v>759451</c:v>
                      </c:pt>
                      <c:pt idx="20">
                        <c:v>789450</c:v>
                      </c:pt>
                      <c:pt idx="21">
                        <c:v>776694</c:v>
                      </c:pt>
                      <c:pt idx="22">
                        <c:v>765890</c:v>
                      </c:pt>
                      <c:pt idx="23">
                        <c:v>710927</c:v>
                      </c:pt>
                      <c:pt idx="24">
                        <c:v>728377</c:v>
                      </c:pt>
                      <c:pt idx="25">
                        <c:v>707470</c:v>
                      </c:pt>
                      <c:pt idx="26">
                        <c:v>684138</c:v>
                      </c:pt>
                      <c:pt idx="27">
                        <c:v>644110</c:v>
                      </c:pt>
                      <c:pt idx="28">
                        <c:v>627240</c:v>
                      </c:pt>
                      <c:pt idx="29">
                        <c:v>575015</c:v>
                      </c:pt>
                      <c:pt idx="30">
                        <c:v>520985</c:v>
                      </c:pt>
                      <c:pt idx="31">
                        <c:v>473429</c:v>
                      </c:pt>
                      <c:pt idx="32">
                        <c:v>448242</c:v>
                      </c:pt>
                      <c:pt idx="33">
                        <c:v>418424</c:v>
                      </c:pt>
                      <c:pt idx="34">
                        <c:v>390419</c:v>
                      </c:pt>
                      <c:pt idx="35">
                        <c:v>364860</c:v>
                      </c:pt>
                      <c:pt idx="36">
                        <c:v>354231</c:v>
                      </c:pt>
                      <c:pt idx="37">
                        <c:v>328153</c:v>
                      </c:pt>
                      <c:pt idx="38">
                        <c:v>318258</c:v>
                      </c:pt>
                      <c:pt idx="39">
                        <c:v>311519</c:v>
                      </c:pt>
                      <c:pt idx="40">
                        <c:v>302018</c:v>
                      </c:pt>
                      <c:pt idx="41">
                        <c:v>304740</c:v>
                      </c:pt>
                      <c:pt idx="42">
                        <c:v>306808</c:v>
                      </c:pt>
                      <c:pt idx="43">
                        <c:v>305927</c:v>
                      </c:pt>
                      <c:pt idx="44">
                        <c:v>310764</c:v>
                      </c:pt>
                      <c:pt idx="45">
                        <c:v>314595</c:v>
                      </c:pt>
                      <c:pt idx="46">
                        <c:v>320863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39B-4735-AFA7-C27398B09D34}"/>
                  </c:ext>
                </c:extLst>
              </c15:ser>
            </c15:filteredBarSeries>
          </c:ext>
        </c:extLst>
      </c:barChart>
      <c:catAx>
        <c:axId val="281507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9679"/>
        <c:crosses val="autoZero"/>
        <c:auto val="1"/>
        <c:lblAlgn val="ctr"/>
        <c:lblOffset val="100"/>
        <c:noMultiLvlLbl val="0"/>
      </c:catAx>
      <c:valAx>
        <c:axId val="28150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7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Service Cost Vs Benefits Paid - GSHi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'Summary (Hydro)'!$C$9</c:f>
              <c:strCache>
                <c:ptCount val="1"/>
                <c:pt idx="0">
                  <c:v>Current Service Cost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'Summary (Hydro)'!$A$10:$A$56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  <c:extLst xmlns:c15="http://schemas.microsoft.com/office/drawing/2012/chart"/>
            </c:numRef>
          </c:cat>
          <c:val>
            <c:numRef>
              <c:f>'Summary (Hydro)'!$C$10:$C$56</c:f>
              <c:numCache>
                <c:formatCode>_(* #,##0_);_(* \(#,##0\);_(* "-"_);_(@_)</c:formatCode>
                <c:ptCount val="47"/>
                <c:pt idx="0">
                  <c:v>52226</c:v>
                </c:pt>
                <c:pt idx="1">
                  <c:v>57006</c:v>
                </c:pt>
                <c:pt idx="2">
                  <c:v>61468</c:v>
                </c:pt>
                <c:pt idx="3">
                  <c:v>65912</c:v>
                </c:pt>
                <c:pt idx="4">
                  <c:v>72146</c:v>
                </c:pt>
                <c:pt idx="5">
                  <c:v>78516</c:v>
                </c:pt>
                <c:pt idx="6">
                  <c:v>82353</c:v>
                </c:pt>
                <c:pt idx="7">
                  <c:v>83173</c:v>
                </c:pt>
                <c:pt idx="8">
                  <c:v>89258</c:v>
                </c:pt>
                <c:pt idx="9">
                  <c:v>92653</c:v>
                </c:pt>
                <c:pt idx="10">
                  <c:v>96696</c:v>
                </c:pt>
                <c:pt idx="11">
                  <c:v>96351</c:v>
                </c:pt>
                <c:pt idx="12">
                  <c:v>98669</c:v>
                </c:pt>
                <c:pt idx="13">
                  <c:v>94818</c:v>
                </c:pt>
                <c:pt idx="14">
                  <c:v>99203</c:v>
                </c:pt>
                <c:pt idx="15">
                  <c:v>96924</c:v>
                </c:pt>
                <c:pt idx="16">
                  <c:v>96800</c:v>
                </c:pt>
                <c:pt idx="17">
                  <c:v>99103</c:v>
                </c:pt>
                <c:pt idx="18">
                  <c:v>100356</c:v>
                </c:pt>
                <c:pt idx="19">
                  <c:v>101096</c:v>
                </c:pt>
                <c:pt idx="20">
                  <c:v>99434</c:v>
                </c:pt>
                <c:pt idx="21">
                  <c:v>103234</c:v>
                </c:pt>
                <c:pt idx="22">
                  <c:v>108017</c:v>
                </c:pt>
                <c:pt idx="23">
                  <c:v>112632</c:v>
                </c:pt>
                <c:pt idx="24">
                  <c:v>115223</c:v>
                </c:pt>
                <c:pt idx="25">
                  <c:v>120121</c:v>
                </c:pt>
                <c:pt idx="26">
                  <c:v>129905</c:v>
                </c:pt>
                <c:pt idx="27">
                  <c:v>137565</c:v>
                </c:pt>
                <c:pt idx="28">
                  <c:v>143516</c:v>
                </c:pt>
                <c:pt idx="29">
                  <c:v>150895</c:v>
                </c:pt>
                <c:pt idx="30">
                  <c:v>158144</c:v>
                </c:pt>
                <c:pt idx="31">
                  <c:v>166262</c:v>
                </c:pt>
                <c:pt idx="32">
                  <c:v>173616</c:v>
                </c:pt>
                <c:pt idx="33">
                  <c:v>180969</c:v>
                </c:pt>
                <c:pt idx="34">
                  <c:v>188445</c:v>
                </c:pt>
                <c:pt idx="35">
                  <c:v>197196</c:v>
                </c:pt>
                <c:pt idx="36">
                  <c:v>206099</c:v>
                </c:pt>
                <c:pt idx="37">
                  <c:v>214755</c:v>
                </c:pt>
                <c:pt idx="38">
                  <c:v>223695</c:v>
                </c:pt>
                <c:pt idx="39">
                  <c:v>230775</c:v>
                </c:pt>
                <c:pt idx="40">
                  <c:v>241636</c:v>
                </c:pt>
                <c:pt idx="41">
                  <c:v>249867</c:v>
                </c:pt>
                <c:pt idx="42">
                  <c:v>259702</c:v>
                </c:pt>
                <c:pt idx="43">
                  <c:v>268469</c:v>
                </c:pt>
                <c:pt idx="44">
                  <c:v>278989</c:v>
                </c:pt>
                <c:pt idx="45">
                  <c:v>288085</c:v>
                </c:pt>
                <c:pt idx="46">
                  <c:v>296905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3-3709-49C7-93AF-88995275EA2B}"/>
            </c:ext>
          </c:extLst>
        </c:ser>
        <c:ser>
          <c:idx val="5"/>
          <c:order val="4"/>
          <c:tx>
            <c:strRef>
              <c:f>'Summary (Hydro)'!$F$9</c:f>
              <c:strCache>
                <c:ptCount val="1"/>
                <c:pt idx="0">
                  <c:v>Benefits Paid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'Summary (Hydro)'!$A$10:$A$56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</c:numRef>
          </c:cat>
          <c:val>
            <c:numRef>
              <c:f>'Summary (Hydro)'!$F$10:$F$56</c:f>
              <c:numCache>
                <c:formatCode>_(* #,##0_);_(* \(#,##0\);_(* "-"_);_(@_)</c:formatCode>
                <c:ptCount val="47"/>
                <c:pt idx="0">
                  <c:v>644791</c:v>
                </c:pt>
                <c:pt idx="1">
                  <c:v>665417</c:v>
                </c:pt>
                <c:pt idx="2">
                  <c:v>678226</c:v>
                </c:pt>
                <c:pt idx="3">
                  <c:v>696414</c:v>
                </c:pt>
                <c:pt idx="4">
                  <c:v>728790</c:v>
                </c:pt>
                <c:pt idx="5">
                  <c:v>729729</c:v>
                </c:pt>
                <c:pt idx="6">
                  <c:v>737300</c:v>
                </c:pt>
                <c:pt idx="7">
                  <c:v>752970</c:v>
                </c:pt>
                <c:pt idx="8">
                  <c:v>757531</c:v>
                </c:pt>
                <c:pt idx="9">
                  <c:v>769567</c:v>
                </c:pt>
                <c:pt idx="10">
                  <c:v>769534</c:v>
                </c:pt>
                <c:pt idx="11">
                  <c:v>778596</c:v>
                </c:pt>
                <c:pt idx="12">
                  <c:v>797133</c:v>
                </c:pt>
                <c:pt idx="13">
                  <c:v>814291</c:v>
                </c:pt>
                <c:pt idx="14">
                  <c:v>818913</c:v>
                </c:pt>
                <c:pt idx="15">
                  <c:v>796113</c:v>
                </c:pt>
                <c:pt idx="16">
                  <c:v>796607</c:v>
                </c:pt>
                <c:pt idx="17">
                  <c:v>782560</c:v>
                </c:pt>
                <c:pt idx="18">
                  <c:v>777021</c:v>
                </c:pt>
                <c:pt idx="19">
                  <c:v>759451</c:v>
                </c:pt>
                <c:pt idx="20">
                  <c:v>789450</c:v>
                </c:pt>
                <c:pt idx="21">
                  <c:v>776694</c:v>
                </c:pt>
                <c:pt idx="22">
                  <c:v>765890</c:v>
                </c:pt>
                <c:pt idx="23">
                  <c:v>710927</c:v>
                </c:pt>
                <c:pt idx="24">
                  <c:v>728377</c:v>
                </c:pt>
                <c:pt idx="25">
                  <c:v>707470</c:v>
                </c:pt>
                <c:pt idx="26">
                  <c:v>684138</c:v>
                </c:pt>
                <c:pt idx="27">
                  <c:v>644110</c:v>
                </c:pt>
                <c:pt idx="28">
                  <c:v>627240</c:v>
                </c:pt>
                <c:pt idx="29">
                  <c:v>575015</c:v>
                </c:pt>
                <c:pt idx="30">
                  <c:v>520985</c:v>
                </c:pt>
                <c:pt idx="31">
                  <c:v>473429</c:v>
                </c:pt>
                <c:pt idx="32">
                  <c:v>448242</c:v>
                </c:pt>
                <c:pt idx="33">
                  <c:v>418424</c:v>
                </c:pt>
                <c:pt idx="34">
                  <c:v>390419</c:v>
                </c:pt>
                <c:pt idx="35">
                  <c:v>364860</c:v>
                </c:pt>
                <c:pt idx="36">
                  <c:v>354231</c:v>
                </c:pt>
                <c:pt idx="37">
                  <c:v>328153</c:v>
                </c:pt>
                <c:pt idx="38">
                  <c:v>318258</c:v>
                </c:pt>
                <c:pt idx="39">
                  <c:v>311519</c:v>
                </c:pt>
                <c:pt idx="40">
                  <c:v>302018</c:v>
                </c:pt>
                <c:pt idx="41">
                  <c:v>304740</c:v>
                </c:pt>
                <c:pt idx="42">
                  <c:v>306808</c:v>
                </c:pt>
                <c:pt idx="43">
                  <c:v>305927</c:v>
                </c:pt>
                <c:pt idx="44">
                  <c:v>310764</c:v>
                </c:pt>
                <c:pt idx="45">
                  <c:v>314595</c:v>
                </c:pt>
                <c:pt idx="46">
                  <c:v>320863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9-49C7-93AF-88995275E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507879"/>
        <c:axId val="281509679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'Summary (Hydro)'!$B$9</c15:sqref>
                        </c15:formulaRef>
                      </c:ext>
                    </c:extLst>
                    <c:strCache>
                      <c:ptCount val="1"/>
                      <c:pt idx="0">
                        <c:v>PV DBO at Beginning of Year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'Summary (Hydro)'!$B$10:$B$56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7"/>
                      <c:pt idx="0">
                        <c:v>11815449</c:v>
                      </c:pt>
                      <c:pt idx="1">
                        <c:v>11757480</c:v>
                      </c:pt>
                      <c:pt idx="2">
                        <c:v>11680497</c:v>
                      </c:pt>
                      <c:pt idx="3">
                        <c:v>11591293</c:v>
                      </c:pt>
                      <c:pt idx="4">
                        <c:v>11483777</c:v>
                      </c:pt>
                      <c:pt idx="5">
                        <c:v>11344378</c:v>
                      </c:pt>
                      <c:pt idx="6">
                        <c:v>11203904</c:v>
                      </c:pt>
                      <c:pt idx="7">
                        <c:v>11052991</c:v>
                      </c:pt>
                      <c:pt idx="8">
                        <c:v>10879851</c:v>
                      </c:pt>
                      <c:pt idx="9">
                        <c:v>10700077</c:v>
                      </c:pt>
                      <c:pt idx="10">
                        <c:v>10503028</c:v>
                      </c:pt>
                      <c:pt idx="11">
                        <c:v>10300891</c:v>
                      </c:pt>
                      <c:pt idx="12">
                        <c:v>10079741</c:v>
                      </c:pt>
                      <c:pt idx="13">
                        <c:v>9831663</c:v>
                      </c:pt>
                      <c:pt idx="14">
                        <c:v>9550646</c:v>
                      </c:pt>
                      <c:pt idx="15">
                        <c:v>9256218</c:v>
                      </c:pt>
                      <c:pt idx="16">
                        <c:v>8969144</c:v>
                      </c:pt>
                      <c:pt idx="17">
                        <c:v>8668092</c:v>
                      </c:pt>
                      <c:pt idx="18">
                        <c:v>8369713</c:v>
                      </c:pt>
                      <c:pt idx="19">
                        <c:v>8064379</c:v>
                      </c:pt>
                      <c:pt idx="20">
                        <c:v>7763561</c:v>
                      </c:pt>
                      <c:pt idx="21">
                        <c:v>7416405</c:v>
                      </c:pt>
                      <c:pt idx="22">
                        <c:v>7069954</c:v>
                      </c:pt>
                      <c:pt idx="23">
                        <c:v>6723230</c:v>
                      </c:pt>
                      <c:pt idx="24">
                        <c:v>6421224</c:v>
                      </c:pt>
                      <c:pt idx="25">
                        <c:v>6089914</c:v>
                      </c:pt>
                      <c:pt idx="26">
                        <c:v>5769484</c:v>
                      </c:pt>
                      <c:pt idx="27">
                        <c:v>5467806</c:v>
                      </c:pt>
                      <c:pt idx="28">
                        <c:v>5200708</c:v>
                      </c:pt>
                      <c:pt idx="29">
                        <c:v>4944399</c:v>
                      </c:pt>
                      <c:pt idx="30">
                        <c:v>4736977</c:v>
                      </c:pt>
                      <c:pt idx="31">
                        <c:v>4582431</c:v>
                      </c:pt>
                      <c:pt idx="32">
                        <c:v>4477464</c:v>
                      </c:pt>
                      <c:pt idx="33">
                        <c:v>4400737</c:v>
                      </c:pt>
                      <c:pt idx="34">
                        <c:v>4358299</c:v>
                      </c:pt>
                      <c:pt idx="35">
                        <c:v>4350012</c:v>
                      </c:pt>
                      <c:pt idx="36">
                        <c:v>4376237</c:v>
                      </c:pt>
                      <c:pt idx="37">
                        <c:v>4423456</c:v>
                      </c:pt>
                      <c:pt idx="38">
                        <c:v>4508206</c:v>
                      </c:pt>
                      <c:pt idx="39">
                        <c:v>4615959</c:v>
                      </c:pt>
                      <c:pt idx="40">
                        <c:v>4742698</c:v>
                      </c:pt>
                      <c:pt idx="41">
                        <c:v>4895908</c:v>
                      </c:pt>
                      <c:pt idx="42">
                        <c:v>5061690</c:v>
                      </c:pt>
                      <c:pt idx="43">
                        <c:v>5242900</c:v>
                      </c:pt>
                      <c:pt idx="44">
                        <c:v>5442204</c:v>
                      </c:pt>
                      <c:pt idx="45">
                        <c:v>5656349</c:v>
                      </c:pt>
                      <c:pt idx="46">
                        <c:v>5885627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9-49C7-93AF-88995275EA2B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(Hydro)'!$D$9</c15:sqref>
                        </c15:formulaRef>
                      </c:ext>
                    </c:extLst>
                    <c:strCache>
                      <c:ptCount val="1"/>
                      <c:pt idx="0">
                        <c:v>Interest Cost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(Hydro)'!$D$10:$D$56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534596</c:v>
                      </c:pt>
                      <c:pt idx="1">
                        <c:v>531428</c:v>
                      </c:pt>
                      <c:pt idx="2">
                        <c:v>527554</c:v>
                      </c:pt>
                      <c:pt idx="3">
                        <c:v>522986</c:v>
                      </c:pt>
                      <c:pt idx="4">
                        <c:v>517245</c:v>
                      </c:pt>
                      <c:pt idx="5">
                        <c:v>510739</c:v>
                      </c:pt>
                      <c:pt idx="6">
                        <c:v>504034</c:v>
                      </c:pt>
                      <c:pt idx="7">
                        <c:v>496657</c:v>
                      </c:pt>
                      <c:pt idx="8">
                        <c:v>488499</c:v>
                      </c:pt>
                      <c:pt idx="9">
                        <c:v>479865</c:v>
                      </c:pt>
                      <c:pt idx="10">
                        <c:v>470701</c:v>
                      </c:pt>
                      <c:pt idx="11">
                        <c:v>461095</c:v>
                      </c:pt>
                      <c:pt idx="12">
                        <c:v>450386</c:v>
                      </c:pt>
                      <c:pt idx="13">
                        <c:v>438456</c:v>
                      </c:pt>
                      <c:pt idx="14">
                        <c:v>425282</c:v>
                      </c:pt>
                      <c:pt idx="15">
                        <c:v>412115</c:v>
                      </c:pt>
                      <c:pt idx="16">
                        <c:v>398755</c:v>
                      </c:pt>
                      <c:pt idx="17">
                        <c:v>385078</c:v>
                      </c:pt>
                      <c:pt idx="18">
                        <c:v>371331</c:v>
                      </c:pt>
                      <c:pt idx="19">
                        <c:v>357537</c:v>
                      </c:pt>
                      <c:pt idx="20">
                        <c:v>342860</c:v>
                      </c:pt>
                      <c:pt idx="21">
                        <c:v>327009</c:v>
                      </c:pt>
                      <c:pt idx="22">
                        <c:v>311149</c:v>
                      </c:pt>
                      <c:pt idx="23">
                        <c:v>296289</c:v>
                      </c:pt>
                      <c:pt idx="24">
                        <c:v>281844</c:v>
                      </c:pt>
                      <c:pt idx="25">
                        <c:v>266919</c:v>
                      </c:pt>
                      <c:pt idx="26">
                        <c:v>252555</c:v>
                      </c:pt>
                      <c:pt idx="27">
                        <c:v>239447</c:v>
                      </c:pt>
                      <c:pt idx="28">
                        <c:v>227415</c:v>
                      </c:pt>
                      <c:pt idx="29">
                        <c:v>216698</c:v>
                      </c:pt>
                      <c:pt idx="30">
                        <c:v>208295</c:v>
                      </c:pt>
                      <c:pt idx="31">
                        <c:v>202200</c:v>
                      </c:pt>
                      <c:pt idx="32">
                        <c:v>197899</c:v>
                      </c:pt>
                      <c:pt idx="33">
                        <c:v>195017</c:v>
                      </c:pt>
                      <c:pt idx="34">
                        <c:v>193687</c:v>
                      </c:pt>
                      <c:pt idx="35">
                        <c:v>193889</c:v>
                      </c:pt>
                      <c:pt idx="36">
                        <c:v>195351</c:v>
                      </c:pt>
                      <c:pt idx="37">
                        <c:v>198148</c:v>
                      </c:pt>
                      <c:pt idx="38">
                        <c:v>202316</c:v>
                      </c:pt>
                      <c:pt idx="39">
                        <c:v>207483</c:v>
                      </c:pt>
                      <c:pt idx="40">
                        <c:v>213592</c:v>
                      </c:pt>
                      <c:pt idx="41">
                        <c:v>220655</c:v>
                      </c:pt>
                      <c:pt idx="42">
                        <c:v>228316</c:v>
                      </c:pt>
                      <c:pt idx="43">
                        <c:v>236762</c:v>
                      </c:pt>
                      <c:pt idx="44">
                        <c:v>245920</c:v>
                      </c:pt>
                      <c:pt idx="45">
                        <c:v>255788</c:v>
                      </c:pt>
                      <c:pt idx="46">
                        <c:v>266305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09-49C7-93AF-88995275EA2B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(Hydro)'!$E$9</c15:sqref>
                        </c15:formulaRef>
                      </c:ext>
                    </c:extLst>
                    <c:strCache>
                      <c:ptCount val="1"/>
                      <c:pt idx="0">
                        <c:v>Total Defined Benefit Cost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(Hydro)'!$E$10:$E$56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586822</c:v>
                      </c:pt>
                      <c:pt idx="1">
                        <c:v>588434</c:v>
                      </c:pt>
                      <c:pt idx="2">
                        <c:v>589022</c:v>
                      </c:pt>
                      <c:pt idx="3">
                        <c:v>588898</c:v>
                      </c:pt>
                      <c:pt idx="4">
                        <c:v>589391</c:v>
                      </c:pt>
                      <c:pt idx="5">
                        <c:v>589255</c:v>
                      </c:pt>
                      <c:pt idx="6">
                        <c:v>586387</c:v>
                      </c:pt>
                      <c:pt idx="7">
                        <c:v>579830</c:v>
                      </c:pt>
                      <c:pt idx="8">
                        <c:v>577757</c:v>
                      </c:pt>
                      <c:pt idx="9">
                        <c:v>572518</c:v>
                      </c:pt>
                      <c:pt idx="10">
                        <c:v>567397</c:v>
                      </c:pt>
                      <c:pt idx="11">
                        <c:v>557446</c:v>
                      </c:pt>
                      <c:pt idx="12">
                        <c:v>549055</c:v>
                      </c:pt>
                      <c:pt idx="13">
                        <c:v>533274</c:v>
                      </c:pt>
                      <c:pt idx="14">
                        <c:v>524485</c:v>
                      </c:pt>
                      <c:pt idx="15">
                        <c:v>509039</c:v>
                      </c:pt>
                      <c:pt idx="16">
                        <c:v>495555</c:v>
                      </c:pt>
                      <c:pt idx="17">
                        <c:v>484181</c:v>
                      </c:pt>
                      <c:pt idx="18">
                        <c:v>471687</c:v>
                      </c:pt>
                      <c:pt idx="19">
                        <c:v>458633</c:v>
                      </c:pt>
                      <c:pt idx="20">
                        <c:v>442294</c:v>
                      </c:pt>
                      <c:pt idx="21">
                        <c:v>430243</c:v>
                      </c:pt>
                      <c:pt idx="22">
                        <c:v>419166</c:v>
                      </c:pt>
                      <c:pt idx="23">
                        <c:v>408921</c:v>
                      </c:pt>
                      <c:pt idx="24">
                        <c:v>397067</c:v>
                      </c:pt>
                      <c:pt idx="25">
                        <c:v>387040</c:v>
                      </c:pt>
                      <c:pt idx="26">
                        <c:v>382460</c:v>
                      </c:pt>
                      <c:pt idx="27">
                        <c:v>377012</c:v>
                      </c:pt>
                      <c:pt idx="28">
                        <c:v>370931</c:v>
                      </c:pt>
                      <c:pt idx="29">
                        <c:v>367593</c:v>
                      </c:pt>
                      <c:pt idx="30">
                        <c:v>366439</c:v>
                      </c:pt>
                      <c:pt idx="31">
                        <c:v>368462</c:v>
                      </c:pt>
                      <c:pt idx="32">
                        <c:v>371515</c:v>
                      </c:pt>
                      <c:pt idx="33">
                        <c:v>375986</c:v>
                      </c:pt>
                      <c:pt idx="34">
                        <c:v>382132</c:v>
                      </c:pt>
                      <c:pt idx="35">
                        <c:v>391085</c:v>
                      </c:pt>
                      <c:pt idx="36">
                        <c:v>401450</c:v>
                      </c:pt>
                      <c:pt idx="37">
                        <c:v>412903</c:v>
                      </c:pt>
                      <c:pt idx="38">
                        <c:v>426011</c:v>
                      </c:pt>
                      <c:pt idx="39">
                        <c:v>438258</c:v>
                      </c:pt>
                      <c:pt idx="40">
                        <c:v>455228</c:v>
                      </c:pt>
                      <c:pt idx="41">
                        <c:v>470522</c:v>
                      </c:pt>
                      <c:pt idx="42">
                        <c:v>488018</c:v>
                      </c:pt>
                      <c:pt idx="43">
                        <c:v>505231</c:v>
                      </c:pt>
                      <c:pt idx="44">
                        <c:v>524909</c:v>
                      </c:pt>
                      <c:pt idx="45">
                        <c:v>543873</c:v>
                      </c:pt>
                      <c:pt idx="46">
                        <c:v>563210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709-49C7-93AF-88995275EA2B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(Hydro)'!$G$9</c15:sqref>
                        </c15:formulaRef>
                      </c:ext>
                    </c:extLst>
                    <c:strCache>
                      <c:ptCount val="1"/>
                      <c:pt idx="0">
                        <c:v>PV DBO at Ending of Year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(Hydro)'!$G$10:$G$56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11757480</c:v>
                      </c:pt>
                      <c:pt idx="1">
                        <c:v>11680497</c:v>
                      </c:pt>
                      <c:pt idx="2">
                        <c:v>11591293</c:v>
                      </c:pt>
                      <c:pt idx="3">
                        <c:v>11483777</c:v>
                      </c:pt>
                      <c:pt idx="4">
                        <c:v>11344378</c:v>
                      </c:pt>
                      <c:pt idx="5">
                        <c:v>11203904</c:v>
                      </c:pt>
                      <c:pt idx="6">
                        <c:v>11052991</c:v>
                      </c:pt>
                      <c:pt idx="7">
                        <c:v>10879851</c:v>
                      </c:pt>
                      <c:pt idx="8">
                        <c:v>10700077</c:v>
                      </c:pt>
                      <c:pt idx="9">
                        <c:v>10503028</c:v>
                      </c:pt>
                      <c:pt idx="10">
                        <c:v>10300891</c:v>
                      </c:pt>
                      <c:pt idx="11">
                        <c:v>10079741</c:v>
                      </c:pt>
                      <c:pt idx="12">
                        <c:v>9831663</c:v>
                      </c:pt>
                      <c:pt idx="13">
                        <c:v>9550646</c:v>
                      </c:pt>
                      <c:pt idx="14">
                        <c:v>9256218</c:v>
                      </c:pt>
                      <c:pt idx="15">
                        <c:v>8969144</c:v>
                      </c:pt>
                      <c:pt idx="16">
                        <c:v>8668092</c:v>
                      </c:pt>
                      <c:pt idx="17">
                        <c:v>8369713</c:v>
                      </c:pt>
                      <c:pt idx="18">
                        <c:v>8064379</c:v>
                      </c:pt>
                      <c:pt idx="19">
                        <c:v>7763561</c:v>
                      </c:pt>
                      <c:pt idx="20">
                        <c:v>7416405</c:v>
                      </c:pt>
                      <c:pt idx="21">
                        <c:v>7069954</c:v>
                      </c:pt>
                      <c:pt idx="22">
                        <c:v>6723230</c:v>
                      </c:pt>
                      <c:pt idx="23">
                        <c:v>6421224</c:v>
                      </c:pt>
                      <c:pt idx="24">
                        <c:v>6089914</c:v>
                      </c:pt>
                      <c:pt idx="25">
                        <c:v>5769484</c:v>
                      </c:pt>
                      <c:pt idx="26">
                        <c:v>5467806</c:v>
                      </c:pt>
                      <c:pt idx="27">
                        <c:v>5200708</c:v>
                      </c:pt>
                      <c:pt idx="28">
                        <c:v>4944399</c:v>
                      </c:pt>
                      <c:pt idx="29">
                        <c:v>4736977</c:v>
                      </c:pt>
                      <c:pt idx="30">
                        <c:v>4582431</c:v>
                      </c:pt>
                      <c:pt idx="31">
                        <c:v>4477464</c:v>
                      </c:pt>
                      <c:pt idx="32">
                        <c:v>4400737</c:v>
                      </c:pt>
                      <c:pt idx="33">
                        <c:v>4358299</c:v>
                      </c:pt>
                      <c:pt idx="34">
                        <c:v>4350012</c:v>
                      </c:pt>
                      <c:pt idx="35">
                        <c:v>4376237</c:v>
                      </c:pt>
                      <c:pt idx="36">
                        <c:v>4423456</c:v>
                      </c:pt>
                      <c:pt idx="37">
                        <c:v>4508206</c:v>
                      </c:pt>
                      <c:pt idx="38">
                        <c:v>4615959</c:v>
                      </c:pt>
                      <c:pt idx="39">
                        <c:v>4742698</c:v>
                      </c:pt>
                      <c:pt idx="40">
                        <c:v>4895908</c:v>
                      </c:pt>
                      <c:pt idx="41">
                        <c:v>5061690</c:v>
                      </c:pt>
                      <c:pt idx="42">
                        <c:v>5242900</c:v>
                      </c:pt>
                      <c:pt idx="43">
                        <c:v>5442204</c:v>
                      </c:pt>
                      <c:pt idx="44">
                        <c:v>5656349</c:v>
                      </c:pt>
                      <c:pt idx="45">
                        <c:v>5885627</c:v>
                      </c:pt>
                      <c:pt idx="46">
                        <c:v>6127974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09-49C7-93AF-88995275EA2B}"/>
                  </c:ext>
                </c:extLst>
              </c15:ser>
            </c15:filteredBarSeries>
          </c:ext>
        </c:extLst>
      </c:barChart>
      <c:catAx>
        <c:axId val="281507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9679"/>
        <c:crosses val="autoZero"/>
        <c:auto val="1"/>
        <c:lblAlgn val="ctr"/>
        <c:lblOffset val="100"/>
        <c:noMultiLvlLbl val="0"/>
      </c:catAx>
      <c:valAx>
        <c:axId val="28150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7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Defined Benefit Cost Vs Benefits Paid - GSHPi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3"/>
          <c:tx>
            <c:strRef>
              <c:f>'Summary (Plus)'!$E$9</c:f>
              <c:strCache>
                <c:ptCount val="1"/>
                <c:pt idx="0">
                  <c:v>Total Defined Benefit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'Summary (Plus)'!$A$10:$A$56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</c:numRef>
          </c:cat>
          <c:val>
            <c:numRef>
              <c:f>'Summary (Plus)'!$E$10:$E$56</c:f>
              <c:numCache>
                <c:formatCode>_(* #,##0_);_(* \(#,##0\);_(* "-"_);_(@_)</c:formatCode>
                <c:ptCount val="47"/>
                <c:pt idx="0">
                  <c:v>215293</c:v>
                </c:pt>
                <c:pt idx="1">
                  <c:v>220084</c:v>
                </c:pt>
                <c:pt idx="2">
                  <c:v>228797</c:v>
                </c:pt>
                <c:pt idx="3">
                  <c:v>238981</c:v>
                </c:pt>
                <c:pt idx="4">
                  <c:v>247658</c:v>
                </c:pt>
                <c:pt idx="5">
                  <c:v>256355</c:v>
                </c:pt>
                <c:pt idx="6">
                  <c:v>263407</c:v>
                </c:pt>
                <c:pt idx="7">
                  <c:v>262113</c:v>
                </c:pt>
                <c:pt idx="8">
                  <c:v>265620</c:v>
                </c:pt>
                <c:pt idx="9">
                  <c:v>270602</c:v>
                </c:pt>
                <c:pt idx="10">
                  <c:v>277859</c:v>
                </c:pt>
                <c:pt idx="11">
                  <c:v>283513</c:v>
                </c:pt>
                <c:pt idx="12">
                  <c:v>288364</c:v>
                </c:pt>
                <c:pt idx="13">
                  <c:v>289594</c:v>
                </c:pt>
                <c:pt idx="14">
                  <c:v>291012</c:v>
                </c:pt>
                <c:pt idx="15">
                  <c:v>296917</c:v>
                </c:pt>
                <c:pt idx="16">
                  <c:v>297966</c:v>
                </c:pt>
                <c:pt idx="17">
                  <c:v>298729</c:v>
                </c:pt>
                <c:pt idx="18">
                  <c:v>305293</c:v>
                </c:pt>
                <c:pt idx="19">
                  <c:v>304773</c:v>
                </c:pt>
                <c:pt idx="20">
                  <c:v>299999</c:v>
                </c:pt>
                <c:pt idx="21">
                  <c:v>295510</c:v>
                </c:pt>
                <c:pt idx="22">
                  <c:v>298371</c:v>
                </c:pt>
                <c:pt idx="23">
                  <c:v>300678</c:v>
                </c:pt>
                <c:pt idx="24">
                  <c:v>303628</c:v>
                </c:pt>
                <c:pt idx="25">
                  <c:v>305009</c:v>
                </c:pt>
                <c:pt idx="26">
                  <c:v>311222</c:v>
                </c:pt>
                <c:pt idx="27">
                  <c:v>313411</c:v>
                </c:pt>
                <c:pt idx="28">
                  <c:v>317581</c:v>
                </c:pt>
                <c:pt idx="29">
                  <c:v>321363</c:v>
                </c:pt>
                <c:pt idx="30">
                  <c:v>325837</c:v>
                </c:pt>
                <c:pt idx="31">
                  <c:v>336554</c:v>
                </c:pt>
                <c:pt idx="32">
                  <c:v>342342</c:v>
                </c:pt>
                <c:pt idx="33">
                  <c:v>350676</c:v>
                </c:pt>
                <c:pt idx="34">
                  <c:v>360682</c:v>
                </c:pt>
                <c:pt idx="35">
                  <c:v>369727</c:v>
                </c:pt>
                <c:pt idx="36">
                  <c:v>381417</c:v>
                </c:pt>
                <c:pt idx="37">
                  <c:v>395328</c:v>
                </c:pt>
                <c:pt idx="38">
                  <c:v>405690</c:v>
                </c:pt>
                <c:pt idx="39">
                  <c:v>418707</c:v>
                </c:pt>
                <c:pt idx="40">
                  <c:v>433772</c:v>
                </c:pt>
                <c:pt idx="41">
                  <c:v>450454</c:v>
                </c:pt>
                <c:pt idx="42">
                  <c:v>467313</c:v>
                </c:pt>
                <c:pt idx="43">
                  <c:v>484833</c:v>
                </c:pt>
                <c:pt idx="44">
                  <c:v>504590</c:v>
                </c:pt>
                <c:pt idx="45">
                  <c:v>524679</c:v>
                </c:pt>
                <c:pt idx="46">
                  <c:v>542461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0-465C-AE28-942736935637}"/>
            </c:ext>
          </c:extLst>
        </c:ser>
        <c:ser>
          <c:idx val="5"/>
          <c:order val="4"/>
          <c:tx>
            <c:strRef>
              <c:f>'Summary (Plus)'!$F$9</c:f>
              <c:strCache>
                <c:ptCount val="1"/>
                <c:pt idx="0">
                  <c:v>Benefits Paid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'Summary (Plus)'!$A$10:$A$56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</c:numRef>
          </c:cat>
          <c:val>
            <c:numRef>
              <c:f>'Summary (Plus)'!$F$10:$F$56</c:f>
              <c:numCache>
                <c:formatCode>_(* #,##0_);_(* \(#,##0\);_(* "-"_);_(@_)</c:formatCode>
                <c:ptCount val="47"/>
                <c:pt idx="0">
                  <c:v>116760</c:v>
                </c:pt>
                <c:pt idx="1">
                  <c:v>122259</c:v>
                </c:pt>
                <c:pt idx="2">
                  <c:v>135839</c:v>
                </c:pt>
                <c:pt idx="3">
                  <c:v>130289</c:v>
                </c:pt>
                <c:pt idx="4">
                  <c:v>136126</c:v>
                </c:pt>
                <c:pt idx="5">
                  <c:v>149880</c:v>
                </c:pt>
                <c:pt idx="6">
                  <c:v>166131</c:v>
                </c:pt>
                <c:pt idx="7">
                  <c:v>172432</c:v>
                </c:pt>
                <c:pt idx="8">
                  <c:v>178895</c:v>
                </c:pt>
                <c:pt idx="9">
                  <c:v>184609</c:v>
                </c:pt>
                <c:pt idx="10">
                  <c:v>201638</c:v>
                </c:pt>
                <c:pt idx="11">
                  <c:v>217564</c:v>
                </c:pt>
                <c:pt idx="12">
                  <c:v>257956</c:v>
                </c:pt>
                <c:pt idx="13">
                  <c:v>276812</c:v>
                </c:pt>
                <c:pt idx="14">
                  <c:v>295162</c:v>
                </c:pt>
                <c:pt idx="15">
                  <c:v>326120</c:v>
                </c:pt>
                <c:pt idx="16">
                  <c:v>306943</c:v>
                </c:pt>
                <c:pt idx="17">
                  <c:v>336013</c:v>
                </c:pt>
                <c:pt idx="18">
                  <c:v>367611</c:v>
                </c:pt>
                <c:pt idx="19">
                  <c:v>364669</c:v>
                </c:pt>
                <c:pt idx="20">
                  <c:v>346532</c:v>
                </c:pt>
                <c:pt idx="21">
                  <c:v>373275</c:v>
                </c:pt>
                <c:pt idx="22">
                  <c:v>335902</c:v>
                </c:pt>
                <c:pt idx="23">
                  <c:v>294401</c:v>
                </c:pt>
                <c:pt idx="24">
                  <c:v>295226</c:v>
                </c:pt>
                <c:pt idx="25">
                  <c:v>350043</c:v>
                </c:pt>
                <c:pt idx="26">
                  <c:v>364961</c:v>
                </c:pt>
                <c:pt idx="27">
                  <c:v>353970</c:v>
                </c:pt>
                <c:pt idx="28">
                  <c:v>374203</c:v>
                </c:pt>
                <c:pt idx="29">
                  <c:v>373356</c:v>
                </c:pt>
                <c:pt idx="30">
                  <c:v>337355</c:v>
                </c:pt>
                <c:pt idx="31">
                  <c:v>300009</c:v>
                </c:pt>
                <c:pt idx="32">
                  <c:v>319662</c:v>
                </c:pt>
                <c:pt idx="33">
                  <c:v>306863</c:v>
                </c:pt>
                <c:pt idx="34">
                  <c:v>308270</c:v>
                </c:pt>
                <c:pt idx="35">
                  <c:v>291028</c:v>
                </c:pt>
                <c:pt idx="36">
                  <c:v>298516</c:v>
                </c:pt>
                <c:pt idx="37">
                  <c:v>288100</c:v>
                </c:pt>
                <c:pt idx="38">
                  <c:v>294566</c:v>
                </c:pt>
                <c:pt idx="39">
                  <c:v>283522</c:v>
                </c:pt>
                <c:pt idx="40">
                  <c:v>285377</c:v>
                </c:pt>
                <c:pt idx="41">
                  <c:v>293215</c:v>
                </c:pt>
                <c:pt idx="42">
                  <c:v>288907</c:v>
                </c:pt>
                <c:pt idx="43">
                  <c:v>298657</c:v>
                </c:pt>
                <c:pt idx="44">
                  <c:v>302934</c:v>
                </c:pt>
                <c:pt idx="45">
                  <c:v>304184</c:v>
                </c:pt>
                <c:pt idx="46">
                  <c:v>320488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B0-465C-AE28-942736935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507879"/>
        <c:axId val="281509679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'Summary (Plus)'!$B$9</c15:sqref>
                        </c15:formulaRef>
                      </c:ext>
                    </c:extLst>
                    <c:strCache>
                      <c:ptCount val="1"/>
                      <c:pt idx="0">
                        <c:v>PV DBO at Beginning of Year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'Summary (Plus)'!$B$10:$B$56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7"/>
                      <c:pt idx="0">
                        <c:v>3376807</c:v>
                      </c:pt>
                      <c:pt idx="1">
                        <c:v>3475340</c:v>
                      </c:pt>
                      <c:pt idx="2">
                        <c:v>3573165</c:v>
                      </c:pt>
                      <c:pt idx="3">
                        <c:v>3666123</c:v>
                      </c:pt>
                      <c:pt idx="4">
                        <c:v>3774815</c:v>
                      </c:pt>
                      <c:pt idx="5">
                        <c:v>3886347</c:v>
                      </c:pt>
                      <c:pt idx="6">
                        <c:v>3992822</c:v>
                      </c:pt>
                      <c:pt idx="7">
                        <c:v>4090098</c:v>
                      </c:pt>
                      <c:pt idx="8">
                        <c:v>4179779</c:v>
                      </c:pt>
                      <c:pt idx="9">
                        <c:v>4266504</c:v>
                      </c:pt>
                      <c:pt idx="10">
                        <c:v>4352497</c:v>
                      </c:pt>
                      <c:pt idx="11">
                        <c:v>4428718</c:v>
                      </c:pt>
                      <c:pt idx="12">
                        <c:v>4494667</c:v>
                      </c:pt>
                      <c:pt idx="13">
                        <c:v>4525075</c:v>
                      </c:pt>
                      <c:pt idx="14">
                        <c:v>4537857</c:v>
                      </c:pt>
                      <c:pt idx="15">
                        <c:v>4533707</c:v>
                      </c:pt>
                      <c:pt idx="16">
                        <c:v>4504504</c:v>
                      </c:pt>
                      <c:pt idx="17">
                        <c:v>4495527</c:v>
                      </c:pt>
                      <c:pt idx="18">
                        <c:v>4458243</c:v>
                      </c:pt>
                      <c:pt idx="19">
                        <c:v>4395925</c:v>
                      </c:pt>
                      <c:pt idx="20">
                        <c:v>4336029</c:v>
                      </c:pt>
                      <c:pt idx="21">
                        <c:v>4289496</c:v>
                      </c:pt>
                      <c:pt idx="22">
                        <c:v>4211731</c:v>
                      </c:pt>
                      <c:pt idx="23">
                        <c:v>4174200</c:v>
                      </c:pt>
                      <c:pt idx="24">
                        <c:v>4180477</c:v>
                      </c:pt>
                      <c:pt idx="25">
                        <c:v>4188879</c:v>
                      </c:pt>
                      <c:pt idx="26">
                        <c:v>4143845</c:v>
                      </c:pt>
                      <c:pt idx="27">
                        <c:v>4090106</c:v>
                      </c:pt>
                      <c:pt idx="28">
                        <c:v>4049547</c:v>
                      </c:pt>
                      <c:pt idx="29">
                        <c:v>3992925</c:v>
                      </c:pt>
                      <c:pt idx="30">
                        <c:v>3940932</c:v>
                      </c:pt>
                      <c:pt idx="31">
                        <c:v>3929414</c:v>
                      </c:pt>
                      <c:pt idx="32">
                        <c:v>3965959</c:v>
                      </c:pt>
                      <c:pt idx="33">
                        <c:v>3988639</c:v>
                      </c:pt>
                      <c:pt idx="34">
                        <c:v>4032452</c:v>
                      </c:pt>
                      <c:pt idx="35">
                        <c:v>4084864</c:v>
                      </c:pt>
                      <c:pt idx="36">
                        <c:v>4163563</c:v>
                      </c:pt>
                      <c:pt idx="37">
                        <c:v>4246464</c:v>
                      </c:pt>
                      <c:pt idx="38">
                        <c:v>4353692</c:v>
                      </c:pt>
                      <c:pt idx="39">
                        <c:v>4464816</c:v>
                      </c:pt>
                      <c:pt idx="40">
                        <c:v>4600001</c:v>
                      </c:pt>
                      <c:pt idx="41">
                        <c:v>4748396</c:v>
                      </c:pt>
                      <c:pt idx="42">
                        <c:v>4905635</c:v>
                      </c:pt>
                      <c:pt idx="43">
                        <c:v>5084041</c:v>
                      </c:pt>
                      <c:pt idx="44">
                        <c:v>5270217</c:v>
                      </c:pt>
                      <c:pt idx="45">
                        <c:v>5471873</c:v>
                      </c:pt>
                      <c:pt idx="46">
                        <c:v>5692368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4B0-465C-AE28-942736935637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(Plus)'!$C$9</c15:sqref>
                        </c15:formulaRef>
                      </c:ext>
                    </c:extLst>
                    <c:strCache>
                      <c:ptCount val="1"/>
                      <c:pt idx="0">
                        <c:v>Current Service Cost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(Plus)'!$C$10:$C$56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60955</c:v>
                      </c:pt>
                      <c:pt idx="1">
                        <c:v>61290</c:v>
                      </c:pt>
                      <c:pt idx="2">
                        <c:v>65767</c:v>
                      </c:pt>
                      <c:pt idx="3">
                        <c:v>71501</c:v>
                      </c:pt>
                      <c:pt idx="4">
                        <c:v>75258</c:v>
                      </c:pt>
                      <c:pt idx="5">
                        <c:v>79085</c:v>
                      </c:pt>
                      <c:pt idx="6">
                        <c:v>81560</c:v>
                      </c:pt>
                      <c:pt idx="7">
                        <c:v>75886</c:v>
                      </c:pt>
                      <c:pt idx="8">
                        <c:v>75373</c:v>
                      </c:pt>
                      <c:pt idx="9">
                        <c:v>76452</c:v>
                      </c:pt>
                      <c:pt idx="10">
                        <c:v>80103</c:v>
                      </c:pt>
                      <c:pt idx="11">
                        <c:v>82578</c:v>
                      </c:pt>
                      <c:pt idx="12">
                        <c:v>85291</c:v>
                      </c:pt>
                      <c:pt idx="13">
                        <c:v>85543</c:v>
                      </c:pt>
                      <c:pt idx="14">
                        <c:v>86785</c:v>
                      </c:pt>
                      <c:pt idx="15">
                        <c:v>93596</c:v>
                      </c:pt>
                      <c:pt idx="16">
                        <c:v>95561</c:v>
                      </c:pt>
                      <c:pt idx="17">
                        <c:v>97410</c:v>
                      </c:pt>
                      <c:pt idx="18">
                        <c:v>106435</c:v>
                      </c:pt>
                      <c:pt idx="19">
                        <c:v>108745</c:v>
                      </c:pt>
                      <c:pt idx="20">
                        <c:v>106339</c:v>
                      </c:pt>
                      <c:pt idx="21">
                        <c:v>104628</c:v>
                      </c:pt>
                      <c:pt idx="22">
                        <c:v>110246</c:v>
                      </c:pt>
                      <c:pt idx="23">
                        <c:v>113346</c:v>
                      </c:pt>
                      <c:pt idx="24">
                        <c:v>116022</c:v>
                      </c:pt>
                      <c:pt idx="25">
                        <c:v>118271</c:v>
                      </c:pt>
                      <c:pt idx="26">
                        <c:v>126923</c:v>
                      </c:pt>
                      <c:pt idx="27">
                        <c:v>131357</c:v>
                      </c:pt>
                      <c:pt idx="28">
                        <c:v>137878</c:v>
                      </c:pt>
                      <c:pt idx="29">
                        <c:v>144274</c:v>
                      </c:pt>
                      <c:pt idx="30">
                        <c:v>150338</c:v>
                      </c:pt>
                      <c:pt idx="31">
                        <c:v>160732</c:v>
                      </c:pt>
                      <c:pt idx="32">
                        <c:v>165273</c:v>
                      </c:pt>
                      <c:pt idx="33">
                        <c:v>172258</c:v>
                      </c:pt>
                      <c:pt idx="34">
                        <c:v>180260</c:v>
                      </c:pt>
                      <c:pt idx="35">
                        <c:v>186471</c:v>
                      </c:pt>
                      <c:pt idx="36">
                        <c:v>194672</c:v>
                      </c:pt>
                      <c:pt idx="37">
                        <c:v>204491</c:v>
                      </c:pt>
                      <c:pt idx="38">
                        <c:v>210014</c:v>
                      </c:pt>
                      <c:pt idx="39">
                        <c:v>217610</c:v>
                      </c:pt>
                      <c:pt idx="40">
                        <c:v>226432</c:v>
                      </c:pt>
                      <c:pt idx="41">
                        <c:v>236392</c:v>
                      </c:pt>
                      <c:pt idx="42">
                        <c:v>245841</c:v>
                      </c:pt>
                      <c:pt idx="43">
                        <c:v>255291</c:v>
                      </c:pt>
                      <c:pt idx="44">
                        <c:v>266487</c:v>
                      </c:pt>
                      <c:pt idx="45">
                        <c:v>277229</c:v>
                      </c:pt>
                      <c:pt idx="46">
                        <c:v>285133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4B0-465C-AE28-942736935637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(Plus)'!$D$9</c15:sqref>
                        </c15:formulaRef>
                      </c:ext>
                    </c:extLst>
                    <c:strCache>
                      <c:ptCount val="1"/>
                      <c:pt idx="0">
                        <c:v>Interest Cost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(Plus)'!$D$10:$D$56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154338</c:v>
                      </c:pt>
                      <c:pt idx="1">
                        <c:v>158794</c:v>
                      </c:pt>
                      <c:pt idx="2">
                        <c:v>163030</c:v>
                      </c:pt>
                      <c:pt idx="3">
                        <c:v>167480</c:v>
                      </c:pt>
                      <c:pt idx="4">
                        <c:v>172400</c:v>
                      </c:pt>
                      <c:pt idx="5">
                        <c:v>177270</c:v>
                      </c:pt>
                      <c:pt idx="6">
                        <c:v>181847</c:v>
                      </c:pt>
                      <c:pt idx="7">
                        <c:v>186227</c:v>
                      </c:pt>
                      <c:pt idx="8">
                        <c:v>190247</c:v>
                      </c:pt>
                      <c:pt idx="9">
                        <c:v>194150</c:v>
                      </c:pt>
                      <c:pt idx="10">
                        <c:v>197756</c:v>
                      </c:pt>
                      <c:pt idx="11">
                        <c:v>200935</c:v>
                      </c:pt>
                      <c:pt idx="12">
                        <c:v>203073</c:v>
                      </c:pt>
                      <c:pt idx="13">
                        <c:v>204051</c:v>
                      </c:pt>
                      <c:pt idx="14">
                        <c:v>204227</c:v>
                      </c:pt>
                      <c:pt idx="15">
                        <c:v>203321</c:v>
                      </c:pt>
                      <c:pt idx="16">
                        <c:v>202405</c:v>
                      </c:pt>
                      <c:pt idx="17">
                        <c:v>201319</c:v>
                      </c:pt>
                      <c:pt idx="18">
                        <c:v>198858</c:v>
                      </c:pt>
                      <c:pt idx="19">
                        <c:v>196028</c:v>
                      </c:pt>
                      <c:pt idx="20">
                        <c:v>193660</c:v>
                      </c:pt>
                      <c:pt idx="21">
                        <c:v>190882</c:v>
                      </c:pt>
                      <c:pt idx="22">
                        <c:v>188125</c:v>
                      </c:pt>
                      <c:pt idx="23">
                        <c:v>187332</c:v>
                      </c:pt>
                      <c:pt idx="24">
                        <c:v>187606</c:v>
                      </c:pt>
                      <c:pt idx="25">
                        <c:v>186738</c:v>
                      </c:pt>
                      <c:pt idx="26">
                        <c:v>184299</c:v>
                      </c:pt>
                      <c:pt idx="27">
                        <c:v>182054</c:v>
                      </c:pt>
                      <c:pt idx="28">
                        <c:v>179703</c:v>
                      </c:pt>
                      <c:pt idx="29">
                        <c:v>177089</c:v>
                      </c:pt>
                      <c:pt idx="30">
                        <c:v>175499</c:v>
                      </c:pt>
                      <c:pt idx="31">
                        <c:v>175822</c:v>
                      </c:pt>
                      <c:pt idx="32">
                        <c:v>177069</c:v>
                      </c:pt>
                      <c:pt idx="33">
                        <c:v>178418</c:v>
                      </c:pt>
                      <c:pt idx="34">
                        <c:v>180422</c:v>
                      </c:pt>
                      <c:pt idx="35">
                        <c:v>183256</c:v>
                      </c:pt>
                      <c:pt idx="36">
                        <c:v>186745</c:v>
                      </c:pt>
                      <c:pt idx="37">
                        <c:v>190837</c:v>
                      </c:pt>
                      <c:pt idx="38">
                        <c:v>195676</c:v>
                      </c:pt>
                      <c:pt idx="39">
                        <c:v>201097</c:v>
                      </c:pt>
                      <c:pt idx="40">
                        <c:v>207340</c:v>
                      </c:pt>
                      <c:pt idx="41">
                        <c:v>214062</c:v>
                      </c:pt>
                      <c:pt idx="42">
                        <c:v>221472</c:v>
                      </c:pt>
                      <c:pt idx="43">
                        <c:v>229542</c:v>
                      </c:pt>
                      <c:pt idx="44">
                        <c:v>238103</c:v>
                      </c:pt>
                      <c:pt idx="45">
                        <c:v>247450</c:v>
                      </c:pt>
                      <c:pt idx="46">
                        <c:v>257328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4B0-465C-AE28-942736935637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(Plus)'!$G$9</c15:sqref>
                        </c15:formulaRef>
                      </c:ext>
                    </c:extLst>
                    <c:strCache>
                      <c:ptCount val="1"/>
                      <c:pt idx="0">
                        <c:v>PV DBO at Ending of Year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(Plus)'!$G$10:$G$56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3475340</c:v>
                      </c:pt>
                      <c:pt idx="1">
                        <c:v>3573165</c:v>
                      </c:pt>
                      <c:pt idx="2">
                        <c:v>3666123</c:v>
                      </c:pt>
                      <c:pt idx="3">
                        <c:v>3774815</c:v>
                      </c:pt>
                      <c:pt idx="4">
                        <c:v>3886347</c:v>
                      </c:pt>
                      <c:pt idx="5">
                        <c:v>3992822</c:v>
                      </c:pt>
                      <c:pt idx="6">
                        <c:v>4090098</c:v>
                      </c:pt>
                      <c:pt idx="7">
                        <c:v>4179779</c:v>
                      </c:pt>
                      <c:pt idx="8">
                        <c:v>4266504</c:v>
                      </c:pt>
                      <c:pt idx="9">
                        <c:v>4352497</c:v>
                      </c:pt>
                      <c:pt idx="10">
                        <c:v>4428718</c:v>
                      </c:pt>
                      <c:pt idx="11">
                        <c:v>4494667</c:v>
                      </c:pt>
                      <c:pt idx="12">
                        <c:v>4525075</c:v>
                      </c:pt>
                      <c:pt idx="13">
                        <c:v>4537857</c:v>
                      </c:pt>
                      <c:pt idx="14">
                        <c:v>4533707</c:v>
                      </c:pt>
                      <c:pt idx="15">
                        <c:v>4504504</c:v>
                      </c:pt>
                      <c:pt idx="16">
                        <c:v>4495527</c:v>
                      </c:pt>
                      <c:pt idx="17">
                        <c:v>4458243</c:v>
                      </c:pt>
                      <c:pt idx="18">
                        <c:v>4395925</c:v>
                      </c:pt>
                      <c:pt idx="19">
                        <c:v>4336029</c:v>
                      </c:pt>
                      <c:pt idx="20">
                        <c:v>4289496</c:v>
                      </c:pt>
                      <c:pt idx="21">
                        <c:v>4211731</c:v>
                      </c:pt>
                      <c:pt idx="22">
                        <c:v>4174200</c:v>
                      </c:pt>
                      <c:pt idx="23">
                        <c:v>4180477</c:v>
                      </c:pt>
                      <c:pt idx="24">
                        <c:v>4188879</c:v>
                      </c:pt>
                      <c:pt idx="25">
                        <c:v>4143845</c:v>
                      </c:pt>
                      <c:pt idx="26">
                        <c:v>4090106</c:v>
                      </c:pt>
                      <c:pt idx="27">
                        <c:v>4049547</c:v>
                      </c:pt>
                      <c:pt idx="28">
                        <c:v>3992925</c:v>
                      </c:pt>
                      <c:pt idx="29">
                        <c:v>3940932</c:v>
                      </c:pt>
                      <c:pt idx="30">
                        <c:v>3929414</c:v>
                      </c:pt>
                      <c:pt idx="31">
                        <c:v>3965959</c:v>
                      </c:pt>
                      <c:pt idx="32">
                        <c:v>3988639</c:v>
                      </c:pt>
                      <c:pt idx="33">
                        <c:v>4032452</c:v>
                      </c:pt>
                      <c:pt idx="34">
                        <c:v>4084864</c:v>
                      </c:pt>
                      <c:pt idx="35">
                        <c:v>4163563</c:v>
                      </c:pt>
                      <c:pt idx="36">
                        <c:v>4246464</c:v>
                      </c:pt>
                      <c:pt idx="37">
                        <c:v>4353692</c:v>
                      </c:pt>
                      <c:pt idx="38">
                        <c:v>4464816</c:v>
                      </c:pt>
                      <c:pt idx="39">
                        <c:v>4600001</c:v>
                      </c:pt>
                      <c:pt idx="40">
                        <c:v>4748396</c:v>
                      </c:pt>
                      <c:pt idx="41">
                        <c:v>4905635</c:v>
                      </c:pt>
                      <c:pt idx="42">
                        <c:v>5084041</c:v>
                      </c:pt>
                      <c:pt idx="43">
                        <c:v>5270217</c:v>
                      </c:pt>
                      <c:pt idx="44">
                        <c:v>5471873</c:v>
                      </c:pt>
                      <c:pt idx="45">
                        <c:v>5692368</c:v>
                      </c:pt>
                      <c:pt idx="46">
                        <c:v>5914341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4B0-465C-AE28-942736935637}"/>
                  </c:ext>
                </c:extLst>
              </c15:ser>
            </c15:filteredBarSeries>
          </c:ext>
        </c:extLst>
      </c:barChart>
      <c:catAx>
        <c:axId val="281507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9679"/>
        <c:crosses val="autoZero"/>
        <c:auto val="1"/>
        <c:lblAlgn val="ctr"/>
        <c:lblOffset val="100"/>
        <c:noMultiLvlLbl val="0"/>
      </c:catAx>
      <c:valAx>
        <c:axId val="28150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7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3.jpeg"/><Relationship Id="rId4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3.jpeg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2403474</xdr:colOff>
      <xdr:row>46</xdr:row>
      <xdr:rowOff>22224</xdr:rowOff>
    </xdr:from>
    <xdr:to>
      <xdr:col>7</xdr:col>
      <xdr:colOff>182562</xdr:colOff>
      <xdr:row>62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3E3BEE-F1BB-43F6-7AAA-0A8B97792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410103</xdr:colOff>
      <xdr:row>45</xdr:row>
      <xdr:rowOff>129909</xdr:rowOff>
    </xdr:from>
    <xdr:to>
      <xdr:col>14</xdr:col>
      <xdr:colOff>219603</xdr:colOff>
      <xdr:row>60</xdr:row>
      <xdr:rowOff>15609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B54C85-E453-5F2D-244B-F359DF023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549274</xdr:colOff>
      <xdr:row>45</xdr:row>
      <xdr:rowOff>158485</xdr:rowOff>
    </xdr:from>
    <xdr:to>
      <xdr:col>21</xdr:col>
      <xdr:colOff>192088</xdr:colOff>
      <xdr:row>62</xdr:row>
      <xdr:rowOff>121179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951A97-1DC0-3D8E-9858-B63C4238F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613834</xdr:colOff>
      <xdr:row>44</xdr:row>
      <xdr:rowOff>173567</xdr:rowOff>
    </xdr:from>
    <xdr:to>
      <xdr:col>29</xdr:col>
      <xdr:colOff>158749</xdr:colOff>
      <xdr:row>63</xdr:row>
      <xdr:rowOff>116417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7A06367-5D2B-3BDE-AEB9-CFEE9163E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2418290</xdr:colOff>
      <xdr:row>64</xdr:row>
      <xdr:rowOff>99484</xdr:rowOff>
    </xdr:from>
    <xdr:to>
      <xdr:col>7</xdr:col>
      <xdr:colOff>137582</xdr:colOff>
      <xdr:row>84</xdr:row>
      <xdr:rowOff>74084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FC6D180-752C-1F23-2E92-C904E700B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1434353</xdr:colOff>
      <xdr:row>3</xdr:row>
      <xdr:rowOff>0</xdr:rowOff>
    </xdr:from>
    <xdr:to>
      <xdr:col>1</xdr:col>
      <xdr:colOff>2543921</xdr:colOff>
      <xdr:row>5</xdr:row>
      <xdr:rowOff>104668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F8F2D0-309C-EBF7-8189-6A7DD409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9677" y="470647"/>
          <a:ext cx="1112743" cy="3991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1165412</xdr:colOff>
      <xdr:row>2</xdr:row>
      <xdr:rowOff>56029</xdr:rowOff>
    </xdr:from>
    <xdr:to>
      <xdr:col>1</xdr:col>
      <xdr:colOff>2274980</xdr:colOff>
      <xdr:row>5</xdr:row>
      <xdr:rowOff>18196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C741E-4CF7-FF7A-B907-29889B492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736" y="381000"/>
          <a:ext cx="1112743" cy="3991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1210236</xdr:colOff>
      <xdr:row>2</xdr:row>
      <xdr:rowOff>56029</xdr:rowOff>
    </xdr:from>
    <xdr:to>
      <xdr:col>1</xdr:col>
      <xdr:colOff>2322979</xdr:colOff>
      <xdr:row>5</xdr:row>
      <xdr:rowOff>18196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D69CBD-3E6F-A110-A9D6-79E228CB4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5560" y="381000"/>
          <a:ext cx="1112743" cy="3991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1050177</xdr:colOff>
      <xdr:row>2</xdr:row>
      <xdr:rowOff>0</xdr:rowOff>
    </xdr:from>
    <xdr:to>
      <xdr:col>1</xdr:col>
      <xdr:colOff>2155935</xdr:colOff>
      <xdr:row>4</xdr:row>
      <xdr:rowOff>98190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468B08-F053-FD85-9FF7-6C3C61CC6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501" y="344208"/>
          <a:ext cx="1112743" cy="3965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16516</xdr:colOff>
      <xdr:row>2</xdr:row>
      <xdr:rowOff>91915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D5940F-3503-4A57-A142-2120C55250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3276" cy="400525"/>
        </a:xfrm>
        <a:prstGeom prst="rect">
          <a:avLst/>
        </a:prstGeom>
      </xdr:spPr>
    </xdr:pic>
    <xdr:clientData/>
  </xdr:twoCellAnchor>
  <xdr:twoCellAnchor>
    <xdr:from>
      <xdr:col>9</xdr:col>
      <xdr:colOff>281940</xdr:colOff>
      <xdr:row>7</xdr:row>
      <xdr:rowOff>105726</xdr:rowOff>
    </xdr:from>
    <xdr:to>
      <xdr:col>19</xdr:col>
      <xdr:colOff>95250</xdr:colOff>
      <xdr:row>38</xdr:row>
      <xdr:rowOff>20954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A1376B-F373-722A-D896-F2317C648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240030</xdr:colOff>
      <xdr:row>39</xdr:row>
      <xdr:rowOff>26670</xdr:rowOff>
    </xdr:from>
    <xdr:to>
      <xdr:col>19</xdr:col>
      <xdr:colOff>49530</xdr:colOff>
      <xdr:row>72</xdr:row>
      <xdr:rowOff>96203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7DDAA8-24C4-4FBF-B3C4-68C163F8C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828675</xdr:colOff>
      <xdr:row>7</xdr:row>
      <xdr:rowOff>104775</xdr:rowOff>
    </xdr:from>
    <xdr:to>
      <xdr:col>29</xdr:col>
      <xdr:colOff>638175</xdr:colOff>
      <xdr:row>38</xdr:row>
      <xdr:rowOff>16193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126F8F6-D481-4E23-B9D9-168049421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16516</xdr:colOff>
      <xdr:row>2</xdr:row>
      <xdr:rowOff>88740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401755-465E-47C4-9808-823C4EB844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651" cy="400525"/>
        </a:xfrm>
        <a:prstGeom prst="rect">
          <a:avLst/>
        </a:prstGeom>
      </xdr:spPr>
    </xdr:pic>
    <xdr:clientData/>
  </xdr:twoCellAnchor>
  <xdr:twoCellAnchor>
    <xdr:from>
      <xdr:col>9</xdr:col>
      <xdr:colOff>281940</xdr:colOff>
      <xdr:row>7</xdr:row>
      <xdr:rowOff>105726</xdr:rowOff>
    </xdr:from>
    <xdr:to>
      <xdr:col>19</xdr:col>
      <xdr:colOff>95250</xdr:colOff>
      <xdr:row>38</xdr:row>
      <xdr:rowOff>20954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3AA4E5-FE99-4D62-9FF6-D0FB4327D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247650</xdr:colOff>
      <xdr:row>39</xdr:row>
      <xdr:rowOff>97155</xdr:rowOff>
    </xdr:from>
    <xdr:to>
      <xdr:col>19</xdr:col>
      <xdr:colOff>57150</xdr:colOff>
      <xdr:row>73</xdr:row>
      <xdr:rowOff>6668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7EF0BB-BC5F-45F4-A0ED-DFEB16612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8</xdr:row>
      <xdr:rowOff>0</xdr:rowOff>
    </xdr:from>
    <xdr:to>
      <xdr:col>29</xdr:col>
      <xdr:colOff>739140</xdr:colOff>
      <xdr:row>38</xdr:row>
      <xdr:rowOff>65723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470550-4B8D-493D-891F-F4239E29E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F8A871-B852-44FA-8A42-175CAFF6EB61}" name="Table1" displayName="Table1" ref="D36:AZ44" totalsRowShown="0">
  <autoFilter ref="D36:AZ44" xr:uid="{6CF8A871-B852-44FA-8A42-175CAFF6EB61}"/>
  <tableColumns count="49">
    <tableColumn id="1" xr3:uid="{AB9C2021-738C-426A-B28C-D27EB19FF09A}" name="Description" dataDxfId="48"/>
    <tableColumn id="2" xr3:uid="{FC5513C9-4662-4046-9BE1-FD9BFD642CCB}" name="2025" dataDxfId="47">
      <calculatedColumnFormula>E33</calculatedColumnFormula>
    </tableColumn>
    <tableColumn id="3" xr3:uid="{639761CE-326D-4AC8-8E9C-CC30BF2A5391}" name="2026" dataDxfId="46">
      <calculatedColumnFormula>F33</calculatedColumnFormula>
    </tableColumn>
    <tableColumn id="4" xr3:uid="{43E5D2FA-1F2E-41BF-BE9E-C4DA355D4F48}" name="2027" dataDxfId="45">
      <calculatedColumnFormula>G33</calculatedColumnFormula>
    </tableColumn>
    <tableColumn id="5" xr3:uid="{3B7B90D2-B18A-4DE5-86E0-1C02ACFC63FD}" name="2028" dataDxfId="44">
      <calculatedColumnFormula>H33</calculatedColumnFormula>
    </tableColumn>
    <tableColumn id="6" xr3:uid="{42EE6FBE-70DC-46F1-A22D-37229B4C6B1D}" name="2029" dataDxfId="43">
      <calculatedColumnFormula>I33</calculatedColumnFormula>
    </tableColumn>
    <tableColumn id="7" xr3:uid="{E9DFE4D3-30E2-4CB3-BFEF-EE388F01B1B7}" name="2030" dataDxfId="42">
      <calculatedColumnFormula>J33</calculatedColumnFormula>
    </tableColumn>
    <tableColumn id="8" xr3:uid="{78E2CECC-F82C-4CFF-B154-C699FB4465BF}" name="2031" dataDxfId="41">
      <calculatedColumnFormula>K33</calculatedColumnFormula>
    </tableColumn>
    <tableColumn id="9" xr3:uid="{30252838-0D85-400D-A5A5-B0AEFB4A0DC3}" name="2032" dataDxfId="40">
      <calculatedColumnFormula>L33</calculatedColumnFormula>
    </tableColumn>
    <tableColumn id="10" xr3:uid="{C21521F4-A470-4D2A-9272-266CEABC6609}" name="2033" dataDxfId="39">
      <calculatedColumnFormula>M33</calculatedColumnFormula>
    </tableColumn>
    <tableColumn id="11" xr3:uid="{1D8D50D1-7240-4A8E-A683-AD3324E294C1}" name="2034" dataDxfId="38">
      <calculatedColumnFormula>N33</calculatedColumnFormula>
    </tableColumn>
    <tableColumn id="12" xr3:uid="{341A5204-3F29-498D-8FD6-AC45F0248E24}" name="2035" dataDxfId="37">
      <calculatedColumnFormula>O33</calculatedColumnFormula>
    </tableColumn>
    <tableColumn id="13" xr3:uid="{D11EDD4F-ED3C-4A65-A73E-3B2AA010C47D}" name="2036" dataDxfId="36">
      <calculatedColumnFormula>P33</calculatedColumnFormula>
    </tableColumn>
    <tableColumn id="14" xr3:uid="{77017535-1C95-47B4-883A-00B470943CB2}" name="2037" dataDxfId="35">
      <calculatedColumnFormula>Q33</calculatedColumnFormula>
    </tableColumn>
    <tableColumn id="15" xr3:uid="{AF3277A7-6CE4-45FA-A13A-A605896DFB90}" name="2038" dataDxfId="34">
      <calculatedColumnFormula>R33</calculatedColumnFormula>
    </tableColumn>
    <tableColumn id="16" xr3:uid="{25F9E471-4B6A-4566-9C99-17AE29F53325}" name="2039" dataDxfId="33">
      <calculatedColumnFormula>S33</calculatedColumnFormula>
    </tableColumn>
    <tableColumn id="17" xr3:uid="{AC7C2014-5C19-4BAA-83A7-ACE7669EE078}" name="2040" dataDxfId="32">
      <calculatedColumnFormula>T33</calculatedColumnFormula>
    </tableColumn>
    <tableColumn id="18" xr3:uid="{1E108AF7-2F9F-47F8-B319-00B8A458329F}" name="2041" dataDxfId="31">
      <calculatedColumnFormula>U33</calculatedColumnFormula>
    </tableColumn>
    <tableColumn id="19" xr3:uid="{E5AF7EE8-E56A-4FE8-AC3B-8DA01CEFD0F1}" name="2042" dataDxfId="30">
      <calculatedColumnFormula>V33</calculatedColumnFormula>
    </tableColumn>
    <tableColumn id="20" xr3:uid="{0EF379FC-F91C-441B-B68E-CE649458111A}" name="2043" dataDxfId="29">
      <calculatedColumnFormula>W33</calculatedColumnFormula>
    </tableColumn>
    <tableColumn id="21" xr3:uid="{B18EB382-2B91-4D17-ADEC-47BA5B9F61E0}" name="2044" dataDxfId="28">
      <calculatedColumnFormula>X33</calculatedColumnFormula>
    </tableColumn>
    <tableColumn id="22" xr3:uid="{CE563033-05EA-4DDD-ACB2-E4E2B65A935F}" name="2045" dataDxfId="27">
      <calculatedColumnFormula>Y33</calculatedColumnFormula>
    </tableColumn>
    <tableColumn id="23" xr3:uid="{8C834DD6-652A-4667-97F9-136ECABF96E0}" name="2046" dataDxfId="26">
      <calculatedColumnFormula>Z33</calculatedColumnFormula>
    </tableColumn>
    <tableColumn id="24" xr3:uid="{D60E7EAB-4768-4C38-A957-BD64C97661DB}" name="2047" dataDxfId="25">
      <calculatedColumnFormula>AA33</calculatedColumnFormula>
    </tableColumn>
    <tableColumn id="25" xr3:uid="{4E1A9AFA-C16D-4B72-8C44-763E19B5B7F7}" name="2048" dataDxfId="24">
      <calculatedColumnFormula>AB33</calculatedColumnFormula>
    </tableColumn>
    <tableColumn id="26" xr3:uid="{F6D21C56-D620-4782-B017-BD9DE7E933EA}" name="2049" dataDxfId="23">
      <calculatedColumnFormula>AC33</calculatedColumnFormula>
    </tableColumn>
    <tableColumn id="27" xr3:uid="{FB23A2D7-15DF-4300-9FE4-F2D4778A9036}" name="2050" dataDxfId="22">
      <calculatedColumnFormula>AD33</calculatedColumnFormula>
    </tableColumn>
    <tableColumn id="28" xr3:uid="{C63B845C-D288-4279-8B15-3A51DAE7E201}" name="2051" dataDxfId="21">
      <calculatedColumnFormula>AE33</calculatedColumnFormula>
    </tableColumn>
    <tableColumn id="29" xr3:uid="{F1AA1079-227F-42E0-B2C6-C1F838D03656}" name="2052" dataDxfId="20">
      <calculatedColumnFormula>AF33</calculatedColumnFormula>
    </tableColumn>
    <tableColumn id="30" xr3:uid="{46FB81A3-81DC-4AAF-BEC9-7824A443A97F}" name="2053" dataDxfId="19">
      <calculatedColumnFormula>AG33</calculatedColumnFormula>
    </tableColumn>
    <tableColumn id="31" xr3:uid="{000233BF-EB34-483D-91E7-1B54CCDEE832}" name="2054" dataDxfId="18">
      <calculatedColumnFormula>AH33</calculatedColumnFormula>
    </tableColumn>
    <tableColumn id="32" xr3:uid="{55589E79-C69D-409E-8CAA-57452F6F3CC7}" name="2055" dataDxfId="17">
      <calculatedColumnFormula>AI33</calculatedColumnFormula>
    </tableColumn>
    <tableColumn id="33" xr3:uid="{F9F122B6-BD4E-4CEB-9BA2-48C668B1D9F5}" name="2056" dataDxfId="16">
      <calculatedColumnFormula>AJ33</calculatedColumnFormula>
    </tableColumn>
    <tableColumn id="34" xr3:uid="{26AFDBC2-53B1-42B8-AA01-6092FC3818B8}" name="2057" dataDxfId="15">
      <calculatedColumnFormula>AK33</calculatedColumnFormula>
    </tableColumn>
    <tableColumn id="35" xr3:uid="{F6FF428D-898D-47A1-917E-F735772B61A2}" name="2058" dataDxfId="14">
      <calculatedColumnFormula>AL33</calculatedColumnFormula>
    </tableColumn>
    <tableColumn id="36" xr3:uid="{A1E30313-CD71-444D-B965-8DA505FC95DA}" name="2059" dataDxfId="13">
      <calculatedColumnFormula>AM33</calculatedColumnFormula>
    </tableColumn>
    <tableColumn id="37" xr3:uid="{58BDEC58-BB7B-4D6D-925D-745384231436}" name="2060" dataDxfId="12">
      <calculatedColumnFormula>AN33</calculatedColumnFormula>
    </tableColumn>
    <tableColumn id="38" xr3:uid="{25D8AD4E-C8E3-4CC8-B77C-5EE7F2F99E08}" name="2061" dataDxfId="11">
      <calculatedColumnFormula>AO33</calculatedColumnFormula>
    </tableColumn>
    <tableColumn id="39" xr3:uid="{7A5BDC1D-72B4-4969-9C84-7D59406AE4A8}" name="2062" dataDxfId="10">
      <calculatedColumnFormula>AP33</calculatedColumnFormula>
    </tableColumn>
    <tableColumn id="40" xr3:uid="{76F02120-61AF-4670-BBA2-1E3F68EE18F2}" name="2063" dataDxfId="9">
      <calculatedColumnFormula>AQ33</calculatedColumnFormula>
    </tableColumn>
    <tableColumn id="41" xr3:uid="{8618CFEA-C698-420D-9D28-BE4C8694A5F0}" name="2064" dataDxfId="8">
      <calculatedColumnFormula>AR33</calculatedColumnFormula>
    </tableColumn>
    <tableColumn id="42" xr3:uid="{07E367BC-1D25-4B93-8573-1D9C851E5C76}" name="2065" dataDxfId="7">
      <calculatedColumnFormula>AS33</calculatedColumnFormula>
    </tableColumn>
    <tableColumn id="43" xr3:uid="{E50AB723-77F8-48B2-AA29-F59EF5D7EDDC}" name="2066" dataDxfId="6">
      <calculatedColumnFormula>AT33</calculatedColumnFormula>
    </tableColumn>
    <tableColumn id="44" xr3:uid="{7887737F-B23D-46E5-AF42-D08744A200FD}" name="2067" dataDxfId="5">
      <calculatedColumnFormula>AU33</calculatedColumnFormula>
    </tableColumn>
    <tableColumn id="45" xr3:uid="{0FD5BD85-37D8-4D84-9350-5EC93809401E}" name="2068" dataDxfId="4">
      <calculatedColumnFormula>AV33</calculatedColumnFormula>
    </tableColumn>
    <tableColumn id="46" xr3:uid="{85274E53-6B60-443A-B44D-2A9DF22349AD}" name="2069" dataDxfId="3">
      <calculatedColumnFormula>AW33</calculatedColumnFormula>
    </tableColumn>
    <tableColumn id="47" xr3:uid="{55FB4764-77AB-470A-9EA9-1931E0B7E0E0}" name="2070" dataDxfId="2">
      <calculatedColumnFormula>AX33</calculatedColumnFormula>
    </tableColumn>
    <tableColumn id="48" xr3:uid="{9660FE4A-7B5A-425A-9144-9A2463CA8371}" name="2071" dataDxfId="1">
      <calculatedColumnFormula>AY33</calculatedColumnFormula>
    </tableColumn>
    <tableColumn id="49" xr3:uid="{940F6255-E57E-4881-BCDB-10F879914F34}" name="2072" dataDxfId="0">
      <calculatedColumnFormula>AZ33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RSM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9CDE"/>
      </a:accent1>
      <a:accent2>
        <a:srgbClr val="3F9C35"/>
      </a:accent2>
      <a:accent3>
        <a:srgbClr val="595959"/>
      </a:accent3>
      <a:accent4>
        <a:srgbClr val="C00000"/>
      </a:accent4>
      <a:accent5>
        <a:srgbClr val="7030A0"/>
      </a:accent5>
      <a:accent6>
        <a:srgbClr val="FF00FF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customProperty" Target="../customProperty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45A28-2DD8-43E6-B135-3CAEB87BCAB6}">
  <dimension ref="A2:BB80"/>
  <sheetViews>
    <sheetView tabSelected="1" workbookViewId="0"/>
  </sheetViews>
  <sheetFormatPr defaultRowHeight="15" x14ac:dyDescent="0.25"/>
  <cols>
    <col min="2" max="2" width="63.140625" bestFit="1" customWidth="1"/>
    <col min="4" max="4" width="13.28515625" customWidth="1"/>
    <col min="5" max="5" width="12.28515625" bestFit="1" customWidth="1"/>
    <col min="6" max="39" width="11.85546875" bestFit="1" customWidth="1"/>
    <col min="40" max="52" width="13.28515625" customWidth="1"/>
    <col min="53" max="53" width="1.42578125" customWidth="1"/>
    <col min="54" max="54" width="17.42578125" customWidth="1"/>
  </cols>
  <sheetData>
    <row r="2" spans="1:52" x14ac:dyDescent="0.25">
      <c r="A2" s="18"/>
      <c r="B2" s="18"/>
      <c r="C2" s="13"/>
      <c r="D2" s="13"/>
    </row>
    <row r="3" spans="1:52" x14ac:dyDescent="0.25">
      <c r="A3" s="18"/>
      <c r="B3" s="18"/>
      <c r="C3" s="13"/>
      <c r="D3" s="13"/>
      <c r="E3" s="19" t="s">
        <v>11</v>
      </c>
      <c r="F3" s="19" t="s">
        <v>11</v>
      </c>
      <c r="G3" s="19" t="s">
        <v>11</v>
      </c>
      <c r="H3" s="19" t="s">
        <v>11</v>
      </c>
      <c r="I3" s="19" t="s">
        <v>11</v>
      </c>
      <c r="J3" s="19" t="s">
        <v>11</v>
      </c>
      <c r="K3" s="19" t="s">
        <v>11</v>
      </c>
      <c r="L3" s="19" t="s">
        <v>11</v>
      </c>
      <c r="M3" s="19" t="s">
        <v>11</v>
      </c>
      <c r="N3" s="19" t="s">
        <v>11</v>
      </c>
      <c r="O3" s="19" t="s">
        <v>11</v>
      </c>
      <c r="P3" s="19" t="s">
        <v>11</v>
      </c>
      <c r="Q3" s="19" t="s">
        <v>11</v>
      </c>
      <c r="R3" s="19" t="s">
        <v>11</v>
      </c>
      <c r="S3" s="19" t="s">
        <v>11</v>
      </c>
      <c r="T3" s="19" t="s">
        <v>11</v>
      </c>
      <c r="U3" s="19" t="s">
        <v>11</v>
      </c>
      <c r="V3" s="19" t="s">
        <v>11</v>
      </c>
      <c r="W3" s="19" t="s">
        <v>11</v>
      </c>
      <c r="X3" s="19" t="s">
        <v>11</v>
      </c>
      <c r="Y3" s="19" t="s">
        <v>11</v>
      </c>
      <c r="Z3" s="19" t="s">
        <v>11</v>
      </c>
      <c r="AA3" s="19" t="s">
        <v>11</v>
      </c>
      <c r="AB3" s="19" t="s">
        <v>11</v>
      </c>
      <c r="AC3" s="19" t="s">
        <v>11</v>
      </c>
      <c r="AD3" s="19" t="s">
        <v>11</v>
      </c>
      <c r="AE3" s="19" t="s">
        <v>11</v>
      </c>
      <c r="AF3" s="19" t="s">
        <v>11</v>
      </c>
      <c r="AG3" s="19" t="s">
        <v>11</v>
      </c>
      <c r="AH3" s="19" t="s">
        <v>11</v>
      </c>
      <c r="AI3" s="19" t="s">
        <v>11</v>
      </c>
      <c r="AJ3" s="19" t="s">
        <v>11</v>
      </c>
      <c r="AK3" s="19" t="s">
        <v>11</v>
      </c>
      <c r="AL3" s="19" t="s">
        <v>11</v>
      </c>
      <c r="AM3" s="19" t="s">
        <v>11</v>
      </c>
      <c r="AN3" s="19" t="s">
        <v>11</v>
      </c>
      <c r="AO3" s="19" t="s">
        <v>11</v>
      </c>
      <c r="AP3" s="19" t="s">
        <v>11</v>
      </c>
      <c r="AQ3" s="19" t="s">
        <v>11</v>
      </c>
      <c r="AR3" s="19" t="s">
        <v>11</v>
      </c>
      <c r="AS3" s="19" t="s">
        <v>11</v>
      </c>
      <c r="AT3" s="19" t="s">
        <v>11</v>
      </c>
      <c r="AU3" s="19" t="s">
        <v>11</v>
      </c>
      <c r="AV3" s="19" t="s">
        <v>11</v>
      </c>
      <c r="AW3" s="19" t="s">
        <v>11</v>
      </c>
      <c r="AX3" s="19" t="s">
        <v>11</v>
      </c>
      <c r="AY3" s="19" t="s">
        <v>11</v>
      </c>
      <c r="AZ3" s="19" t="s">
        <v>11</v>
      </c>
    </row>
    <row r="4" spans="1:52" x14ac:dyDescent="0.25">
      <c r="E4" s="19" t="s">
        <v>63</v>
      </c>
      <c r="F4" s="19" t="s">
        <v>64</v>
      </c>
      <c r="G4" s="19" t="s">
        <v>65</v>
      </c>
      <c r="H4" s="19" t="s">
        <v>66</v>
      </c>
      <c r="I4" s="19" t="s">
        <v>67</v>
      </c>
      <c r="J4" s="19" t="s">
        <v>68</v>
      </c>
      <c r="K4" s="19" t="s">
        <v>69</v>
      </c>
      <c r="L4" s="19" t="s">
        <v>70</v>
      </c>
      <c r="M4" s="19" t="s">
        <v>71</v>
      </c>
      <c r="N4" s="19" t="s">
        <v>72</v>
      </c>
      <c r="O4" s="19" t="s">
        <v>73</v>
      </c>
      <c r="P4" s="19" t="s">
        <v>74</v>
      </c>
      <c r="Q4" s="19" t="s">
        <v>75</v>
      </c>
      <c r="R4" s="19" t="s">
        <v>76</v>
      </c>
      <c r="S4" s="19" t="s">
        <v>77</v>
      </c>
      <c r="T4" s="19" t="s">
        <v>78</v>
      </c>
      <c r="U4" s="19" t="s">
        <v>79</v>
      </c>
      <c r="V4" s="19" t="s">
        <v>80</v>
      </c>
      <c r="W4" s="19" t="s">
        <v>81</v>
      </c>
      <c r="X4" s="19" t="s">
        <v>82</v>
      </c>
      <c r="Y4" s="19" t="s">
        <v>83</v>
      </c>
      <c r="Z4" s="19" t="s">
        <v>84</v>
      </c>
      <c r="AA4" s="19" t="s">
        <v>85</v>
      </c>
      <c r="AB4" s="19" t="s">
        <v>86</v>
      </c>
      <c r="AC4" s="19" t="s">
        <v>87</v>
      </c>
      <c r="AD4" s="19" t="s">
        <v>88</v>
      </c>
      <c r="AE4" s="19" t="s">
        <v>89</v>
      </c>
      <c r="AF4" s="19" t="s">
        <v>90</v>
      </c>
      <c r="AG4" s="19" t="s">
        <v>91</v>
      </c>
      <c r="AH4" s="19" t="s">
        <v>92</v>
      </c>
      <c r="AI4" s="19" t="s">
        <v>93</v>
      </c>
      <c r="AJ4" s="19" t="s">
        <v>94</v>
      </c>
      <c r="AK4" s="19" t="s">
        <v>95</v>
      </c>
      <c r="AL4" s="19" t="s">
        <v>96</v>
      </c>
      <c r="AM4" s="19" t="s">
        <v>97</v>
      </c>
      <c r="AN4" s="19" t="s">
        <v>98</v>
      </c>
      <c r="AO4" s="19" t="s">
        <v>99</v>
      </c>
      <c r="AP4" s="19" t="s">
        <v>100</v>
      </c>
      <c r="AQ4" s="19" t="s">
        <v>101</v>
      </c>
      <c r="AR4" s="19" t="s">
        <v>102</v>
      </c>
      <c r="AS4" s="19" t="s">
        <v>103</v>
      </c>
      <c r="AT4" s="19" t="s">
        <v>104</v>
      </c>
      <c r="AU4" s="19" t="s">
        <v>105</v>
      </c>
      <c r="AV4" s="19" t="s">
        <v>106</v>
      </c>
      <c r="AW4" s="19" t="s">
        <v>107</v>
      </c>
      <c r="AX4" s="19" t="s">
        <v>108</v>
      </c>
      <c r="AY4" s="19" t="s">
        <v>109</v>
      </c>
      <c r="AZ4" s="19" t="s">
        <v>110</v>
      </c>
    </row>
    <row r="6" spans="1:52" x14ac:dyDescent="0.25">
      <c r="B6" s="22" t="s">
        <v>18</v>
      </c>
      <c r="C6" s="23"/>
    </row>
    <row r="7" spans="1:52" x14ac:dyDescent="0.25">
      <c r="B7" s="26"/>
      <c r="C7" s="13"/>
    </row>
    <row r="8" spans="1:52" x14ac:dyDescent="0.25">
      <c r="B8" s="27" t="s">
        <v>19</v>
      </c>
      <c r="C8" s="13"/>
    </row>
    <row r="9" spans="1:52" x14ac:dyDescent="0.25">
      <c r="B9" s="26"/>
      <c r="C9" s="13"/>
    </row>
    <row r="10" spans="1:52" x14ac:dyDescent="0.25">
      <c r="A10" t="s">
        <v>207</v>
      </c>
      <c r="B10" s="26" t="s">
        <v>0</v>
      </c>
      <c r="C10" s="13"/>
      <c r="D10" s="42" t="s">
        <v>119</v>
      </c>
      <c r="E10" s="40">
        <f>'Disclosures (Hydro Closed)'!D36</f>
        <v>45938</v>
      </c>
      <c r="F10" s="40">
        <f>'Disclosures (Hydro Closed)'!E36</f>
        <v>46184</v>
      </c>
      <c r="G10" s="40">
        <f>'Disclosures (Hydro Closed)'!F36</f>
        <v>49345</v>
      </c>
      <c r="H10" s="40">
        <f>'Disclosures (Hydro Closed)'!G36</f>
        <v>52057</v>
      </c>
      <c r="I10" s="40">
        <f>'Disclosures (Hydro Closed)'!H36</f>
        <v>54624</v>
      </c>
      <c r="J10" s="40">
        <f>'Disclosures (Hydro Closed)'!I36</f>
        <v>57976</v>
      </c>
      <c r="K10" s="40">
        <f>'Disclosures (Hydro Closed)'!J36</f>
        <v>60460</v>
      </c>
      <c r="L10" s="40">
        <f>'Disclosures (Hydro Closed)'!K36</f>
        <v>62635</v>
      </c>
      <c r="M10" s="40">
        <f>'Disclosures (Hydro Closed)'!L36</f>
        <v>61682</v>
      </c>
      <c r="N10" s="40">
        <f>'Disclosures (Hydro Closed)'!M36</f>
        <v>64131</v>
      </c>
      <c r="O10" s="40">
        <f>'Disclosures (Hydro Closed)'!N36</f>
        <v>64445</v>
      </c>
      <c r="P10" s="40">
        <f>'Disclosures (Hydro Closed)'!O36</f>
        <v>65103</v>
      </c>
      <c r="Q10" s="40">
        <f>'Disclosures (Hydro Closed)'!P36</f>
        <v>61265</v>
      </c>
      <c r="R10" s="40">
        <f>'Disclosures (Hydro Closed)'!Q36</f>
        <v>59851</v>
      </c>
      <c r="S10" s="40">
        <f>'Disclosures (Hydro Closed)'!R36</f>
        <v>50077</v>
      </c>
      <c r="T10" s="40">
        <f>'Disclosures (Hydro Closed)'!S36</f>
        <v>49183</v>
      </c>
      <c r="U10" s="40">
        <f>'Disclosures (Hydro Closed)'!T36</f>
        <v>42248</v>
      </c>
      <c r="V10" s="40">
        <f>'Disclosures (Hydro Closed)'!U36</f>
        <v>37144</v>
      </c>
      <c r="W10" s="40">
        <f>'Disclosures (Hydro Closed)'!V36</f>
        <v>33054</v>
      </c>
      <c r="X10" s="40">
        <f>'Disclosures (Hydro Closed)'!W36</f>
        <v>30508</v>
      </c>
      <c r="Y10" s="40">
        <f>'Disclosures (Hydro Closed)'!X36</f>
        <v>23326</v>
      </c>
      <c r="Z10" s="40">
        <f>'Disclosures (Hydro Closed)'!Y36</f>
        <v>15929</v>
      </c>
      <c r="AA10" s="40">
        <f>'Disclosures (Hydro Closed)'!Z36</f>
        <v>12458</v>
      </c>
      <c r="AB10" s="40">
        <f>'Disclosures (Hydro Closed)'!AA36</f>
        <v>10425</v>
      </c>
      <c r="AC10" s="40">
        <f>'Disclosures (Hydro Closed)'!AB36</f>
        <v>7150</v>
      </c>
      <c r="AD10" s="40">
        <f>'Disclosures (Hydro Closed)'!AC36</f>
        <v>4438</v>
      </c>
      <c r="AE10" s="40">
        <f>'Disclosures (Hydro Closed)'!AD36</f>
        <v>1753</v>
      </c>
      <c r="AF10" s="40">
        <f>'Disclosures (Hydro Closed)'!AE36</f>
        <v>1530</v>
      </c>
      <c r="AG10" s="40">
        <f>'Disclosures (Hydro Closed)'!AF36</f>
        <v>297</v>
      </c>
      <c r="AH10" s="40">
        <f>'Disclosures (Hydro Closed)'!AG36</f>
        <v>0</v>
      </c>
      <c r="AI10" s="40">
        <f>'Disclosures (Hydro Closed)'!AH36</f>
        <v>0</v>
      </c>
      <c r="AJ10" s="40">
        <f>'Disclosures (Hydro Closed)'!AI36</f>
        <v>0</v>
      </c>
      <c r="AK10" s="40">
        <f>'Disclosures (Hydro Closed)'!AJ36</f>
        <v>0</v>
      </c>
      <c r="AL10" s="40">
        <f>'Disclosures (Hydro Closed)'!AK36</f>
        <v>0</v>
      </c>
      <c r="AM10" s="40">
        <f>'Disclosures (Hydro Closed)'!AL36</f>
        <v>0</v>
      </c>
      <c r="AN10" s="40">
        <f>'Disclosures (Hydro Closed)'!AM36</f>
        <v>0</v>
      </c>
      <c r="AO10" s="40">
        <f>'Disclosures (Hydro Closed)'!AN36</f>
        <v>0</v>
      </c>
      <c r="AP10" s="40">
        <f>'Disclosures (Hydro Closed)'!AO36</f>
        <v>0</v>
      </c>
      <c r="AQ10" s="40">
        <f>'Disclosures (Hydro Closed)'!AP36</f>
        <v>0</v>
      </c>
      <c r="AR10" s="40">
        <f>'Disclosures (Hydro Closed)'!AQ36</f>
        <v>0</v>
      </c>
      <c r="AS10" s="40">
        <f>'Disclosures (Hydro Closed)'!AR36</f>
        <v>0</v>
      </c>
      <c r="AT10" s="40">
        <f>'Disclosures (Hydro Closed)'!AS36</f>
        <v>0</v>
      </c>
      <c r="AU10" s="40">
        <f>'Disclosures (Hydro Closed)'!AT36</f>
        <v>0</v>
      </c>
      <c r="AV10" s="40">
        <f>'Disclosures (Hydro Closed)'!AU36</f>
        <v>0</v>
      </c>
      <c r="AW10" s="40">
        <f>'Disclosures (Hydro Closed)'!AV36</f>
        <v>0</v>
      </c>
      <c r="AX10" s="40">
        <f>'Disclosures (Hydro Closed)'!AW36</f>
        <v>0</v>
      </c>
      <c r="AY10" s="40">
        <f>'Disclosures (Hydro Closed)'!AX36</f>
        <v>0</v>
      </c>
      <c r="AZ10" s="40">
        <f>'Disclosures (Hydro Closed)'!AY36</f>
        <v>0</v>
      </c>
    </row>
    <row r="11" spans="1:52" x14ac:dyDescent="0.25">
      <c r="A11" t="s">
        <v>207</v>
      </c>
      <c r="B11" s="26" t="s">
        <v>1</v>
      </c>
      <c r="C11" s="13"/>
      <c r="D11" s="42" t="s">
        <v>120</v>
      </c>
      <c r="E11" s="40">
        <f>'Disclosures (Hydro Closed)'!D37</f>
        <v>536583</v>
      </c>
      <c r="F11" s="40">
        <f>'Disclosures (Hydro Closed)'!E37</f>
        <v>534206</v>
      </c>
      <c r="G11" s="40">
        <f>'Disclosures (Hydro Closed)'!F37</f>
        <v>530738</v>
      </c>
      <c r="H11" s="40">
        <f>'Disclosures (Hydro Closed)'!G37</f>
        <v>526476</v>
      </c>
      <c r="I11" s="40">
        <f>'Disclosures (Hydro Closed)'!H37</f>
        <v>521421</v>
      </c>
      <c r="J11" s="40">
        <f>'Disclosures (Hydro Closed)'!I37</f>
        <v>515081</v>
      </c>
      <c r="K11" s="40">
        <f>'Disclosures (Hydro Closed)'!J37</f>
        <v>507818</v>
      </c>
      <c r="L11" s="40">
        <f>'Disclosures (Hydro Closed)'!K37</f>
        <v>500135</v>
      </c>
      <c r="M11" s="40">
        <f>'Disclosures (Hydro Closed)'!L37</f>
        <v>491661</v>
      </c>
      <c r="N11" s="40">
        <f>'Disclosures (Hydro Closed)'!M37</f>
        <v>482271</v>
      </c>
      <c r="O11" s="40">
        <f>'Disclosures (Hydro Closed)'!N37</f>
        <v>472177</v>
      </c>
      <c r="P11" s="40">
        <f>'Disclosures (Hydro Closed)'!O37</f>
        <v>461348</v>
      </c>
      <c r="Q11" s="40">
        <f>'Disclosures (Hydro Closed)'!P37</f>
        <v>449835</v>
      </c>
      <c r="R11" s="40">
        <f>'Disclosures (Hydro Closed)'!Q37</f>
        <v>436972</v>
      </c>
      <c r="S11" s="40">
        <f>'Disclosures (Hydro Closed)'!R37</f>
        <v>422612</v>
      </c>
      <c r="T11" s="40">
        <f>'Disclosures (Hydro Closed)'!S37</f>
        <v>406621</v>
      </c>
      <c r="U11" s="40">
        <f>'Disclosures (Hydro Closed)'!T37</f>
        <v>390261</v>
      </c>
      <c r="V11" s="40">
        <f>'Disclosures (Hydro Closed)'!U37</f>
        <v>373342</v>
      </c>
      <c r="W11" s="40">
        <f>'Disclosures (Hydro Closed)'!V37</f>
        <v>355710</v>
      </c>
      <c r="X11" s="40">
        <f>'Disclosures (Hydro Closed)'!W37</f>
        <v>337616</v>
      </c>
      <c r="Y11" s="40">
        <f>'Disclosures (Hydro Closed)'!X37</f>
        <v>319308</v>
      </c>
      <c r="Z11" s="40">
        <f>'Disclosures (Hydro Closed)'!Y37</f>
        <v>299821</v>
      </c>
      <c r="AA11" s="40">
        <f>'Disclosures (Hydro Closed)'!Z37</f>
        <v>278987</v>
      </c>
      <c r="AB11" s="40">
        <f>'Disclosures (Hydro Closed)'!AA37</f>
        <v>257787</v>
      </c>
      <c r="AC11" s="40">
        <f>'Disclosures (Hydro Closed)'!AB37</f>
        <v>237173</v>
      </c>
      <c r="AD11" s="40">
        <f>'Disclosures (Hydro Closed)'!AC37</f>
        <v>216523</v>
      </c>
      <c r="AE11" s="40">
        <f>'Disclosures (Hydro Closed)'!AD37</f>
        <v>195054</v>
      </c>
      <c r="AF11" s="40">
        <f>'Disclosures (Hydro Closed)'!AE37</f>
        <v>173798</v>
      </c>
      <c r="AG11" s="40">
        <f>'Disclosures (Hydro Closed)'!AF37</f>
        <v>153424</v>
      </c>
      <c r="AH11" s="40">
        <f>'Disclosures (Hydro Closed)'!AG37</f>
        <v>133781</v>
      </c>
      <c r="AI11" s="40">
        <f>'Disclosures (Hydro Closed)'!AH37</f>
        <v>115191</v>
      </c>
      <c r="AJ11" s="40">
        <f>'Disclosures (Hydro Closed)'!AI37</f>
        <v>98585</v>
      </c>
      <c r="AK11" s="40">
        <f>'Disclosures (Hydro Closed)'!AJ37</f>
        <v>83891</v>
      </c>
      <c r="AL11" s="40">
        <f>'Disclosures (Hydro Closed)'!AK37</f>
        <v>70617</v>
      </c>
      <c r="AM11" s="40">
        <f>'Disclosures (Hydro Closed)'!AL37</f>
        <v>58644</v>
      </c>
      <c r="AN11" s="40">
        <f>'Disclosures (Hydro Closed)'!AM37</f>
        <v>48231</v>
      </c>
      <c r="AO11" s="40">
        <f>'Disclosures (Hydro Closed)'!AN37</f>
        <v>39460</v>
      </c>
      <c r="AP11" s="40">
        <f>'Disclosures (Hydro Closed)'!AO37</f>
        <v>31972</v>
      </c>
      <c r="AQ11" s="40">
        <f>'Disclosures (Hydro Closed)'!AP37</f>
        <v>25564</v>
      </c>
      <c r="AR11" s="40">
        <f>'Disclosures (Hydro Closed)'!AQ37</f>
        <v>20230</v>
      </c>
      <c r="AS11" s="40">
        <f>'Disclosures (Hydro Closed)'!AR37</f>
        <v>15724</v>
      </c>
      <c r="AT11" s="40">
        <f>'Disclosures (Hydro Closed)'!AS37</f>
        <v>11987</v>
      </c>
      <c r="AU11" s="40">
        <f>'Disclosures (Hydro Closed)'!AT37</f>
        <v>8953</v>
      </c>
      <c r="AV11" s="40">
        <f>'Disclosures (Hydro Closed)'!AU37</f>
        <v>6543</v>
      </c>
      <c r="AW11" s="40">
        <f>'Disclosures (Hydro Closed)'!AV37</f>
        <v>4675</v>
      </c>
      <c r="AX11" s="40">
        <f>'Disclosures (Hydro Closed)'!AW37</f>
        <v>3261</v>
      </c>
      <c r="AY11" s="40">
        <f>'Disclosures (Hydro Closed)'!AX37</f>
        <v>2219</v>
      </c>
      <c r="AZ11" s="40">
        <f>'Disclosures (Hydro Closed)'!AY37</f>
        <v>1472</v>
      </c>
    </row>
    <row r="12" spans="1:52" x14ac:dyDescent="0.25">
      <c r="A12" t="s">
        <v>207</v>
      </c>
      <c r="B12" s="26"/>
      <c r="C12" s="13"/>
      <c r="D12" s="42"/>
      <c r="E12" s="41">
        <f>SUM(E10:E11)</f>
        <v>582521</v>
      </c>
      <c r="F12" s="41">
        <f t="shared" ref="F12:AZ12" si="0">SUM(F10:F11)</f>
        <v>580390</v>
      </c>
      <c r="G12" s="41">
        <f t="shared" si="0"/>
        <v>580083</v>
      </c>
      <c r="H12" s="41">
        <f t="shared" si="0"/>
        <v>578533</v>
      </c>
      <c r="I12" s="41">
        <f t="shared" si="0"/>
        <v>576045</v>
      </c>
      <c r="J12" s="41">
        <f t="shared" si="0"/>
        <v>573057</v>
      </c>
      <c r="K12" s="41">
        <f t="shared" si="0"/>
        <v>568278</v>
      </c>
      <c r="L12" s="41">
        <f t="shared" si="0"/>
        <v>562770</v>
      </c>
      <c r="M12" s="41">
        <f t="shared" si="0"/>
        <v>553343</v>
      </c>
      <c r="N12" s="41">
        <f t="shared" si="0"/>
        <v>546402</v>
      </c>
      <c r="O12" s="41">
        <f t="shared" si="0"/>
        <v>536622</v>
      </c>
      <c r="P12" s="41">
        <f t="shared" si="0"/>
        <v>526451</v>
      </c>
      <c r="Q12" s="41">
        <f t="shared" si="0"/>
        <v>511100</v>
      </c>
      <c r="R12" s="41">
        <f t="shared" si="0"/>
        <v>496823</v>
      </c>
      <c r="S12" s="41">
        <f t="shared" si="0"/>
        <v>472689</v>
      </c>
      <c r="T12" s="41">
        <f t="shared" si="0"/>
        <v>455804</v>
      </c>
      <c r="U12" s="41">
        <f t="shared" si="0"/>
        <v>432509</v>
      </c>
      <c r="V12" s="41">
        <f t="shared" si="0"/>
        <v>410486</v>
      </c>
      <c r="W12" s="41">
        <f t="shared" si="0"/>
        <v>388764</v>
      </c>
      <c r="X12" s="41">
        <f t="shared" si="0"/>
        <v>368124</v>
      </c>
      <c r="Y12" s="41">
        <f t="shared" si="0"/>
        <v>342634</v>
      </c>
      <c r="Z12" s="41">
        <f t="shared" si="0"/>
        <v>315750</v>
      </c>
      <c r="AA12" s="41">
        <f t="shared" si="0"/>
        <v>291445</v>
      </c>
      <c r="AB12" s="41">
        <f t="shared" si="0"/>
        <v>268212</v>
      </c>
      <c r="AC12" s="41">
        <f t="shared" si="0"/>
        <v>244323</v>
      </c>
      <c r="AD12" s="41">
        <f t="shared" si="0"/>
        <v>220961</v>
      </c>
      <c r="AE12" s="41">
        <f t="shared" si="0"/>
        <v>196807</v>
      </c>
      <c r="AF12" s="41">
        <f t="shared" si="0"/>
        <v>175328</v>
      </c>
      <c r="AG12" s="41">
        <f t="shared" si="0"/>
        <v>153721</v>
      </c>
      <c r="AH12" s="41">
        <f t="shared" si="0"/>
        <v>133781</v>
      </c>
      <c r="AI12" s="41">
        <f t="shared" si="0"/>
        <v>115191</v>
      </c>
      <c r="AJ12" s="41">
        <f t="shared" si="0"/>
        <v>98585</v>
      </c>
      <c r="AK12" s="41">
        <f t="shared" si="0"/>
        <v>83891</v>
      </c>
      <c r="AL12" s="41">
        <f t="shared" si="0"/>
        <v>70617</v>
      </c>
      <c r="AM12" s="41">
        <f t="shared" si="0"/>
        <v>58644</v>
      </c>
      <c r="AN12" s="41">
        <f t="shared" si="0"/>
        <v>48231</v>
      </c>
      <c r="AO12" s="41">
        <f t="shared" si="0"/>
        <v>39460</v>
      </c>
      <c r="AP12" s="41">
        <f t="shared" si="0"/>
        <v>31972</v>
      </c>
      <c r="AQ12" s="41">
        <f t="shared" si="0"/>
        <v>25564</v>
      </c>
      <c r="AR12" s="41">
        <f t="shared" si="0"/>
        <v>20230</v>
      </c>
      <c r="AS12" s="41">
        <f t="shared" si="0"/>
        <v>15724</v>
      </c>
      <c r="AT12" s="41">
        <f t="shared" si="0"/>
        <v>11987</v>
      </c>
      <c r="AU12" s="41">
        <f t="shared" si="0"/>
        <v>8953</v>
      </c>
      <c r="AV12" s="41">
        <f t="shared" si="0"/>
        <v>6543</v>
      </c>
      <c r="AW12" s="41">
        <f t="shared" si="0"/>
        <v>4675</v>
      </c>
      <c r="AX12" s="41">
        <f t="shared" si="0"/>
        <v>3261</v>
      </c>
      <c r="AY12" s="41">
        <f t="shared" si="0"/>
        <v>2219</v>
      </c>
      <c r="AZ12" s="41">
        <f t="shared" si="0"/>
        <v>1472</v>
      </c>
    </row>
    <row r="13" spans="1:52" x14ac:dyDescent="0.25">
      <c r="D13" s="42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</row>
    <row r="14" spans="1:52" x14ac:dyDescent="0.25">
      <c r="A14" t="s">
        <v>207</v>
      </c>
      <c r="B14" s="26" t="s">
        <v>16</v>
      </c>
      <c r="D14" s="42" t="s">
        <v>121</v>
      </c>
      <c r="E14" s="40">
        <f>'Disclosures (Hydro Closed)'!D27</f>
        <v>-622695</v>
      </c>
      <c r="F14" s="40">
        <f>'Disclosures (Hydro Closed)'!E27</f>
        <v>-644791</v>
      </c>
      <c r="G14" s="40">
        <f>'Disclosures (Hydro Closed)'!F27</f>
        <v>-665417</v>
      </c>
      <c r="H14" s="40">
        <f>'Disclosures (Hydro Closed)'!G27</f>
        <v>-678226</v>
      </c>
      <c r="I14" s="40">
        <f>'Disclosures (Hydro Closed)'!H27</f>
        <v>-696414</v>
      </c>
      <c r="J14" s="40">
        <f>'Disclosures (Hydro Closed)'!I27</f>
        <v>-728790</v>
      </c>
      <c r="K14" s="40">
        <f>'Disclosures (Hydro Closed)'!J27</f>
        <v>-729729</v>
      </c>
      <c r="L14" s="40">
        <f>'Disclosures (Hydro Closed)'!K27</f>
        <v>-737300</v>
      </c>
      <c r="M14" s="40">
        <f>'Disclosures (Hydro Closed)'!L27</f>
        <v>-752970</v>
      </c>
      <c r="N14" s="40">
        <f>'Disclosures (Hydro Closed)'!M27</f>
        <v>-757531</v>
      </c>
      <c r="O14" s="40">
        <f>'Disclosures (Hydro Closed)'!N27</f>
        <v>-769567</v>
      </c>
      <c r="P14" s="40">
        <f>'Disclosures (Hydro Closed)'!O27</f>
        <v>-769534</v>
      </c>
      <c r="Q14" s="40">
        <f>'Disclosures (Hydro Closed)'!P27</f>
        <v>-778596</v>
      </c>
      <c r="R14" s="40">
        <f>'Disclosures (Hydro Closed)'!Q27</f>
        <v>-797133</v>
      </c>
      <c r="S14" s="40">
        <f>'Disclosures (Hydro Closed)'!R27</f>
        <v>-814291</v>
      </c>
      <c r="T14" s="40">
        <f>'Disclosures (Hydro Closed)'!S27</f>
        <v>-818913</v>
      </c>
      <c r="U14" s="40">
        <f>'Disclosures (Hydro Closed)'!T27</f>
        <v>-796113</v>
      </c>
      <c r="V14" s="40">
        <f>'Disclosures (Hydro Closed)'!U27</f>
        <v>-796607</v>
      </c>
      <c r="W14" s="40">
        <f>'Disclosures (Hydro Closed)'!V27</f>
        <v>-782560</v>
      </c>
      <c r="X14" s="40">
        <f>'Disclosures (Hydro Closed)'!W27</f>
        <v>-773100</v>
      </c>
      <c r="Y14" s="40">
        <f>'Disclosures (Hydro Closed)'!X27</f>
        <v>-750307</v>
      </c>
      <c r="Z14" s="40">
        <f>'Disclosures (Hydro Closed)'!Y27</f>
        <v>-773417</v>
      </c>
      <c r="AA14" s="40">
        <f>'Disclosures (Hydro Closed)'!Z27</f>
        <v>-753909</v>
      </c>
      <c r="AB14" s="40">
        <f>'Disclosures (Hydro Closed)'!AA27</f>
        <v>-740678</v>
      </c>
      <c r="AC14" s="40">
        <f>'Disclosures (Hydro Closed)'!AB27</f>
        <v>-681705</v>
      </c>
      <c r="AD14" s="40">
        <f>'Disclosures (Hydro Closed)'!AC27</f>
        <v>-695272</v>
      </c>
      <c r="AE14" s="40">
        <f>'Disclosures (Hydro Closed)'!AD27</f>
        <v>-669740</v>
      </c>
      <c r="AF14" s="40">
        <f>'Disclosures (Hydro Closed)'!AE27</f>
        <v>-637743</v>
      </c>
      <c r="AG14" s="40">
        <f>'Disclosures (Hydro Closed)'!AF27</f>
        <v>-588716</v>
      </c>
      <c r="AH14" s="40">
        <f>'Disclosures (Hydro Closed)'!AG27</f>
        <v>-563297</v>
      </c>
      <c r="AI14" s="40">
        <f>'Disclosures (Hydro Closed)'!AH27</f>
        <v>-503070</v>
      </c>
      <c r="AJ14" s="40">
        <f>'Disclosures (Hydro Closed)'!AI27</f>
        <v>-440841</v>
      </c>
      <c r="AK14" s="40">
        <f>'Disclosures (Hydro Closed)'!AJ27</f>
        <v>-387746</v>
      </c>
      <c r="AL14" s="40">
        <f>'Disclosures (Hydro Closed)'!AK27</f>
        <v>-350536</v>
      </c>
      <c r="AM14" s="40">
        <f>'Disclosures (Hydro Closed)'!AL27</f>
        <v>-305162</v>
      </c>
      <c r="AN14" s="40">
        <f>'Disclosures (Hydro Closed)'!AM27</f>
        <v>-259476</v>
      </c>
      <c r="AO14" s="40">
        <f>'Disclosures (Hydro Closed)'!AN27</f>
        <v>-213685</v>
      </c>
      <c r="AP14" s="40">
        <f>'Disclosures (Hydro Closed)'!AO27</f>
        <v>-187035</v>
      </c>
      <c r="AQ14" s="40">
        <f>'Disclosures (Hydro Closed)'!AP27</f>
        <v>-152131</v>
      </c>
      <c r="AR14" s="40">
        <f>'Disclosures (Hydro Closed)'!AQ27</f>
        <v>-128100</v>
      </c>
      <c r="AS14" s="40">
        <f>'Disclosures (Hydro Closed)'!AR27</f>
        <v>-105961</v>
      </c>
      <c r="AT14" s="40">
        <f>'Disclosures (Hydro Closed)'!AS27</f>
        <v>-85973</v>
      </c>
      <c r="AU14" s="40">
        <f>'Disclosures (Hydro Closed)'!AT27</f>
        <v>-68304</v>
      </c>
      <c r="AV14" s="40">
        <f>'Disclosures (Hydro Closed)'!AU27</f>
        <v>-53061</v>
      </c>
      <c r="AW14" s="40">
        <f>'Disclosures (Hydro Closed)'!AV27</f>
        <v>-40254</v>
      </c>
      <c r="AX14" s="40">
        <f>'Disclosures (Hydro Closed)'!AW27</f>
        <v>-29783</v>
      </c>
      <c r="AY14" s="40">
        <f>'Disclosures (Hydro Closed)'!AX27</f>
        <v>-21451</v>
      </c>
      <c r="AZ14" s="40">
        <f>'Disclosures (Hydro Closed)'!AY27</f>
        <v>-15054</v>
      </c>
    </row>
    <row r="15" spans="1:52" x14ac:dyDescent="0.25">
      <c r="D15" s="42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</row>
    <row r="16" spans="1:52" x14ac:dyDescent="0.25">
      <c r="D16" s="42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7" spans="1:54" x14ac:dyDescent="0.25">
      <c r="A17" t="s">
        <v>208</v>
      </c>
      <c r="B17" s="26" t="s">
        <v>0</v>
      </c>
      <c r="D17" s="42" t="s">
        <v>122</v>
      </c>
      <c r="E17" s="40">
        <f>'Disclosures (Plus Closed)'!D36</f>
        <v>51741</v>
      </c>
      <c r="F17" s="40">
        <f>'Disclosures (Plus Closed)'!E36</f>
        <v>55076</v>
      </c>
      <c r="G17" s="40">
        <f>'Disclosures (Plus Closed)'!F36</f>
        <v>52406</v>
      </c>
      <c r="H17" s="40">
        <f>'Disclosures (Plus Closed)'!G36</f>
        <v>55098</v>
      </c>
      <c r="I17" s="40">
        <f>'Disclosures (Plus Closed)'!H36</f>
        <v>58902</v>
      </c>
      <c r="J17" s="40">
        <f>'Disclosures (Plus Closed)'!I36</f>
        <v>61335</v>
      </c>
      <c r="K17" s="40">
        <f>'Disclosures (Plus Closed)'!J36</f>
        <v>63714</v>
      </c>
      <c r="L17" s="40">
        <f>'Disclosures (Plus Closed)'!K36</f>
        <v>63066</v>
      </c>
      <c r="M17" s="40">
        <f>'Disclosures (Plus Closed)'!L36</f>
        <v>53104</v>
      </c>
      <c r="N17" s="40">
        <f>'Disclosures (Plus Closed)'!M36</f>
        <v>50721</v>
      </c>
      <c r="O17" s="40">
        <f>'Disclosures (Plus Closed)'!N36</f>
        <v>49794</v>
      </c>
      <c r="P17" s="40">
        <f>'Disclosures (Plus Closed)'!O36</f>
        <v>49378</v>
      </c>
      <c r="Q17" s="40">
        <f>'Disclosures (Plus Closed)'!P36</f>
        <v>48453</v>
      </c>
      <c r="R17" s="40">
        <f>'Disclosures (Plus Closed)'!Q36</f>
        <v>45575</v>
      </c>
      <c r="S17" s="40">
        <f>'Disclosures (Plus Closed)'!R36</f>
        <v>39748</v>
      </c>
      <c r="T17" s="40">
        <f>'Disclosures (Plus Closed)'!S36</f>
        <v>36755</v>
      </c>
      <c r="U17" s="40">
        <f>'Disclosures (Plus Closed)'!T36</f>
        <v>35786</v>
      </c>
      <c r="V17" s="40">
        <f>'Disclosures (Plus Closed)'!U36</f>
        <v>31685</v>
      </c>
      <c r="W17" s="40">
        <f>'Disclosures (Plus Closed)'!V36</f>
        <v>29179</v>
      </c>
      <c r="X17" s="40">
        <f>'Disclosures (Plus Closed)'!W36</f>
        <v>29985</v>
      </c>
      <c r="Y17" s="40">
        <f>'Disclosures (Plus Closed)'!X36</f>
        <v>27182</v>
      </c>
      <c r="Z17" s="40">
        <f>'Disclosures (Plus Closed)'!Y36</f>
        <v>18340</v>
      </c>
      <c r="AA17" s="40">
        <f>'Disclosures (Plus Closed)'!Z36</f>
        <v>13697</v>
      </c>
      <c r="AB17" s="40">
        <f>'Disclosures (Plus Closed)'!AA36</f>
        <v>13698</v>
      </c>
      <c r="AC17" s="40">
        <f>'Disclosures (Plus Closed)'!AB36</f>
        <v>11245</v>
      </c>
      <c r="AD17" s="40">
        <f>'Disclosures (Plus Closed)'!AC36</f>
        <v>9099</v>
      </c>
      <c r="AE17" s="40">
        <f>'Disclosures (Plus Closed)'!AD36</f>
        <v>4471</v>
      </c>
      <c r="AF17" s="40">
        <f>'Disclosures (Plus Closed)'!AE36</f>
        <v>3832</v>
      </c>
      <c r="AG17" s="40">
        <f>'Disclosures (Plus Closed)'!AF36</f>
        <v>1495</v>
      </c>
      <c r="AH17" s="40">
        <f>'Disclosures (Plus Closed)'!AG36</f>
        <v>1566</v>
      </c>
      <c r="AI17" s="40">
        <f>'Disclosures (Plus Closed)'!AH36</f>
        <v>143</v>
      </c>
      <c r="AJ17" s="40">
        <f>'Disclosures (Plus Closed)'!AI36</f>
        <v>0</v>
      </c>
      <c r="AK17" s="40">
        <f>'Disclosures (Plus Closed)'!AJ36</f>
        <v>0</v>
      </c>
      <c r="AL17" s="40">
        <f>'Disclosures (Plus Closed)'!AK36</f>
        <v>0</v>
      </c>
      <c r="AM17" s="40">
        <f>'Disclosures (Plus Closed)'!AL36</f>
        <v>0</v>
      </c>
      <c r="AN17" s="40">
        <f>'Disclosures (Plus Closed)'!AM36</f>
        <v>0</v>
      </c>
      <c r="AO17" s="40">
        <f>'Disclosures (Plus Closed)'!AN36</f>
        <v>0</v>
      </c>
      <c r="AP17" s="40">
        <f>'Disclosures (Plus Closed)'!AO36</f>
        <v>0</v>
      </c>
      <c r="AQ17" s="40">
        <f>'Disclosures (Plus Closed)'!AP36</f>
        <v>0</v>
      </c>
      <c r="AR17" s="40">
        <f>'Disclosures (Plus Closed)'!AQ36</f>
        <v>0</v>
      </c>
      <c r="AS17" s="40">
        <f>'Disclosures (Plus Closed)'!AR36</f>
        <v>0</v>
      </c>
      <c r="AT17" s="40">
        <f>'Disclosures (Plus Closed)'!AS36</f>
        <v>0</v>
      </c>
      <c r="AU17" s="40">
        <f>'Disclosures (Plus Closed)'!AT36</f>
        <v>0</v>
      </c>
      <c r="AV17" s="40">
        <f>'Disclosures (Plus Closed)'!AU36</f>
        <v>0</v>
      </c>
      <c r="AW17" s="40">
        <f>'Disclosures (Plus Closed)'!AV36</f>
        <v>0</v>
      </c>
      <c r="AX17" s="40">
        <f>'Disclosures (Plus Closed)'!AW36</f>
        <v>0</v>
      </c>
      <c r="AY17" s="40">
        <f>'Disclosures (Plus Closed)'!AX36</f>
        <v>0</v>
      </c>
      <c r="AZ17" s="40">
        <f>'Disclosures (Plus Closed)'!AY36</f>
        <v>0</v>
      </c>
    </row>
    <row r="18" spans="1:54" x14ac:dyDescent="0.25">
      <c r="A18" t="s">
        <v>208</v>
      </c>
      <c r="B18" s="26" t="s">
        <v>1</v>
      </c>
      <c r="D18" s="42" t="s">
        <v>123</v>
      </c>
      <c r="E18" s="40">
        <f>'Disclosures (Plus Closed)'!D37</f>
        <v>149730</v>
      </c>
      <c r="F18" s="40">
        <f>'Disclosures (Plus Closed)'!E37</f>
        <v>154047</v>
      </c>
      <c r="G18" s="40">
        <f>'Disclosures (Plus Closed)'!F37</f>
        <v>158217</v>
      </c>
      <c r="H18" s="40">
        <f>'Disclosures (Plus Closed)'!G37</f>
        <v>162013</v>
      </c>
      <c r="I18" s="40">
        <f>'Disclosures (Plus Closed)'!H37</f>
        <v>165920</v>
      </c>
      <c r="J18" s="40">
        <f>'Disclosures (Plus Closed)'!I37</f>
        <v>170181</v>
      </c>
      <c r="K18" s="40">
        <f>'Disclosures (Plus Closed)'!J37</f>
        <v>174300</v>
      </c>
      <c r="L18" s="40">
        <f>'Disclosures (Plus Closed)'!K37</f>
        <v>178026</v>
      </c>
      <c r="M18" s="40">
        <f>'Disclosures (Plus Closed)'!L37</f>
        <v>181366</v>
      </c>
      <c r="N18" s="40">
        <f>'Disclosures (Plus Closed)'!M37</f>
        <v>184103</v>
      </c>
      <c r="O18" s="40">
        <f>'Disclosures (Plus Closed)'!N37</f>
        <v>186571</v>
      </c>
      <c r="P18" s="40">
        <f>'Disclosures (Plus Closed)'!O37</f>
        <v>188587</v>
      </c>
      <c r="Q18" s="40">
        <f>'Disclosures (Plus Closed)'!P37</f>
        <v>189910</v>
      </c>
      <c r="R18" s="40">
        <f>'Disclosures (Plus Closed)'!Q37</f>
        <v>189949</v>
      </c>
      <c r="S18" s="40">
        <f>'Disclosures (Plus Closed)'!R37</f>
        <v>188472</v>
      </c>
      <c r="T18" s="40">
        <f>'Disclosures (Plus Closed)'!S37</f>
        <v>185792</v>
      </c>
      <c r="U18" s="40">
        <f>'Disclosures (Plus Closed)'!T37</f>
        <v>181703</v>
      </c>
      <c r="V18" s="40">
        <f>'Disclosures (Plus Closed)'!U37</f>
        <v>177093</v>
      </c>
      <c r="W18" s="40">
        <f>'Disclosures (Plus Closed)'!V37</f>
        <v>171859</v>
      </c>
      <c r="X18" s="40">
        <f>'Disclosures (Plus Closed)'!W37</f>
        <v>164889</v>
      </c>
      <c r="Y18" s="40">
        <f>'Disclosures (Plus Closed)'!X37</f>
        <v>157129</v>
      </c>
      <c r="Z18" s="40">
        <f>'Disclosures (Plus Closed)'!Y37</f>
        <v>149636</v>
      </c>
      <c r="AA18" s="40">
        <f>'Disclosures (Plus Closed)'!Z37</f>
        <v>141561</v>
      </c>
      <c r="AB18" s="40">
        <f>'Disclosures (Plus Closed)'!AA37</f>
        <v>133508</v>
      </c>
      <c r="AC18" s="40">
        <f>'Disclosures (Plus Closed)'!AB37</f>
        <v>127159</v>
      </c>
      <c r="AD18" s="40">
        <f>'Disclosures (Plus Closed)'!AC37</f>
        <v>121557</v>
      </c>
      <c r="AE18" s="40">
        <f>'Disclosures (Plus Closed)'!AD37</f>
        <v>114383</v>
      </c>
      <c r="AF18" s="40">
        <f>'Disclosures (Plus Closed)'!AE37</f>
        <v>105066</v>
      </c>
      <c r="AG18" s="40">
        <f>'Disclosures (Plus Closed)'!AF37</f>
        <v>95470</v>
      </c>
      <c r="AH18" s="40">
        <f>'Disclosures (Plus Closed)'!AG37</f>
        <v>85527</v>
      </c>
      <c r="AI18" s="40">
        <f>'Disclosures (Plus Closed)'!AH37</f>
        <v>75198</v>
      </c>
      <c r="AJ18" s="40">
        <f>'Disclosures (Plus Closed)'!AI37</f>
        <v>65715</v>
      </c>
      <c r="AK18" s="40">
        <f>'Disclosures (Plus Closed)'!AJ37</f>
        <v>57872</v>
      </c>
      <c r="AL18" s="40">
        <f>'Disclosures (Plus Closed)'!AK37</f>
        <v>50528</v>
      </c>
      <c r="AM18" s="40">
        <f>'Disclosures (Plus Closed)'!AL37</f>
        <v>43295</v>
      </c>
      <c r="AN18" s="40">
        <f>'Disclosures (Plus Closed)'!AM37</f>
        <v>36609</v>
      </c>
      <c r="AO18" s="40">
        <f>'Disclosures (Plus Closed)'!AN37</f>
        <v>30939</v>
      </c>
      <c r="AP18" s="40">
        <f>'Disclosures (Plus Closed)'!AO37</f>
        <v>26348</v>
      </c>
      <c r="AQ18" s="40">
        <f>'Disclosures (Plus Closed)'!AP37</f>
        <v>22452</v>
      </c>
      <c r="AR18" s="40">
        <f>'Disclosures (Plus Closed)'!AQ37</f>
        <v>19280</v>
      </c>
      <c r="AS18" s="40">
        <f>'Disclosures (Plus Closed)'!AR37</f>
        <v>16615</v>
      </c>
      <c r="AT18" s="40">
        <f>'Disclosures (Plus Closed)'!AS37</f>
        <v>14452</v>
      </c>
      <c r="AU18" s="40">
        <f>'Disclosures (Plus Closed)'!AT37</f>
        <v>12550</v>
      </c>
      <c r="AV18" s="40">
        <f>'Disclosures (Plus Closed)'!AU37</f>
        <v>10878</v>
      </c>
      <c r="AW18" s="40">
        <f>'Disclosures (Plus Closed)'!AV37</f>
        <v>9403</v>
      </c>
      <c r="AX18" s="40">
        <f>'Disclosures (Plus Closed)'!AW37</f>
        <v>8094</v>
      </c>
      <c r="AY18" s="40">
        <f>'Disclosures (Plus Closed)'!AX37</f>
        <v>6926</v>
      </c>
      <c r="AZ18" s="40">
        <f>'Disclosures (Plus Closed)'!AY37</f>
        <v>5882</v>
      </c>
    </row>
    <row r="19" spans="1:54" x14ac:dyDescent="0.25">
      <c r="B19" s="26"/>
      <c r="D19" s="42"/>
      <c r="E19" s="41">
        <f>SUM(E17:E18)</f>
        <v>201471</v>
      </c>
      <c r="F19" s="41">
        <f t="shared" ref="F19:AZ19" si="1">SUM(F17:F18)</f>
        <v>209123</v>
      </c>
      <c r="G19" s="41">
        <f t="shared" si="1"/>
        <v>210623</v>
      </c>
      <c r="H19" s="41">
        <f t="shared" si="1"/>
        <v>217111</v>
      </c>
      <c r="I19" s="41">
        <f t="shared" si="1"/>
        <v>224822</v>
      </c>
      <c r="J19" s="41">
        <f t="shared" si="1"/>
        <v>231516</v>
      </c>
      <c r="K19" s="41">
        <f t="shared" si="1"/>
        <v>238014</v>
      </c>
      <c r="L19" s="41">
        <f t="shared" si="1"/>
        <v>241092</v>
      </c>
      <c r="M19" s="41">
        <f t="shared" si="1"/>
        <v>234470</v>
      </c>
      <c r="N19" s="41">
        <f t="shared" si="1"/>
        <v>234824</v>
      </c>
      <c r="O19" s="41">
        <f t="shared" si="1"/>
        <v>236365</v>
      </c>
      <c r="P19" s="41">
        <f t="shared" si="1"/>
        <v>237965</v>
      </c>
      <c r="Q19" s="41">
        <f t="shared" si="1"/>
        <v>238363</v>
      </c>
      <c r="R19" s="41">
        <f t="shared" si="1"/>
        <v>235524</v>
      </c>
      <c r="S19" s="41">
        <f t="shared" si="1"/>
        <v>228220</v>
      </c>
      <c r="T19" s="41">
        <f t="shared" si="1"/>
        <v>222547</v>
      </c>
      <c r="U19" s="41">
        <f t="shared" si="1"/>
        <v>217489</v>
      </c>
      <c r="V19" s="41">
        <f t="shared" si="1"/>
        <v>208778</v>
      </c>
      <c r="W19" s="41">
        <f t="shared" si="1"/>
        <v>201038</v>
      </c>
      <c r="X19" s="41">
        <f t="shared" si="1"/>
        <v>194874</v>
      </c>
      <c r="Y19" s="41">
        <f t="shared" si="1"/>
        <v>184311</v>
      </c>
      <c r="Z19" s="41">
        <f t="shared" si="1"/>
        <v>167976</v>
      </c>
      <c r="AA19" s="41">
        <f t="shared" si="1"/>
        <v>155258</v>
      </c>
      <c r="AB19" s="41">
        <f t="shared" si="1"/>
        <v>147206</v>
      </c>
      <c r="AC19" s="41">
        <f t="shared" si="1"/>
        <v>138404</v>
      </c>
      <c r="AD19" s="41">
        <f t="shared" si="1"/>
        <v>130656</v>
      </c>
      <c r="AE19" s="41">
        <f t="shared" si="1"/>
        <v>118854</v>
      </c>
      <c r="AF19" s="41">
        <f t="shared" si="1"/>
        <v>108898</v>
      </c>
      <c r="AG19" s="41">
        <f t="shared" si="1"/>
        <v>96965</v>
      </c>
      <c r="AH19" s="41">
        <f t="shared" si="1"/>
        <v>87093</v>
      </c>
      <c r="AI19" s="41">
        <f t="shared" si="1"/>
        <v>75341</v>
      </c>
      <c r="AJ19" s="41">
        <f t="shared" si="1"/>
        <v>65715</v>
      </c>
      <c r="AK19" s="41">
        <f t="shared" si="1"/>
        <v>57872</v>
      </c>
      <c r="AL19" s="41">
        <f t="shared" si="1"/>
        <v>50528</v>
      </c>
      <c r="AM19" s="41">
        <f t="shared" si="1"/>
        <v>43295</v>
      </c>
      <c r="AN19" s="41">
        <f t="shared" si="1"/>
        <v>36609</v>
      </c>
      <c r="AO19" s="41">
        <f t="shared" si="1"/>
        <v>30939</v>
      </c>
      <c r="AP19" s="41">
        <f t="shared" si="1"/>
        <v>26348</v>
      </c>
      <c r="AQ19" s="41">
        <f t="shared" si="1"/>
        <v>22452</v>
      </c>
      <c r="AR19" s="41">
        <f t="shared" si="1"/>
        <v>19280</v>
      </c>
      <c r="AS19" s="41">
        <f t="shared" si="1"/>
        <v>16615</v>
      </c>
      <c r="AT19" s="41">
        <f t="shared" si="1"/>
        <v>14452</v>
      </c>
      <c r="AU19" s="41">
        <f t="shared" si="1"/>
        <v>12550</v>
      </c>
      <c r="AV19" s="41">
        <f t="shared" si="1"/>
        <v>10878</v>
      </c>
      <c r="AW19" s="41">
        <f t="shared" si="1"/>
        <v>9403</v>
      </c>
      <c r="AX19" s="41">
        <f t="shared" si="1"/>
        <v>8094</v>
      </c>
      <c r="AY19" s="41">
        <f t="shared" si="1"/>
        <v>6926</v>
      </c>
      <c r="AZ19" s="41">
        <f t="shared" si="1"/>
        <v>5882</v>
      </c>
    </row>
    <row r="20" spans="1:54" x14ac:dyDescent="0.25">
      <c r="D20" s="42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</row>
    <row r="21" spans="1:54" x14ac:dyDescent="0.25">
      <c r="A21" t="s">
        <v>208</v>
      </c>
      <c r="B21" s="26" t="s">
        <v>16</v>
      </c>
      <c r="D21" s="42" t="s">
        <v>124</v>
      </c>
      <c r="E21" s="40">
        <f>'Disclosures (Plus Closed)'!D27</f>
        <v>-100670</v>
      </c>
      <c r="F21" s="40">
        <f>'Disclosures (Plus Closed)'!E27</f>
        <v>-116760</v>
      </c>
      <c r="G21" s="40">
        <f>'Disclosures (Plus Closed)'!F27</f>
        <v>-122259</v>
      </c>
      <c r="H21" s="40">
        <f>'Disclosures (Plus Closed)'!G27</f>
        <v>-135839</v>
      </c>
      <c r="I21" s="40">
        <f>'Disclosures (Plus Closed)'!H27</f>
        <v>-130289</v>
      </c>
      <c r="J21" s="40">
        <f>'Disclosures (Plus Closed)'!I27</f>
        <v>-136126</v>
      </c>
      <c r="K21" s="40">
        <f>'Disclosures (Plus Closed)'!J27</f>
        <v>-149880</v>
      </c>
      <c r="L21" s="40">
        <f>'Disclosures (Plus Closed)'!K27</f>
        <v>-166131</v>
      </c>
      <c r="M21" s="40">
        <f>'Disclosures (Plus Closed)'!L27</f>
        <v>-172432</v>
      </c>
      <c r="N21" s="40">
        <f>'Disclosures (Plus Closed)'!M27</f>
        <v>-178895</v>
      </c>
      <c r="O21" s="40">
        <f>'Disclosures (Plus Closed)'!N27</f>
        <v>-184609</v>
      </c>
      <c r="P21" s="40">
        <f>'Disclosures (Plus Closed)'!O27</f>
        <v>-201638</v>
      </c>
      <c r="Q21" s="40">
        <f>'Disclosures (Plus Closed)'!P27</f>
        <v>-217564</v>
      </c>
      <c r="R21" s="40">
        <f>'Disclosures (Plus Closed)'!Q27</f>
        <v>-257956</v>
      </c>
      <c r="S21" s="40">
        <f>'Disclosures (Plus Closed)'!R27</f>
        <v>-276812</v>
      </c>
      <c r="T21" s="40">
        <f>'Disclosures (Plus Closed)'!S27</f>
        <v>-295162</v>
      </c>
      <c r="U21" s="40">
        <f>'Disclosures (Plus Closed)'!T27</f>
        <v>-326120</v>
      </c>
      <c r="V21" s="40">
        <f>'Disclosures (Plus Closed)'!U27</f>
        <v>-306943</v>
      </c>
      <c r="W21" s="40">
        <f>'Disclosures (Plus Closed)'!V27</f>
        <v>-336013</v>
      </c>
      <c r="X21" s="40">
        <f>'Disclosures (Plus Closed)'!W27</f>
        <v>-366149</v>
      </c>
      <c r="Y21" s="40">
        <f>'Disclosures (Plus Closed)'!X27</f>
        <v>-357317</v>
      </c>
      <c r="Z21" s="40">
        <f>'Disclosures (Plus Closed)'!Y27</f>
        <v>-333345</v>
      </c>
      <c r="AA21" s="40">
        <f>'Disclosures (Plus Closed)'!Z27</f>
        <v>-350033</v>
      </c>
      <c r="AB21" s="40">
        <f>'Disclosures (Plus Closed)'!AA27</f>
        <v>-306365</v>
      </c>
      <c r="AC21" s="40">
        <f>'Disclosures (Plus Closed)'!AB27</f>
        <v>-260672</v>
      </c>
      <c r="AD21" s="40">
        <f>'Disclosures (Plus Closed)'!AC27</f>
        <v>-256977</v>
      </c>
      <c r="AE21" s="40">
        <f>'Disclosures (Plus Closed)'!AD27</f>
        <v>-313541</v>
      </c>
      <c r="AF21" s="40">
        <f>'Disclosures (Plus Closed)'!AE27</f>
        <v>-325090</v>
      </c>
      <c r="AG21" s="40">
        <f>'Disclosures (Plus Closed)'!AF27</f>
        <v>-305203</v>
      </c>
      <c r="AH21" s="40">
        <f>'Disclosures (Plus Closed)'!AG27</f>
        <v>-316411</v>
      </c>
      <c r="AI21" s="40">
        <f>'Disclosures (Plus Closed)'!AH27</f>
        <v>-301996</v>
      </c>
      <c r="AJ21" s="40">
        <f>'Disclosures (Plus Closed)'!AI27</f>
        <v>-255977</v>
      </c>
      <c r="AK21" s="40">
        <f>'Disclosures (Plus Closed)'!AJ27</f>
        <v>-212243</v>
      </c>
      <c r="AL21" s="40">
        <f>'Disclosures (Plus Closed)'!AK27</f>
        <v>-219542</v>
      </c>
      <c r="AM21" s="40">
        <f>'Disclosures (Plus Closed)'!AL27</f>
        <v>-192219</v>
      </c>
      <c r="AN21" s="40">
        <f>'Disclosures (Plus Closed)'!AM27</f>
        <v>-181864</v>
      </c>
      <c r="AO21" s="40">
        <f>'Disclosures (Plus Closed)'!AN27</f>
        <v>-134682</v>
      </c>
      <c r="AP21" s="40">
        <f>'Disclosures (Plus Closed)'!AO27</f>
        <v>-124553</v>
      </c>
      <c r="AQ21" s="40">
        <f>'Disclosures (Plus Closed)'!AP27</f>
        <v>-95389</v>
      </c>
      <c r="AR21" s="40">
        <f>'Disclosures (Plus Closed)'!AQ27</f>
        <v>-85801</v>
      </c>
      <c r="AS21" s="40">
        <f>'Disclosures (Plus Closed)'!AR27</f>
        <v>-67202</v>
      </c>
      <c r="AT21" s="40">
        <f>'Disclosures (Plus Closed)'!AS27</f>
        <v>-58961</v>
      </c>
      <c r="AU21" s="40">
        <f>'Disclosures (Plus Closed)'!AT27</f>
        <v>-51646</v>
      </c>
      <c r="AV21" s="40">
        <f>'Disclosures (Plus Closed)'!AU27</f>
        <v>-45306</v>
      </c>
      <c r="AW21" s="40">
        <f>'Disclosures (Plus Closed)'!AV27</f>
        <v>-39864</v>
      </c>
      <c r="AX21" s="40">
        <f>'Disclosures (Plus Closed)'!AW27</f>
        <v>-35183</v>
      </c>
      <c r="AY21" s="40">
        <f>'Disclosures (Plus Closed)'!AX27</f>
        <v>-31155</v>
      </c>
      <c r="AZ21" s="40">
        <f>'Disclosures (Plus Closed)'!AY27</f>
        <v>-27623</v>
      </c>
    </row>
    <row r="22" spans="1:54" x14ac:dyDescent="0.25">
      <c r="D22" s="42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</row>
    <row r="23" spans="1:54" x14ac:dyDescent="0.25">
      <c r="A23" t="s">
        <v>207</v>
      </c>
      <c r="B23" t="s">
        <v>114</v>
      </c>
      <c r="D23" s="42" t="s">
        <v>125</v>
      </c>
      <c r="E23" s="38">
        <f>1-4.66%</f>
        <v>0.95340000000000003</v>
      </c>
      <c r="F23" s="38">
        <f t="shared" ref="F23:AZ23" si="2">1-4.66%</f>
        <v>0.95340000000000003</v>
      </c>
      <c r="G23" s="38">
        <f t="shared" si="2"/>
        <v>0.95340000000000003</v>
      </c>
      <c r="H23" s="38">
        <f t="shared" si="2"/>
        <v>0.95340000000000003</v>
      </c>
      <c r="I23" s="38">
        <f t="shared" si="2"/>
        <v>0.95340000000000003</v>
      </c>
      <c r="J23" s="38">
        <f t="shared" si="2"/>
        <v>0.95340000000000003</v>
      </c>
      <c r="K23" s="38">
        <f t="shared" si="2"/>
        <v>0.95340000000000003</v>
      </c>
      <c r="L23" s="38">
        <f t="shared" si="2"/>
        <v>0.95340000000000003</v>
      </c>
      <c r="M23" s="38">
        <f t="shared" si="2"/>
        <v>0.95340000000000003</v>
      </c>
      <c r="N23" s="38">
        <f t="shared" si="2"/>
        <v>0.95340000000000003</v>
      </c>
      <c r="O23" s="38">
        <f t="shared" si="2"/>
        <v>0.95340000000000003</v>
      </c>
      <c r="P23" s="38">
        <f t="shared" si="2"/>
        <v>0.95340000000000003</v>
      </c>
      <c r="Q23" s="38">
        <f t="shared" si="2"/>
        <v>0.95340000000000003</v>
      </c>
      <c r="R23" s="38">
        <f t="shared" si="2"/>
        <v>0.95340000000000003</v>
      </c>
      <c r="S23" s="38">
        <f t="shared" si="2"/>
        <v>0.95340000000000003</v>
      </c>
      <c r="T23" s="38">
        <f t="shared" si="2"/>
        <v>0.95340000000000003</v>
      </c>
      <c r="U23" s="38">
        <f t="shared" si="2"/>
        <v>0.95340000000000003</v>
      </c>
      <c r="V23" s="38">
        <f t="shared" si="2"/>
        <v>0.95340000000000003</v>
      </c>
      <c r="W23" s="38">
        <f t="shared" si="2"/>
        <v>0.95340000000000003</v>
      </c>
      <c r="X23" s="38">
        <f t="shared" si="2"/>
        <v>0.95340000000000003</v>
      </c>
      <c r="Y23" s="38">
        <f t="shared" si="2"/>
        <v>0.95340000000000003</v>
      </c>
      <c r="Z23" s="38">
        <f t="shared" si="2"/>
        <v>0.95340000000000003</v>
      </c>
      <c r="AA23" s="38">
        <f t="shared" si="2"/>
        <v>0.95340000000000003</v>
      </c>
      <c r="AB23" s="38">
        <f t="shared" si="2"/>
        <v>0.95340000000000003</v>
      </c>
      <c r="AC23" s="38">
        <f t="shared" si="2"/>
        <v>0.95340000000000003</v>
      </c>
      <c r="AD23" s="38">
        <f t="shared" si="2"/>
        <v>0.95340000000000003</v>
      </c>
      <c r="AE23" s="38">
        <f t="shared" si="2"/>
        <v>0.95340000000000003</v>
      </c>
      <c r="AF23" s="38">
        <f t="shared" si="2"/>
        <v>0.95340000000000003</v>
      </c>
      <c r="AG23" s="38">
        <f t="shared" si="2"/>
        <v>0.95340000000000003</v>
      </c>
      <c r="AH23" s="38">
        <f t="shared" si="2"/>
        <v>0.95340000000000003</v>
      </c>
      <c r="AI23" s="38">
        <f t="shared" si="2"/>
        <v>0.95340000000000003</v>
      </c>
      <c r="AJ23" s="38">
        <f t="shared" si="2"/>
        <v>0.95340000000000003</v>
      </c>
      <c r="AK23" s="38">
        <f t="shared" si="2"/>
        <v>0.95340000000000003</v>
      </c>
      <c r="AL23" s="38">
        <f t="shared" si="2"/>
        <v>0.95340000000000003</v>
      </c>
      <c r="AM23" s="38">
        <f t="shared" si="2"/>
        <v>0.95340000000000003</v>
      </c>
      <c r="AN23" s="38">
        <f t="shared" si="2"/>
        <v>0.95340000000000003</v>
      </c>
      <c r="AO23" s="38">
        <f t="shared" si="2"/>
        <v>0.95340000000000003</v>
      </c>
      <c r="AP23" s="38">
        <f t="shared" si="2"/>
        <v>0.95340000000000003</v>
      </c>
      <c r="AQ23" s="38">
        <f t="shared" si="2"/>
        <v>0.95340000000000003</v>
      </c>
      <c r="AR23" s="38">
        <f t="shared" si="2"/>
        <v>0.95340000000000003</v>
      </c>
      <c r="AS23" s="38">
        <f t="shared" si="2"/>
        <v>0.95340000000000003</v>
      </c>
      <c r="AT23" s="38">
        <f t="shared" si="2"/>
        <v>0.95340000000000003</v>
      </c>
      <c r="AU23" s="38">
        <f t="shared" si="2"/>
        <v>0.95340000000000003</v>
      </c>
      <c r="AV23" s="38">
        <f t="shared" si="2"/>
        <v>0.95340000000000003</v>
      </c>
      <c r="AW23" s="38">
        <f t="shared" si="2"/>
        <v>0.95340000000000003</v>
      </c>
      <c r="AX23" s="38">
        <f t="shared" si="2"/>
        <v>0.95340000000000003</v>
      </c>
      <c r="AY23" s="38">
        <f t="shared" si="2"/>
        <v>0.95340000000000003</v>
      </c>
      <c r="AZ23" s="38">
        <f t="shared" si="2"/>
        <v>0.95340000000000003</v>
      </c>
    </row>
    <row r="24" spans="1:54" x14ac:dyDescent="0.25">
      <c r="A24" t="s">
        <v>208</v>
      </c>
      <c r="B24" t="s">
        <v>114</v>
      </c>
      <c r="D24" s="42" t="s">
        <v>126</v>
      </c>
      <c r="E24" s="38">
        <v>0.74</v>
      </c>
      <c r="F24" s="38">
        <v>0.74</v>
      </c>
      <c r="G24" s="38">
        <v>0.74</v>
      </c>
      <c r="H24" s="38">
        <v>0.74</v>
      </c>
      <c r="I24" s="38">
        <v>0.74</v>
      </c>
      <c r="J24" s="38">
        <v>0.74</v>
      </c>
      <c r="K24" s="38">
        <v>0.74</v>
      </c>
      <c r="L24" s="38">
        <v>0.74</v>
      </c>
      <c r="M24" s="38">
        <v>0.74</v>
      </c>
      <c r="N24" s="38">
        <v>0.74</v>
      </c>
      <c r="O24" s="38">
        <v>0.74</v>
      </c>
      <c r="P24" s="38">
        <v>0.74</v>
      </c>
      <c r="Q24" s="38">
        <v>0.74</v>
      </c>
      <c r="R24" s="38">
        <v>0.74</v>
      </c>
      <c r="S24" s="38">
        <v>0.74</v>
      </c>
      <c r="T24" s="38">
        <v>0.74</v>
      </c>
      <c r="U24" s="38">
        <v>0.74</v>
      </c>
      <c r="V24" s="38">
        <v>0.74</v>
      </c>
      <c r="W24" s="38">
        <v>0.74</v>
      </c>
      <c r="X24" s="38">
        <v>0.74</v>
      </c>
      <c r="Y24" s="38">
        <v>0.74</v>
      </c>
      <c r="Z24" s="38">
        <v>0.74</v>
      </c>
      <c r="AA24" s="38">
        <v>0.74</v>
      </c>
      <c r="AB24" s="38">
        <v>0.74</v>
      </c>
      <c r="AC24" s="38">
        <v>0.74</v>
      </c>
      <c r="AD24" s="38">
        <v>0.74</v>
      </c>
      <c r="AE24" s="38">
        <v>0.74</v>
      </c>
      <c r="AF24" s="38">
        <v>0.74</v>
      </c>
      <c r="AG24" s="38">
        <v>0.74</v>
      </c>
      <c r="AH24" s="38">
        <v>0.74</v>
      </c>
      <c r="AI24" s="38">
        <v>0.74</v>
      </c>
      <c r="AJ24" s="38">
        <v>0.74</v>
      </c>
      <c r="AK24" s="38">
        <v>0.74</v>
      </c>
      <c r="AL24" s="38">
        <v>0.74</v>
      </c>
      <c r="AM24" s="38">
        <v>0.74</v>
      </c>
      <c r="AN24" s="38">
        <v>0.74</v>
      </c>
      <c r="AO24" s="38">
        <v>0.74</v>
      </c>
      <c r="AP24" s="38">
        <v>0.74</v>
      </c>
      <c r="AQ24" s="38">
        <v>0.74</v>
      </c>
      <c r="AR24" s="38">
        <v>0.74</v>
      </c>
      <c r="AS24" s="38">
        <v>0.74</v>
      </c>
      <c r="AT24" s="38">
        <v>0.74</v>
      </c>
      <c r="AU24" s="38">
        <v>0.74</v>
      </c>
      <c r="AV24" s="38">
        <v>0.74</v>
      </c>
      <c r="AW24" s="38">
        <v>0.74</v>
      </c>
      <c r="AX24" s="38">
        <v>0.74</v>
      </c>
      <c r="AY24" s="38">
        <v>0.74</v>
      </c>
      <c r="AZ24" s="38">
        <v>0.74</v>
      </c>
    </row>
    <row r="25" spans="1:54" x14ac:dyDescent="0.25">
      <c r="D25" s="42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</row>
    <row r="26" spans="1:54" x14ac:dyDescent="0.25">
      <c r="A26" t="s">
        <v>207</v>
      </c>
      <c r="B26" t="s">
        <v>115</v>
      </c>
      <c r="D26" s="42" t="s">
        <v>127</v>
      </c>
      <c r="E26" s="40">
        <f>E10*E23</f>
        <v>43797.289199999999</v>
      </c>
      <c r="F26" s="40">
        <f t="shared" ref="F26:AZ26" si="3">F10*F23</f>
        <v>44031.825600000004</v>
      </c>
      <c r="G26" s="40">
        <f t="shared" si="3"/>
        <v>47045.523000000001</v>
      </c>
      <c r="H26" s="40">
        <f t="shared" si="3"/>
        <v>49631.143799999998</v>
      </c>
      <c r="I26" s="40">
        <f t="shared" si="3"/>
        <v>52078.5216</v>
      </c>
      <c r="J26" s="40">
        <f t="shared" si="3"/>
        <v>55274.318400000004</v>
      </c>
      <c r="K26" s="40">
        <f t="shared" si="3"/>
        <v>57642.563999999998</v>
      </c>
      <c r="L26" s="40">
        <f t="shared" si="3"/>
        <v>59716.209000000003</v>
      </c>
      <c r="M26" s="40">
        <f t="shared" si="3"/>
        <v>58807.618800000004</v>
      </c>
      <c r="N26" s="40">
        <f t="shared" si="3"/>
        <v>61142.4954</v>
      </c>
      <c r="O26" s="40">
        <f t="shared" si="3"/>
        <v>61441.863000000005</v>
      </c>
      <c r="P26" s="40">
        <f t="shared" si="3"/>
        <v>62069.200199999999</v>
      </c>
      <c r="Q26" s="40">
        <f t="shared" si="3"/>
        <v>58410.050999999999</v>
      </c>
      <c r="R26" s="40">
        <f t="shared" si="3"/>
        <v>57061.943400000004</v>
      </c>
      <c r="S26" s="40">
        <f t="shared" si="3"/>
        <v>47743.411800000002</v>
      </c>
      <c r="T26" s="40">
        <f t="shared" si="3"/>
        <v>46891.072200000002</v>
      </c>
      <c r="U26" s="40">
        <f t="shared" si="3"/>
        <v>40279.243200000004</v>
      </c>
      <c r="V26" s="40">
        <f t="shared" si="3"/>
        <v>35413.089599999999</v>
      </c>
      <c r="W26" s="40">
        <f t="shared" si="3"/>
        <v>31513.6836</v>
      </c>
      <c r="X26" s="40">
        <f t="shared" si="3"/>
        <v>29086.3272</v>
      </c>
      <c r="Y26" s="40">
        <f t="shared" si="3"/>
        <v>22239.008399999999</v>
      </c>
      <c r="Z26" s="40">
        <f t="shared" si="3"/>
        <v>15186.7086</v>
      </c>
      <c r="AA26" s="40">
        <f t="shared" si="3"/>
        <v>11877.457200000001</v>
      </c>
      <c r="AB26" s="40">
        <f t="shared" si="3"/>
        <v>9939.1949999999997</v>
      </c>
      <c r="AC26" s="40">
        <f t="shared" si="3"/>
        <v>6816.81</v>
      </c>
      <c r="AD26" s="40">
        <f t="shared" si="3"/>
        <v>4231.1891999999998</v>
      </c>
      <c r="AE26" s="40">
        <f t="shared" si="3"/>
        <v>1671.3102000000001</v>
      </c>
      <c r="AF26" s="40">
        <f t="shared" si="3"/>
        <v>1458.702</v>
      </c>
      <c r="AG26" s="40">
        <f t="shared" si="3"/>
        <v>283.15980000000002</v>
      </c>
      <c r="AH26" s="40">
        <f t="shared" si="3"/>
        <v>0</v>
      </c>
      <c r="AI26" s="40">
        <f t="shared" si="3"/>
        <v>0</v>
      </c>
      <c r="AJ26" s="40">
        <f t="shared" si="3"/>
        <v>0</v>
      </c>
      <c r="AK26" s="40">
        <f t="shared" si="3"/>
        <v>0</v>
      </c>
      <c r="AL26" s="40">
        <f t="shared" si="3"/>
        <v>0</v>
      </c>
      <c r="AM26" s="40">
        <f t="shared" si="3"/>
        <v>0</v>
      </c>
      <c r="AN26" s="40">
        <f t="shared" si="3"/>
        <v>0</v>
      </c>
      <c r="AO26" s="40">
        <f t="shared" si="3"/>
        <v>0</v>
      </c>
      <c r="AP26" s="40">
        <f t="shared" si="3"/>
        <v>0</v>
      </c>
      <c r="AQ26" s="40">
        <f t="shared" si="3"/>
        <v>0</v>
      </c>
      <c r="AR26" s="40">
        <f t="shared" si="3"/>
        <v>0</v>
      </c>
      <c r="AS26" s="40">
        <f t="shared" si="3"/>
        <v>0</v>
      </c>
      <c r="AT26" s="40">
        <f t="shared" si="3"/>
        <v>0</v>
      </c>
      <c r="AU26" s="40">
        <f t="shared" si="3"/>
        <v>0</v>
      </c>
      <c r="AV26" s="40">
        <f t="shared" si="3"/>
        <v>0</v>
      </c>
      <c r="AW26" s="40">
        <f t="shared" si="3"/>
        <v>0</v>
      </c>
      <c r="AX26" s="40">
        <f t="shared" si="3"/>
        <v>0</v>
      </c>
      <c r="AY26" s="40">
        <f t="shared" si="3"/>
        <v>0</v>
      </c>
      <c r="AZ26" s="40">
        <f t="shared" si="3"/>
        <v>0</v>
      </c>
    </row>
    <row r="27" spans="1:54" x14ac:dyDescent="0.25">
      <c r="A27" t="s">
        <v>208</v>
      </c>
      <c r="B27" t="s">
        <v>115</v>
      </c>
      <c r="D27" s="42" t="s">
        <v>128</v>
      </c>
      <c r="E27" s="40">
        <f>E17*E24</f>
        <v>38288.339999999997</v>
      </c>
      <c r="F27" s="40">
        <f t="shared" ref="F27:AZ27" si="4">F17*F24</f>
        <v>40756.239999999998</v>
      </c>
      <c r="G27" s="40">
        <f t="shared" si="4"/>
        <v>38780.44</v>
      </c>
      <c r="H27" s="40">
        <f t="shared" si="4"/>
        <v>40772.519999999997</v>
      </c>
      <c r="I27" s="40">
        <f t="shared" si="4"/>
        <v>43587.479999999996</v>
      </c>
      <c r="J27" s="40">
        <f t="shared" si="4"/>
        <v>45387.9</v>
      </c>
      <c r="K27" s="40">
        <f t="shared" si="4"/>
        <v>47148.36</v>
      </c>
      <c r="L27" s="40">
        <f t="shared" si="4"/>
        <v>46668.84</v>
      </c>
      <c r="M27" s="40">
        <f t="shared" si="4"/>
        <v>39296.959999999999</v>
      </c>
      <c r="N27" s="40">
        <f t="shared" si="4"/>
        <v>37533.54</v>
      </c>
      <c r="O27" s="40">
        <f t="shared" si="4"/>
        <v>36847.56</v>
      </c>
      <c r="P27" s="40">
        <f t="shared" si="4"/>
        <v>36539.72</v>
      </c>
      <c r="Q27" s="40">
        <f t="shared" si="4"/>
        <v>35855.22</v>
      </c>
      <c r="R27" s="40">
        <f t="shared" si="4"/>
        <v>33725.5</v>
      </c>
      <c r="S27" s="40">
        <f t="shared" si="4"/>
        <v>29413.52</v>
      </c>
      <c r="T27" s="40">
        <f t="shared" si="4"/>
        <v>27198.7</v>
      </c>
      <c r="U27" s="40">
        <f t="shared" si="4"/>
        <v>26481.64</v>
      </c>
      <c r="V27" s="40">
        <f t="shared" si="4"/>
        <v>23446.9</v>
      </c>
      <c r="W27" s="40">
        <f t="shared" si="4"/>
        <v>21592.46</v>
      </c>
      <c r="X27" s="40">
        <f t="shared" si="4"/>
        <v>22188.9</v>
      </c>
      <c r="Y27" s="40">
        <f t="shared" si="4"/>
        <v>20114.68</v>
      </c>
      <c r="Z27" s="40">
        <f t="shared" si="4"/>
        <v>13571.6</v>
      </c>
      <c r="AA27" s="40">
        <f t="shared" si="4"/>
        <v>10135.780000000001</v>
      </c>
      <c r="AB27" s="40">
        <f t="shared" si="4"/>
        <v>10136.52</v>
      </c>
      <c r="AC27" s="40">
        <f t="shared" si="4"/>
        <v>8321.2999999999993</v>
      </c>
      <c r="AD27" s="40">
        <f t="shared" si="4"/>
        <v>6733.26</v>
      </c>
      <c r="AE27" s="40">
        <f t="shared" si="4"/>
        <v>3308.54</v>
      </c>
      <c r="AF27" s="40">
        <f t="shared" si="4"/>
        <v>2835.68</v>
      </c>
      <c r="AG27" s="40">
        <f t="shared" si="4"/>
        <v>1106.3</v>
      </c>
      <c r="AH27" s="40">
        <f t="shared" si="4"/>
        <v>1158.8399999999999</v>
      </c>
      <c r="AI27" s="40">
        <f t="shared" si="4"/>
        <v>105.82</v>
      </c>
      <c r="AJ27" s="40">
        <f t="shared" si="4"/>
        <v>0</v>
      </c>
      <c r="AK27" s="40">
        <f t="shared" si="4"/>
        <v>0</v>
      </c>
      <c r="AL27" s="40">
        <f t="shared" si="4"/>
        <v>0</v>
      </c>
      <c r="AM27" s="40">
        <f t="shared" si="4"/>
        <v>0</v>
      </c>
      <c r="AN27" s="40">
        <f t="shared" si="4"/>
        <v>0</v>
      </c>
      <c r="AO27" s="40">
        <f t="shared" si="4"/>
        <v>0</v>
      </c>
      <c r="AP27" s="40">
        <f t="shared" si="4"/>
        <v>0</v>
      </c>
      <c r="AQ27" s="40">
        <f t="shared" si="4"/>
        <v>0</v>
      </c>
      <c r="AR27" s="40">
        <f t="shared" si="4"/>
        <v>0</v>
      </c>
      <c r="AS27" s="40">
        <f t="shared" si="4"/>
        <v>0</v>
      </c>
      <c r="AT27" s="40">
        <f t="shared" si="4"/>
        <v>0</v>
      </c>
      <c r="AU27" s="40">
        <f t="shared" si="4"/>
        <v>0</v>
      </c>
      <c r="AV27" s="40">
        <f t="shared" si="4"/>
        <v>0</v>
      </c>
      <c r="AW27" s="40">
        <f t="shared" si="4"/>
        <v>0</v>
      </c>
      <c r="AX27" s="40">
        <f t="shared" si="4"/>
        <v>0</v>
      </c>
      <c r="AY27" s="40">
        <f t="shared" si="4"/>
        <v>0</v>
      </c>
      <c r="AZ27" s="40">
        <f t="shared" si="4"/>
        <v>0</v>
      </c>
    </row>
    <row r="28" spans="1:54" x14ac:dyDescent="0.25">
      <c r="A28" t="s">
        <v>207</v>
      </c>
      <c r="B28" t="s">
        <v>116</v>
      </c>
      <c r="D28" s="42" t="s">
        <v>129</v>
      </c>
      <c r="E28" s="40">
        <f>E11*E23</f>
        <v>511578.23220000003</v>
      </c>
      <c r="F28" s="40">
        <f t="shared" ref="F28:AZ28" si="5">F11*F23</f>
        <v>509312.00040000002</v>
      </c>
      <c r="G28" s="40">
        <f t="shared" si="5"/>
        <v>506005.60920000001</v>
      </c>
      <c r="H28" s="40">
        <f t="shared" si="5"/>
        <v>501942.21840000001</v>
      </c>
      <c r="I28" s="40">
        <f t="shared" si="5"/>
        <v>497122.78140000004</v>
      </c>
      <c r="J28" s="40">
        <f t="shared" si="5"/>
        <v>491078.2254</v>
      </c>
      <c r="K28" s="40">
        <f t="shared" si="5"/>
        <v>484153.68119999999</v>
      </c>
      <c r="L28" s="40">
        <f t="shared" si="5"/>
        <v>476828.70900000003</v>
      </c>
      <c r="M28" s="40">
        <f t="shared" si="5"/>
        <v>468749.59740000003</v>
      </c>
      <c r="N28" s="40">
        <f t="shared" si="5"/>
        <v>459797.17139999999</v>
      </c>
      <c r="O28" s="40">
        <f t="shared" si="5"/>
        <v>450173.55180000002</v>
      </c>
      <c r="P28" s="40">
        <f t="shared" si="5"/>
        <v>439849.18320000003</v>
      </c>
      <c r="Q28" s="40">
        <f t="shared" si="5"/>
        <v>428872.68900000001</v>
      </c>
      <c r="R28" s="40">
        <f t="shared" si="5"/>
        <v>416609.10480000003</v>
      </c>
      <c r="S28" s="40">
        <f t="shared" si="5"/>
        <v>402918.28080000001</v>
      </c>
      <c r="T28" s="40">
        <f t="shared" si="5"/>
        <v>387672.46140000003</v>
      </c>
      <c r="U28" s="40">
        <f t="shared" si="5"/>
        <v>372074.83740000002</v>
      </c>
      <c r="V28" s="40">
        <f t="shared" si="5"/>
        <v>355944.26280000003</v>
      </c>
      <c r="W28" s="40">
        <f t="shared" si="5"/>
        <v>339133.91399999999</v>
      </c>
      <c r="X28" s="40">
        <f t="shared" si="5"/>
        <v>321883.0944</v>
      </c>
      <c r="Y28" s="40">
        <f t="shared" si="5"/>
        <v>304428.24719999998</v>
      </c>
      <c r="Z28" s="40">
        <f t="shared" si="5"/>
        <v>285849.34140000003</v>
      </c>
      <c r="AA28" s="40">
        <f t="shared" si="5"/>
        <v>265986.2058</v>
      </c>
      <c r="AB28" s="40">
        <f t="shared" si="5"/>
        <v>245774.12580000001</v>
      </c>
      <c r="AC28" s="40">
        <f t="shared" si="5"/>
        <v>226120.73819999999</v>
      </c>
      <c r="AD28" s="40">
        <f t="shared" si="5"/>
        <v>206433.0282</v>
      </c>
      <c r="AE28" s="40">
        <f t="shared" si="5"/>
        <v>185964.48360000001</v>
      </c>
      <c r="AF28" s="40">
        <f t="shared" si="5"/>
        <v>165699.01320000002</v>
      </c>
      <c r="AG28" s="40">
        <f t="shared" si="5"/>
        <v>146274.44159999999</v>
      </c>
      <c r="AH28" s="40">
        <f t="shared" si="5"/>
        <v>127546.8054</v>
      </c>
      <c r="AI28" s="40">
        <f t="shared" si="5"/>
        <v>109823.09940000001</v>
      </c>
      <c r="AJ28" s="40">
        <f t="shared" si="5"/>
        <v>93990.938999999998</v>
      </c>
      <c r="AK28" s="40">
        <f t="shared" si="5"/>
        <v>79981.679400000008</v>
      </c>
      <c r="AL28" s="40">
        <f t="shared" si="5"/>
        <v>67326.247799999997</v>
      </c>
      <c r="AM28" s="40">
        <f t="shared" si="5"/>
        <v>55911.189599999998</v>
      </c>
      <c r="AN28" s="40">
        <f t="shared" si="5"/>
        <v>45983.435400000002</v>
      </c>
      <c r="AO28" s="40">
        <f t="shared" si="5"/>
        <v>37621.164000000004</v>
      </c>
      <c r="AP28" s="40">
        <f t="shared" si="5"/>
        <v>30482.104800000001</v>
      </c>
      <c r="AQ28" s="40">
        <f t="shared" si="5"/>
        <v>24372.7176</v>
      </c>
      <c r="AR28" s="40">
        <f t="shared" si="5"/>
        <v>19287.281999999999</v>
      </c>
      <c r="AS28" s="40">
        <f t="shared" si="5"/>
        <v>14991.2616</v>
      </c>
      <c r="AT28" s="40">
        <f t="shared" si="5"/>
        <v>11428.4058</v>
      </c>
      <c r="AU28" s="40">
        <f t="shared" si="5"/>
        <v>8535.7901999999995</v>
      </c>
      <c r="AV28" s="40">
        <f t="shared" si="5"/>
        <v>6238.0962</v>
      </c>
      <c r="AW28" s="40">
        <f t="shared" si="5"/>
        <v>4457.1450000000004</v>
      </c>
      <c r="AX28" s="40">
        <f t="shared" si="5"/>
        <v>3109.0374000000002</v>
      </c>
      <c r="AY28" s="40">
        <f t="shared" si="5"/>
        <v>2115.5945999999999</v>
      </c>
      <c r="AZ28" s="40">
        <f t="shared" si="5"/>
        <v>1403.4048</v>
      </c>
      <c r="BB28" s="39"/>
    </row>
    <row r="29" spans="1:54" x14ac:dyDescent="0.25">
      <c r="A29" t="s">
        <v>208</v>
      </c>
      <c r="B29" t="s">
        <v>116</v>
      </c>
      <c r="D29" s="42" t="s">
        <v>130</v>
      </c>
      <c r="E29" s="40">
        <f>E18*E24</f>
        <v>110800.2</v>
      </c>
      <c r="F29" s="40">
        <f t="shared" ref="F29:AZ29" si="6">F18*F24</f>
        <v>113994.78</v>
      </c>
      <c r="G29" s="40">
        <f t="shared" si="6"/>
        <v>117080.58</v>
      </c>
      <c r="H29" s="40">
        <f t="shared" si="6"/>
        <v>119889.62</v>
      </c>
      <c r="I29" s="40">
        <f t="shared" si="6"/>
        <v>122780.8</v>
      </c>
      <c r="J29" s="40">
        <f t="shared" si="6"/>
        <v>125933.94</v>
      </c>
      <c r="K29" s="40">
        <f t="shared" si="6"/>
        <v>128982</v>
      </c>
      <c r="L29" s="40">
        <f t="shared" si="6"/>
        <v>131739.24</v>
      </c>
      <c r="M29" s="40">
        <f t="shared" si="6"/>
        <v>134210.84</v>
      </c>
      <c r="N29" s="40">
        <f t="shared" si="6"/>
        <v>136236.22</v>
      </c>
      <c r="O29" s="40">
        <f t="shared" si="6"/>
        <v>138062.54</v>
      </c>
      <c r="P29" s="40">
        <f t="shared" si="6"/>
        <v>139554.38</v>
      </c>
      <c r="Q29" s="40">
        <f t="shared" si="6"/>
        <v>140533.4</v>
      </c>
      <c r="R29" s="40">
        <f t="shared" si="6"/>
        <v>140562.26</v>
      </c>
      <c r="S29" s="40">
        <f t="shared" si="6"/>
        <v>139469.28</v>
      </c>
      <c r="T29" s="40">
        <f t="shared" si="6"/>
        <v>137486.07999999999</v>
      </c>
      <c r="U29" s="40">
        <f t="shared" si="6"/>
        <v>134460.22</v>
      </c>
      <c r="V29" s="40">
        <f t="shared" si="6"/>
        <v>131048.81999999999</v>
      </c>
      <c r="W29" s="40">
        <f t="shared" si="6"/>
        <v>127175.66</v>
      </c>
      <c r="X29" s="40">
        <f t="shared" si="6"/>
        <v>122017.86</v>
      </c>
      <c r="Y29" s="40">
        <f t="shared" si="6"/>
        <v>116275.45999999999</v>
      </c>
      <c r="Z29" s="40">
        <f t="shared" si="6"/>
        <v>110730.64</v>
      </c>
      <c r="AA29" s="40">
        <f t="shared" si="6"/>
        <v>104755.14</v>
      </c>
      <c r="AB29" s="40">
        <f t="shared" si="6"/>
        <v>98795.92</v>
      </c>
      <c r="AC29" s="40">
        <f t="shared" si="6"/>
        <v>94097.66</v>
      </c>
      <c r="AD29" s="40">
        <f t="shared" si="6"/>
        <v>89952.18</v>
      </c>
      <c r="AE29" s="40">
        <f t="shared" si="6"/>
        <v>84643.42</v>
      </c>
      <c r="AF29" s="40">
        <f t="shared" si="6"/>
        <v>77748.84</v>
      </c>
      <c r="AG29" s="40">
        <f t="shared" si="6"/>
        <v>70647.8</v>
      </c>
      <c r="AH29" s="40">
        <f t="shared" si="6"/>
        <v>63289.979999999996</v>
      </c>
      <c r="AI29" s="40">
        <f t="shared" si="6"/>
        <v>55646.52</v>
      </c>
      <c r="AJ29" s="40">
        <f t="shared" si="6"/>
        <v>48629.1</v>
      </c>
      <c r="AK29" s="40">
        <f t="shared" si="6"/>
        <v>42825.279999999999</v>
      </c>
      <c r="AL29" s="40">
        <f t="shared" si="6"/>
        <v>37390.720000000001</v>
      </c>
      <c r="AM29" s="40">
        <f t="shared" si="6"/>
        <v>32038.3</v>
      </c>
      <c r="AN29" s="40">
        <f t="shared" si="6"/>
        <v>27090.66</v>
      </c>
      <c r="AO29" s="40">
        <f t="shared" si="6"/>
        <v>22894.86</v>
      </c>
      <c r="AP29" s="40">
        <f t="shared" si="6"/>
        <v>19497.52</v>
      </c>
      <c r="AQ29" s="40">
        <f t="shared" si="6"/>
        <v>16614.48</v>
      </c>
      <c r="AR29" s="40">
        <f t="shared" si="6"/>
        <v>14267.2</v>
      </c>
      <c r="AS29" s="40">
        <f t="shared" si="6"/>
        <v>12295.1</v>
      </c>
      <c r="AT29" s="40">
        <f t="shared" si="6"/>
        <v>10694.48</v>
      </c>
      <c r="AU29" s="40">
        <f t="shared" si="6"/>
        <v>9287</v>
      </c>
      <c r="AV29" s="40">
        <f t="shared" si="6"/>
        <v>8049.72</v>
      </c>
      <c r="AW29" s="40">
        <f t="shared" si="6"/>
        <v>6958.22</v>
      </c>
      <c r="AX29" s="40">
        <f t="shared" si="6"/>
        <v>5989.5599999999995</v>
      </c>
      <c r="AY29" s="40">
        <f t="shared" si="6"/>
        <v>5125.24</v>
      </c>
      <c r="AZ29" s="40">
        <f t="shared" si="6"/>
        <v>4352.68</v>
      </c>
      <c r="BB29" s="39"/>
    </row>
    <row r="30" spans="1:54" ht="15.75" thickBot="1" x14ac:dyDescent="0.3">
      <c r="B30" t="s">
        <v>117</v>
      </c>
      <c r="D30" s="42"/>
      <c r="E30" s="41">
        <f>SUM(E26:E29)</f>
        <v>704464.06140000001</v>
      </c>
      <c r="F30" s="41">
        <f t="shared" ref="F30:AZ30" si="7">SUM(F26:F29)</f>
        <v>708094.84600000002</v>
      </c>
      <c r="G30" s="41">
        <f t="shared" si="7"/>
        <v>708912.15220000001</v>
      </c>
      <c r="H30" s="41">
        <f t="shared" si="7"/>
        <v>712235.50219999999</v>
      </c>
      <c r="I30" s="41">
        <f t="shared" si="7"/>
        <v>715569.5830000001</v>
      </c>
      <c r="J30" s="41">
        <f t="shared" si="7"/>
        <v>717674.38379999995</v>
      </c>
      <c r="K30" s="41">
        <f t="shared" si="7"/>
        <v>717926.60519999999</v>
      </c>
      <c r="L30" s="41">
        <f t="shared" si="7"/>
        <v>714952.99800000002</v>
      </c>
      <c r="M30" s="41">
        <f t="shared" si="7"/>
        <v>701065.01619999995</v>
      </c>
      <c r="N30" s="41">
        <f t="shared" si="7"/>
        <v>694709.42680000002</v>
      </c>
      <c r="O30" s="41">
        <f t="shared" si="7"/>
        <v>686525.5148</v>
      </c>
      <c r="P30" s="41">
        <f t="shared" si="7"/>
        <v>678012.48340000003</v>
      </c>
      <c r="Q30" s="41">
        <f t="shared" si="7"/>
        <v>663671.36</v>
      </c>
      <c r="R30" s="41">
        <f t="shared" si="7"/>
        <v>647958.80820000009</v>
      </c>
      <c r="S30" s="41">
        <f t="shared" si="7"/>
        <v>619544.4926</v>
      </c>
      <c r="T30" s="41">
        <f t="shared" si="7"/>
        <v>599248.31359999999</v>
      </c>
      <c r="U30" s="41">
        <f t="shared" si="7"/>
        <v>573295.94059999997</v>
      </c>
      <c r="V30" s="41">
        <f t="shared" si="7"/>
        <v>545853.07239999995</v>
      </c>
      <c r="W30" s="41">
        <f t="shared" si="7"/>
        <v>519415.71759999997</v>
      </c>
      <c r="X30" s="41">
        <f t="shared" si="7"/>
        <v>495176.18160000001</v>
      </c>
      <c r="Y30" s="41">
        <f t="shared" si="7"/>
        <v>463057.39559999993</v>
      </c>
      <c r="Z30" s="41">
        <f t="shared" si="7"/>
        <v>425338.29000000004</v>
      </c>
      <c r="AA30" s="41">
        <f t="shared" si="7"/>
        <v>392754.58299999998</v>
      </c>
      <c r="AB30" s="41">
        <f t="shared" si="7"/>
        <v>364645.76079999999</v>
      </c>
      <c r="AC30" s="41">
        <f t="shared" si="7"/>
        <v>335356.50820000004</v>
      </c>
      <c r="AD30" s="41">
        <f t="shared" si="7"/>
        <v>307349.65740000003</v>
      </c>
      <c r="AE30" s="41">
        <f t="shared" si="7"/>
        <v>275587.75380000001</v>
      </c>
      <c r="AF30" s="41">
        <f t="shared" si="7"/>
        <v>247742.23520000002</v>
      </c>
      <c r="AG30" s="41">
        <f t="shared" si="7"/>
        <v>218311.70140000002</v>
      </c>
      <c r="AH30" s="41">
        <f t="shared" si="7"/>
        <v>191995.62539999999</v>
      </c>
      <c r="AI30" s="41">
        <f t="shared" si="7"/>
        <v>165575.4394</v>
      </c>
      <c r="AJ30" s="41">
        <f t="shared" si="7"/>
        <v>142620.03899999999</v>
      </c>
      <c r="AK30" s="41">
        <f t="shared" si="7"/>
        <v>122806.95940000001</v>
      </c>
      <c r="AL30" s="41">
        <f t="shared" si="7"/>
        <v>104716.9678</v>
      </c>
      <c r="AM30" s="41">
        <f t="shared" si="7"/>
        <v>87949.489600000001</v>
      </c>
      <c r="AN30" s="41">
        <f t="shared" si="7"/>
        <v>73074.095400000006</v>
      </c>
      <c r="AO30" s="41">
        <f t="shared" si="7"/>
        <v>60516.024000000005</v>
      </c>
      <c r="AP30" s="41">
        <f t="shared" si="7"/>
        <v>49979.624800000005</v>
      </c>
      <c r="AQ30" s="41">
        <f t="shared" si="7"/>
        <v>40987.1976</v>
      </c>
      <c r="AR30" s="41">
        <f t="shared" si="7"/>
        <v>33554.482000000004</v>
      </c>
      <c r="AS30" s="41">
        <f t="shared" si="7"/>
        <v>27286.3616</v>
      </c>
      <c r="AT30" s="41">
        <f t="shared" si="7"/>
        <v>22122.8858</v>
      </c>
      <c r="AU30" s="41">
        <f t="shared" si="7"/>
        <v>17822.790199999999</v>
      </c>
      <c r="AV30" s="41">
        <f t="shared" si="7"/>
        <v>14287.816200000001</v>
      </c>
      <c r="AW30" s="41">
        <f t="shared" si="7"/>
        <v>11415.365000000002</v>
      </c>
      <c r="AX30" s="41">
        <f t="shared" si="7"/>
        <v>9098.5973999999987</v>
      </c>
      <c r="AY30" s="41">
        <f t="shared" si="7"/>
        <v>7240.8346000000001</v>
      </c>
      <c r="AZ30" s="41">
        <f t="shared" si="7"/>
        <v>5756.0848000000005</v>
      </c>
      <c r="BB30" s="43">
        <f>SUM(E30:AZ30)</f>
        <v>17343257.025000002</v>
      </c>
    </row>
    <row r="31" spans="1:54" ht="15.75" thickTop="1" x14ac:dyDescent="0.25">
      <c r="D31" s="42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B31" s="39"/>
    </row>
    <row r="32" spans="1:54" x14ac:dyDescent="0.25">
      <c r="A32" t="s">
        <v>207</v>
      </c>
      <c r="B32" t="s">
        <v>118</v>
      </c>
      <c r="D32" s="42" t="s">
        <v>131</v>
      </c>
      <c r="E32" s="40">
        <f>E14*E23</f>
        <v>-593677.41300000006</v>
      </c>
      <c r="F32" s="40">
        <f t="shared" ref="F32:AZ32" si="8">F14*F23</f>
        <v>-614743.73939999996</v>
      </c>
      <c r="G32" s="40">
        <f t="shared" si="8"/>
        <v>-634408.56779999996</v>
      </c>
      <c r="H32" s="40">
        <f t="shared" si="8"/>
        <v>-646620.66839999997</v>
      </c>
      <c r="I32" s="40">
        <f t="shared" si="8"/>
        <v>-663961.10759999999</v>
      </c>
      <c r="J32" s="40">
        <f t="shared" si="8"/>
        <v>-694828.38600000006</v>
      </c>
      <c r="K32" s="40">
        <f t="shared" si="8"/>
        <v>-695723.62860000005</v>
      </c>
      <c r="L32" s="40">
        <f t="shared" si="8"/>
        <v>-702941.82000000007</v>
      </c>
      <c r="M32" s="40">
        <f t="shared" si="8"/>
        <v>-717881.598</v>
      </c>
      <c r="N32" s="40">
        <f t="shared" si="8"/>
        <v>-722230.05540000007</v>
      </c>
      <c r="O32" s="40">
        <f t="shared" si="8"/>
        <v>-733705.17780000006</v>
      </c>
      <c r="P32" s="40">
        <f t="shared" si="8"/>
        <v>-733673.7156</v>
      </c>
      <c r="Q32" s="40">
        <f t="shared" si="8"/>
        <v>-742313.4264</v>
      </c>
      <c r="R32" s="40">
        <f t="shared" si="8"/>
        <v>-759986.60219999996</v>
      </c>
      <c r="S32" s="40">
        <f t="shared" si="8"/>
        <v>-776345.03940000001</v>
      </c>
      <c r="T32" s="40">
        <f t="shared" si="8"/>
        <v>-780751.65419999999</v>
      </c>
      <c r="U32" s="40">
        <f t="shared" si="8"/>
        <v>-759014.13419999997</v>
      </c>
      <c r="V32" s="40">
        <f t="shared" si="8"/>
        <v>-759485.11380000005</v>
      </c>
      <c r="W32" s="40">
        <f t="shared" si="8"/>
        <v>-746092.70400000003</v>
      </c>
      <c r="X32" s="40">
        <f t="shared" si="8"/>
        <v>-737073.54</v>
      </c>
      <c r="Y32" s="40">
        <f t="shared" si="8"/>
        <v>-715342.69380000001</v>
      </c>
      <c r="Z32" s="40">
        <f t="shared" si="8"/>
        <v>-737375.76780000003</v>
      </c>
      <c r="AA32" s="40">
        <f t="shared" si="8"/>
        <v>-718776.8406</v>
      </c>
      <c r="AB32" s="40">
        <f t="shared" si="8"/>
        <v>-706162.40520000004</v>
      </c>
      <c r="AC32" s="40">
        <f t="shared" si="8"/>
        <v>-649937.54700000002</v>
      </c>
      <c r="AD32" s="40">
        <f t="shared" si="8"/>
        <v>-662872.32480000006</v>
      </c>
      <c r="AE32" s="40">
        <f t="shared" si="8"/>
        <v>-638530.11600000004</v>
      </c>
      <c r="AF32" s="40">
        <f t="shared" si="8"/>
        <v>-608024.17619999999</v>
      </c>
      <c r="AG32" s="40">
        <f t="shared" si="8"/>
        <v>-561281.83440000005</v>
      </c>
      <c r="AH32" s="40">
        <f t="shared" si="8"/>
        <v>-537047.35979999998</v>
      </c>
      <c r="AI32" s="40">
        <f t="shared" si="8"/>
        <v>-479626.93800000002</v>
      </c>
      <c r="AJ32" s="40">
        <f t="shared" si="8"/>
        <v>-420297.80940000003</v>
      </c>
      <c r="AK32" s="40">
        <f t="shared" si="8"/>
        <v>-369677.03639999998</v>
      </c>
      <c r="AL32" s="40">
        <f t="shared" si="8"/>
        <v>-334201.02240000002</v>
      </c>
      <c r="AM32" s="40">
        <f t="shared" si="8"/>
        <v>-290941.45079999999</v>
      </c>
      <c r="AN32" s="40">
        <f t="shared" si="8"/>
        <v>-247384.4184</v>
      </c>
      <c r="AO32" s="40">
        <f t="shared" si="8"/>
        <v>-203727.27900000001</v>
      </c>
      <c r="AP32" s="40">
        <f t="shared" si="8"/>
        <v>-178319.16899999999</v>
      </c>
      <c r="AQ32" s="40">
        <f t="shared" si="8"/>
        <v>-145041.6954</v>
      </c>
      <c r="AR32" s="40">
        <f t="shared" si="8"/>
        <v>-122130.54000000001</v>
      </c>
      <c r="AS32" s="40">
        <f t="shared" si="8"/>
        <v>-101023.21740000001</v>
      </c>
      <c r="AT32" s="40">
        <f t="shared" si="8"/>
        <v>-81966.658200000005</v>
      </c>
      <c r="AU32" s="40">
        <f t="shared" si="8"/>
        <v>-65121.033600000002</v>
      </c>
      <c r="AV32" s="40">
        <f t="shared" si="8"/>
        <v>-50588.357400000001</v>
      </c>
      <c r="AW32" s="40">
        <f t="shared" si="8"/>
        <v>-38378.1636</v>
      </c>
      <c r="AX32" s="40">
        <f t="shared" si="8"/>
        <v>-28395.1122</v>
      </c>
      <c r="AY32" s="40">
        <f t="shared" si="8"/>
        <v>-20451.383399999999</v>
      </c>
      <c r="AZ32" s="40">
        <f t="shared" si="8"/>
        <v>-14352.4836</v>
      </c>
      <c r="BB32" s="39"/>
    </row>
    <row r="33" spans="1:54" x14ac:dyDescent="0.25">
      <c r="A33" t="s">
        <v>208</v>
      </c>
      <c r="B33" t="s">
        <v>118</v>
      </c>
      <c r="D33" s="42" t="s">
        <v>132</v>
      </c>
      <c r="E33" s="40">
        <f>E21*E24</f>
        <v>-74495.8</v>
      </c>
      <c r="F33" s="40">
        <f t="shared" ref="F33:AZ33" si="9">F21*F24</f>
        <v>-86402.4</v>
      </c>
      <c r="G33" s="40">
        <f t="shared" si="9"/>
        <v>-90471.66</v>
      </c>
      <c r="H33" s="40">
        <f t="shared" si="9"/>
        <v>-100520.86</v>
      </c>
      <c r="I33" s="40">
        <f t="shared" si="9"/>
        <v>-96413.86</v>
      </c>
      <c r="J33" s="40">
        <f t="shared" si="9"/>
        <v>-100733.24</v>
      </c>
      <c r="K33" s="40">
        <f t="shared" si="9"/>
        <v>-110911.2</v>
      </c>
      <c r="L33" s="40">
        <f t="shared" si="9"/>
        <v>-122936.94</v>
      </c>
      <c r="M33" s="40">
        <f t="shared" si="9"/>
        <v>-127599.67999999999</v>
      </c>
      <c r="N33" s="40">
        <f t="shared" si="9"/>
        <v>-132382.29999999999</v>
      </c>
      <c r="O33" s="40">
        <f t="shared" si="9"/>
        <v>-136610.66</v>
      </c>
      <c r="P33" s="40">
        <f t="shared" si="9"/>
        <v>-149212.12</v>
      </c>
      <c r="Q33" s="40">
        <f t="shared" si="9"/>
        <v>-160997.35999999999</v>
      </c>
      <c r="R33" s="40">
        <f t="shared" si="9"/>
        <v>-190887.44</v>
      </c>
      <c r="S33" s="40">
        <f t="shared" si="9"/>
        <v>-204840.88</v>
      </c>
      <c r="T33" s="40">
        <f t="shared" si="9"/>
        <v>-218419.88</v>
      </c>
      <c r="U33" s="40">
        <f t="shared" si="9"/>
        <v>-241328.8</v>
      </c>
      <c r="V33" s="40">
        <f t="shared" si="9"/>
        <v>-227137.82</v>
      </c>
      <c r="W33" s="40">
        <f t="shared" si="9"/>
        <v>-248649.62</v>
      </c>
      <c r="X33" s="40">
        <f t="shared" si="9"/>
        <v>-270950.26</v>
      </c>
      <c r="Y33" s="40">
        <f t="shared" si="9"/>
        <v>-264414.58</v>
      </c>
      <c r="Z33" s="40">
        <f t="shared" si="9"/>
        <v>-246675.3</v>
      </c>
      <c r="AA33" s="40">
        <f t="shared" si="9"/>
        <v>-259024.41999999998</v>
      </c>
      <c r="AB33" s="40">
        <f t="shared" si="9"/>
        <v>-226710.1</v>
      </c>
      <c r="AC33" s="40">
        <f t="shared" si="9"/>
        <v>-192897.28</v>
      </c>
      <c r="AD33" s="40">
        <f t="shared" si="9"/>
        <v>-190162.98</v>
      </c>
      <c r="AE33" s="40">
        <f t="shared" si="9"/>
        <v>-232020.34</v>
      </c>
      <c r="AF33" s="40">
        <f t="shared" si="9"/>
        <v>-240566.6</v>
      </c>
      <c r="AG33" s="40">
        <f t="shared" si="9"/>
        <v>-225850.22</v>
      </c>
      <c r="AH33" s="40">
        <f t="shared" si="9"/>
        <v>-234144.13999999998</v>
      </c>
      <c r="AI33" s="40">
        <f t="shared" si="9"/>
        <v>-223477.04</v>
      </c>
      <c r="AJ33" s="40">
        <f t="shared" si="9"/>
        <v>-189422.98</v>
      </c>
      <c r="AK33" s="40">
        <f t="shared" si="9"/>
        <v>-157059.82</v>
      </c>
      <c r="AL33" s="40">
        <f t="shared" si="9"/>
        <v>-162461.07999999999</v>
      </c>
      <c r="AM33" s="40">
        <f t="shared" si="9"/>
        <v>-142242.06</v>
      </c>
      <c r="AN33" s="40">
        <f t="shared" si="9"/>
        <v>-134579.35999999999</v>
      </c>
      <c r="AO33" s="40">
        <f t="shared" si="9"/>
        <v>-99664.68</v>
      </c>
      <c r="AP33" s="40">
        <f t="shared" si="9"/>
        <v>-92169.22</v>
      </c>
      <c r="AQ33" s="40">
        <f t="shared" si="9"/>
        <v>-70587.86</v>
      </c>
      <c r="AR33" s="40">
        <f t="shared" si="9"/>
        <v>-63492.74</v>
      </c>
      <c r="AS33" s="40">
        <f t="shared" si="9"/>
        <v>-49729.479999999996</v>
      </c>
      <c r="AT33" s="40">
        <f t="shared" si="9"/>
        <v>-43631.14</v>
      </c>
      <c r="AU33" s="40">
        <f t="shared" si="9"/>
        <v>-38218.04</v>
      </c>
      <c r="AV33" s="40">
        <f t="shared" si="9"/>
        <v>-33526.44</v>
      </c>
      <c r="AW33" s="40">
        <f t="shared" si="9"/>
        <v>-29499.360000000001</v>
      </c>
      <c r="AX33" s="40">
        <f t="shared" si="9"/>
        <v>-26035.42</v>
      </c>
      <c r="AY33" s="40">
        <f t="shared" si="9"/>
        <v>-23054.7</v>
      </c>
      <c r="AZ33" s="40">
        <f t="shared" si="9"/>
        <v>-20441.02</v>
      </c>
      <c r="BB33" s="39"/>
    </row>
    <row r="34" spans="1:54" ht="15.75" thickBot="1" x14ac:dyDescent="0.3">
      <c r="B34" t="s">
        <v>133</v>
      </c>
      <c r="E34" s="41">
        <f>SUM(E32:E33)</f>
        <v>-668173.21300000011</v>
      </c>
      <c r="F34" s="41">
        <f t="shared" ref="F34:AZ34" si="10">SUM(F32:F33)</f>
        <v>-701146.13939999999</v>
      </c>
      <c r="G34" s="41">
        <f t="shared" si="10"/>
        <v>-724880.22779999999</v>
      </c>
      <c r="H34" s="41">
        <f t="shared" si="10"/>
        <v>-747141.52839999995</v>
      </c>
      <c r="I34" s="41">
        <f t="shared" si="10"/>
        <v>-760374.96759999997</v>
      </c>
      <c r="J34" s="41">
        <f t="shared" si="10"/>
        <v>-795561.62600000005</v>
      </c>
      <c r="K34" s="41">
        <f t="shared" si="10"/>
        <v>-806634.82860000001</v>
      </c>
      <c r="L34" s="41">
        <f t="shared" si="10"/>
        <v>-825878.76</v>
      </c>
      <c r="M34" s="41">
        <f t="shared" si="10"/>
        <v>-845481.27799999993</v>
      </c>
      <c r="N34" s="41">
        <f t="shared" si="10"/>
        <v>-854612.3554</v>
      </c>
      <c r="O34" s="41">
        <f t="shared" si="10"/>
        <v>-870315.8378000001</v>
      </c>
      <c r="P34" s="41">
        <f t="shared" si="10"/>
        <v>-882885.83559999999</v>
      </c>
      <c r="Q34" s="41">
        <f t="shared" si="10"/>
        <v>-903310.78639999998</v>
      </c>
      <c r="R34" s="41">
        <f t="shared" si="10"/>
        <v>-950874.04220000003</v>
      </c>
      <c r="S34" s="41">
        <f t="shared" si="10"/>
        <v>-981185.91940000001</v>
      </c>
      <c r="T34" s="41">
        <f t="shared" si="10"/>
        <v>-999171.53419999999</v>
      </c>
      <c r="U34" s="41">
        <f t="shared" si="10"/>
        <v>-1000342.9342</v>
      </c>
      <c r="V34" s="41">
        <f t="shared" si="10"/>
        <v>-986622.9338</v>
      </c>
      <c r="W34" s="41">
        <f t="shared" si="10"/>
        <v>-994742.32400000002</v>
      </c>
      <c r="X34" s="41">
        <f t="shared" si="10"/>
        <v>-1008023.8</v>
      </c>
      <c r="Y34" s="41">
        <f t="shared" si="10"/>
        <v>-979757.27380000008</v>
      </c>
      <c r="Z34" s="41">
        <f t="shared" si="10"/>
        <v>-984051.06780000008</v>
      </c>
      <c r="AA34" s="41">
        <f t="shared" si="10"/>
        <v>-977801.26059999992</v>
      </c>
      <c r="AB34" s="41">
        <f t="shared" si="10"/>
        <v>-932872.50520000001</v>
      </c>
      <c r="AC34" s="41">
        <f t="shared" si="10"/>
        <v>-842834.82700000005</v>
      </c>
      <c r="AD34" s="41">
        <f t="shared" si="10"/>
        <v>-853035.30480000004</v>
      </c>
      <c r="AE34" s="41">
        <f t="shared" si="10"/>
        <v>-870550.45600000001</v>
      </c>
      <c r="AF34" s="41">
        <f t="shared" si="10"/>
        <v>-848590.77619999996</v>
      </c>
      <c r="AG34" s="41">
        <f t="shared" si="10"/>
        <v>-787132.05440000002</v>
      </c>
      <c r="AH34" s="41">
        <f t="shared" si="10"/>
        <v>-771191.49979999999</v>
      </c>
      <c r="AI34" s="41">
        <f t="shared" si="10"/>
        <v>-703103.978</v>
      </c>
      <c r="AJ34" s="41">
        <f t="shared" si="10"/>
        <v>-609720.78940000001</v>
      </c>
      <c r="AK34" s="41">
        <f t="shared" si="10"/>
        <v>-526736.85639999993</v>
      </c>
      <c r="AL34" s="41">
        <f t="shared" si="10"/>
        <v>-496662.10239999997</v>
      </c>
      <c r="AM34" s="41">
        <f t="shared" si="10"/>
        <v>-433183.51079999999</v>
      </c>
      <c r="AN34" s="41">
        <f t="shared" si="10"/>
        <v>-381963.77839999995</v>
      </c>
      <c r="AO34" s="41">
        <f t="shared" si="10"/>
        <v>-303391.95900000003</v>
      </c>
      <c r="AP34" s="41">
        <f t="shared" si="10"/>
        <v>-270488.38899999997</v>
      </c>
      <c r="AQ34" s="41">
        <f t="shared" si="10"/>
        <v>-215629.55540000001</v>
      </c>
      <c r="AR34" s="41">
        <f t="shared" si="10"/>
        <v>-185623.28</v>
      </c>
      <c r="AS34" s="41">
        <f t="shared" si="10"/>
        <v>-150752.6974</v>
      </c>
      <c r="AT34" s="41">
        <f t="shared" si="10"/>
        <v>-125597.7982</v>
      </c>
      <c r="AU34" s="41">
        <f t="shared" si="10"/>
        <v>-103339.0736</v>
      </c>
      <c r="AV34" s="41">
        <f t="shared" si="10"/>
        <v>-84114.79740000001</v>
      </c>
      <c r="AW34" s="41">
        <f t="shared" si="10"/>
        <v>-67877.5236</v>
      </c>
      <c r="AX34" s="41">
        <f t="shared" si="10"/>
        <v>-54430.532200000001</v>
      </c>
      <c r="AY34" s="41">
        <f t="shared" si="10"/>
        <v>-43506.083400000003</v>
      </c>
      <c r="AZ34" s="41">
        <f t="shared" si="10"/>
        <v>-34793.503599999996</v>
      </c>
      <c r="BB34" s="43">
        <f>SUM(E34:AZ34)</f>
        <v>-30946094.105600007</v>
      </c>
    </row>
    <row r="35" spans="1:54" ht="15.75" thickTop="1" x14ac:dyDescent="0.25">
      <c r="BB35" s="39"/>
    </row>
    <row r="36" spans="1:54" x14ac:dyDescent="0.25">
      <c r="D36" t="s">
        <v>136</v>
      </c>
      <c r="E36" t="s">
        <v>137</v>
      </c>
      <c r="F36" t="s">
        <v>138</v>
      </c>
      <c r="G36" t="s">
        <v>139</v>
      </c>
      <c r="H36" t="s">
        <v>140</v>
      </c>
      <c r="I36" t="s">
        <v>141</v>
      </c>
      <c r="J36" t="s">
        <v>142</v>
      </c>
      <c r="K36" t="s">
        <v>143</v>
      </c>
      <c r="L36" t="s">
        <v>144</v>
      </c>
      <c r="M36" t="s">
        <v>145</v>
      </c>
      <c r="N36" t="s">
        <v>146</v>
      </c>
      <c r="O36" t="s">
        <v>147</v>
      </c>
      <c r="P36" t="s">
        <v>148</v>
      </c>
      <c r="Q36" t="s">
        <v>149</v>
      </c>
      <c r="R36" t="s">
        <v>150</v>
      </c>
      <c r="S36" t="s">
        <v>151</v>
      </c>
      <c r="T36" t="s">
        <v>152</v>
      </c>
      <c r="U36" t="s">
        <v>153</v>
      </c>
      <c r="V36" t="s">
        <v>154</v>
      </c>
      <c r="W36" t="s">
        <v>155</v>
      </c>
      <c r="X36" t="s">
        <v>156</v>
      </c>
      <c r="Y36" t="s">
        <v>157</v>
      </c>
      <c r="Z36" t="s">
        <v>158</v>
      </c>
      <c r="AA36" t="s">
        <v>159</v>
      </c>
      <c r="AB36" t="s">
        <v>160</v>
      </c>
      <c r="AC36" t="s">
        <v>161</v>
      </c>
      <c r="AD36" t="s">
        <v>162</v>
      </c>
      <c r="AE36" t="s">
        <v>163</v>
      </c>
      <c r="AF36" t="s">
        <v>164</v>
      </c>
      <c r="AG36" t="s">
        <v>165</v>
      </c>
      <c r="AH36" t="s">
        <v>166</v>
      </c>
      <c r="AI36" t="s">
        <v>167</v>
      </c>
      <c r="AJ36" t="s">
        <v>168</v>
      </c>
      <c r="AK36" t="s">
        <v>169</v>
      </c>
      <c r="AL36" t="s">
        <v>170</v>
      </c>
      <c r="AM36" t="s">
        <v>171</v>
      </c>
      <c r="AN36" t="s">
        <v>172</v>
      </c>
      <c r="AO36" t="s">
        <v>173</v>
      </c>
      <c r="AP36" t="s">
        <v>174</v>
      </c>
      <c r="AQ36" t="s">
        <v>175</v>
      </c>
      <c r="AR36" t="s">
        <v>176</v>
      </c>
      <c r="AS36" t="s">
        <v>177</v>
      </c>
      <c r="AT36" t="s">
        <v>178</v>
      </c>
      <c r="AU36" t="s">
        <v>179</v>
      </c>
      <c r="AV36" t="s">
        <v>180</v>
      </c>
      <c r="AW36" t="s">
        <v>181</v>
      </c>
      <c r="AX36" t="s">
        <v>182</v>
      </c>
      <c r="AY36" t="s">
        <v>183</v>
      </c>
      <c r="AZ36" t="s">
        <v>184</v>
      </c>
      <c r="BB36" s="39"/>
    </row>
    <row r="37" spans="1:54" x14ac:dyDescent="0.25">
      <c r="D37" s="45" t="s">
        <v>134</v>
      </c>
      <c r="E37" s="44">
        <f>E30</f>
        <v>704464.06140000001</v>
      </c>
      <c r="F37" s="44">
        <f t="shared" ref="F37:AZ37" si="11">F30</f>
        <v>708094.84600000002</v>
      </c>
      <c r="G37" s="44">
        <f t="shared" si="11"/>
        <v>708912.15220000001</v>
      </c>
      <c r="H37" s="44">
        <f t="shared" si="11"/>
        <v>712235.50219999999</v>
      </c>
      <c r="I37" s="44">
        <f t="shared" si="11"/>
        <v>715569.5830000001</v>
      </c>
      <c r="J37" s="44">
        <f t="shared" si="11"/>
        <v>717674.38379999995</v>
      </c>
      <c r="K37" s="44">
        <f t="shared" si="11"/>
        <v>717926.60519999999</v>
      </c>
      <c r="L37" s="44">
        <f t="shared" si="11"/>
        <v>714952.99800000002</v>
      </c>
      <c r="M37" s="44">
        <f t="shared" si="11"/>
        <v>701065.01619999995</v>
      </c>
      <c r="N37" s="44">
        <f t="shared" si="11"/>
        <v>694709.42680000002</v>
      </c>
      <c r="O37" s="44">
        <f t="shared" si="11"/>
        <v>686525.5148</v>
      </c>
      <c r="P37" s="44">
        <f t="shared" si="11"/>
        <v>678012.48340000003</v>
      </c>
      <c r="Q37" s="44">
        <f t="shared" si="11"/>
        <v>663671.36</v>
      </c>
      <c r="R37" s="44">
        <f t="shared" si="11"/>
        <v>647958.80820000009</v>
      </c>
      <c r="S37" s="44">
        <f t="shared" si="11"/>
        <v>619544.4926</v>
      </c>
      <c r="T37" s="44">
        <f t="shared" si="11"/>
        <v>599248.31359999999</v>
      </c>
      <c r="U37" s="44">
        <f t="shared" si="11"/>
        <v>573295.94059999997</v>
      </c>
      <c r="V37" s="44">
        <f t="shared" si="11"/>
        <v>545853.07239999995</v>
      </c>
      <c r="W37" s="44">
        <f t="shared" si="11"/>
        <v>519415.71759999997</v>
      </c>
      <c r="X37" s="44">
        <f t="shared" si="11"/>
        <v>495176.18160000001</v>
      </c>
      <c r="Y37" s="44">
        <f t="shared" si="11"/>
        <v>463057.39559999993</v>
      </c>
      <c r="Z37" s="44">
        <f t="shared" si="11"/>
        <v>425338.29000000004</v>
      </c>
      <c r="AA37" s="44">
        <f t="shared" si="11"/>
        <v>392754.58299999998</v>
      </c>
      <c r="AB37" s="44">
        <f t="shared" si="11"/>
        <v>364645.76079999999</v>
      </c>
      <c r="AC37" s="44">
        <f t="shared" si="11"/>
        <v>335356.50820000004</v>
      </c>
      <c r="AD37" s="44">
        <f t="shared" si="11"/>
        <v>307349.65740000003</v>
      </c>
      <c r="AE37" s="44">
        <f t="shared" si="11"/>
        <v>275587.75380000001</v>
      </c>
      <c r="AF37" s="44">
        <f t="shared" si="11"/>
        <v>247742.23520000002</v>
      </c>
      <c r="AG37" s="44">
        <f t="shared" si="11"/>
        <v>218311.70140000002</v>
      </c>
      <c r="AH37" s="44">
        <f t="shared" si="11"/>
        <v>191995.62539999999</v>
      </c>
      <c r="AI37" s="44">
        <f t="shared" si="11"/>
        <v>165575.4394</v>
      </c>
      <c r="AJ37" s="44">
        <f t="shared" si="11"/>
        <v>142620.03899999999</v>
      </c>
      <c r="AK37" s="44">
        <f t="shared" si="11"/>
        <v>122806.95940000001</v>
      </c>
      <c r="AL37" s="44">
        <f t="shared" si="11"/>
        <v>104716.9678</v>
      </c>
      <c r="AM37" s="44">
        <f t="shared" si="11"/>
        <v>87949.489600000001</v>
      </c>
      <c r="AN37" s="44">
        <f t="shared" si="11"/>
        <v>73074.095400000006</v>
      </c>
      <c r="AO37" s="44">
        <f t="shared" si="11"/>
        <v>60516.024000000005</v>
      </c>
      <c r="AP37" s="44">
        <f t="shared" si="11"/>
        <v>49979.624800000005</v>
      </c>
      <c r="AQ37" s="44">
        <f t="shared" si="11"/>
        <v>40987.1976</v>
      </c>
      <c r="AR37" s="44">
        <f t="shared" si="11"/>
        <v>33554.482000000004</v>
      </c>
      <c r="AS37" s="44">
        <f t="shared" si="11"/>
        <v>27286.3616</v>
      </c>
      <c r="AT37" s="44">
        <f t="shared" si="11"/>
        <v>22122.8858</v>
      </c>
      <c r="AU37" s="44">
        <f t="shared" si="11"/>
        <v>17822.790199999999</v>
      </c>
      <c r="AV37" s="44">
        <f t="shared" si="11"/>
        <v>14287.816200000001</v>
      </c>
      <c r="AW37" s="44">
        <f t="shared" si="11"/>
        <v>11415.365000000002</v>
      </c>
      <c r="AX37" s="44">
        <f t="shared" si="11"/>
        <v>9098.5973999999987</v>
      </c>
      <c r="AY37" s="44">
        <f t="shared" si="11"/>
        <v>7240.8346000000001</v>
      </c>
      <c r="AZ37" s="44">
        <f t="shared" si="11"/>
        <v>5756.0848000000005</v>
      </c>
    </row>
    <row r="38" spans="1:54" x14ac:dyDescent="0.25">
      <c r="D38" s="45" t="s">
        <v>135</v>
      </c>
      <c r="E38" s="44">
        <f>-E34</f>
        <v>668173.21300000011</v>
      </c>
      <c r="F38" s="44">
        <f t="shared" ref="F38:AZ38" si="12">-F34</f>
        <v>701146.13939999999</v>
      </c>
      <c r="G38" s="44">
        <f t="shared" si="12"/>
        <v>724880.22779999999</v>
      </c>
      <c r="H38" s="44">
        <f t="shared" si="12"/>
        <v>747141.52839999995</v>
      </c>
      <c r="I38" s="44">
        <f t="shared" si="12"/>
        <v>760374.96759999997</v>
      </c>
      <c r="J38" s="44">
        <f t="shared" si="12"/>
        <v>795561.62600000005</v>
      </c>
      <c r="K38" s="44">
        <f t="shared" si="12"/>
        <v>806634.82860000001</v>
      </c>
      <c r="L38" s="44">
        <f t="shared" si="12"/>
        <v>825878.76</v>
      </c>
      <c r="M38" s="44">
        <f t="shared" si="12"/>
        <v>845481.27799999993</v>
      </c>
      <c r="N38" s="44">
        <f t="shared" si="12"/>
        <v>854612.3554</v>
      </c>
      <c r="O38" s="44">
        <f t="shared" si="12"/>
        <v>870315.8378000001</v>
      </c>
      <c r="P38" s="44">
        <f t="shared" si="12"/>
        <v>882885.83559999999</v>
      </c>
      <c r="Q38" s="44">
        <f t="shared" si="12"/>
        <v>903310.78639999998</v>
      </c>
      <c r="R38" s="44">
        <f t="shared" si="12"/>
        <v>950874.04220000003</v>
      </c>
      <c r="S38" s="44">
        <f t="shared" si="12"/>
        <v>981185.91940000001</v>
      </c>
      <c r="T38" s="44">
        <f t="shared" si="12"/>
        <v>999171.53419999999</v>
      </c>
      <c r="U38" s="44">
        <f t="shared" si="12"/>
        <v>1000342.9342</v>
      </c>
      <c r="V38" s="44">
        <f t="shared" si="12"/>
        <v>986622.9338</v>
      </c>
      <c r="W38" s="44">
        <f t="shared" si="12"/>
        <v>994742.32400000002</v>
      </c>
      <c r="X38" s="44">
        <f t="shared" si="12"/>
        <v>1008023.8</v>
      </c>
      <c r="Y38" s="44">
        <f t="shared" si="12"/>
        <v>979757.27380000008</v>
      </c>
      <c r="Z38" s="44">
        <f t="shared" si="12"/>
        <v>984051.06780000008</v>
      </c>
      <c r="AA38" s="44">
        <f t="shared" si="12"/>
        <v>977801.26059999992</v>
      </c>
      <c r="AB38" s="44">
        <f t="shared" si="12"/>
        <v>932872.50520000001</v>
      </c>
      <c r="AC38" s="44">
        <f t="shared" si="12"/>
        <v>842834.82700000005</v>
      </c>
      <c r="AD38" s="44">
        <f t="shared" si="12"/>
        <v>853035.30480000004</v>
      </c>
      <c r="AE38" s="44">
        <f t="shared" si="12"/>
        <v>870550.45600000001</v>
      </c>
      <c r="AF38" s="44">
        <f t="shared" si="12"/>
        <v>848590.77619999996</v>
      </c>
      <c r="AG38" s="44">
        <f t="shared" si="12"/>
        <v>787132.05440000002</v>
      </c>
      <c r="AH38" s="44">
        <f t="shared" si="12"/>
        <v>771191.49979999999</v>
      </c>
      <c r="AI38" s="44">
        <f t="shared" si="12"/>
        <v>703103.978</v>
      </c>
      <c r="AJ38" s="44">
        <f t="shared" si="12"/>
        <v>609720.78940000001</v>
      </c>
      <c r="AK38" s="44">
        <f t="shared" si="12"/>
        <v>526736.85639999993</v>
      </c>
      <c r="AL38" s="44">
        <f t="shared" si="12"/>
        <v>496662.10239999997</v>
      </c>
      <c r="AM38" s="44">
        <f t="shared" si="12"/>
        <v>433183.51079999999</v>
      </c>
      <c r="AN38" s="44">
        <f t="shared" si="12"/>
        <v>381963.77839999995</v>
      </c>
      <c r="AO38" s="44">
        <f t="shared" si="12"/>
        <v>303391.95900000003</v>
      </c>
      <c r="AP38" s="44">
        <f t="shared" si="12"/>
        <v>270488.38899999997</v>
      </c>
      <c r="AQ38" s="44">
        <f t="shared" si="12"/>
        <v>215629.55540000001</v>
      </c>
      <c r="AR38" s="44">
        <f t="shared" si="12"/>
        <v>185623.28</v>
      </c>
      <c r="AS38" s="44">
        <f t="shared" si="12"/>
        <v>150752.6974</v>
      </c>
      <c r="AT38" s="44">
        <f t="shared" si="12"/>
        <v>125597.7982</v>
      </c>
      <c r="AU38" s="44">
        <f t="shared" si="12"/>
        <v>103339.0736</v>
      </c>
      <c r="AV38" s="44">
        <f t="shared" si="12"/>
        <v>84114.79740000001</v>
      </c>
      <c r="AW38" s="44">
        <f t="shared" si="12"/>
        <v>67877.5236</v>
      </c>
      <c r="AX38" s="44">
        <f t="shared" si="12"/>
        <v>54430.532200000001</v>
      </c>
      <c r="AY38" s="44">
        <f t="shared" si="12"/>
        <v>43506.083400000003</v>
      </c>
      <c r="AZ38" s="44">
        <f t="shared" si="12"/>
        <v>34793.503599999996</v>
      </c>
      <c r="BB38" s="46">
        <f>BB34+BB30</f>
        <v>-13602837.080600005</v>
      </c>
    </row>
    <row r="39" spans="1:54" x14ac:dyDescent="0.25">
      <c r="D39" s="45" t="s">
        <v>185</v>
      </c>
      <c r="E39" s="44">
        <v>1336726</v>
      </c>
      <c r="F39" s="44">
        <v>1336726</v>
      </c>
      <c r="G39" s="44">
        <v>1336726</v>
      </c>
      <c r="H39" s="44">
        <v>1336726</v>
      </c>
      <c r="I39" s="44">
        <v>1336726</v>
      </c>
      <c r="J39" s="44">
        <v>1336726</v>
      </c>
      <c r="K39" s="44">
        <v>1336726</v>
      </c>
      <c r="L39" s="44">
        <v>1336726</v>
      </c>
      <c r="M39" s="44">
        <v>1336726</v>
      </c>
      <c r="N39" s="44">
        <v>1336726</v>
      </c>
      <c r="O39" s="44">
        <v>0</v>
      </c>
      <c r="P39" s="44">
        <f t="shared" ref="P39:AZ39" si="13">P35</f>
        <v>0</v>
      </c>
      <c r="Q39" s="44">
        <f t="shared" si="13"/>
        <v>0</v>
      </c>
      <c r="R39" s="44">
        <f t="shared" si="13"/>
        <v>0</v>
      </c>
      <c r="S39" s="44">
        <f t="shared" si="13"/>
        <v>0</v>
      </c>
      <c r="T39" s="44">
        <f t="shared" si="13"/>
        <v>0</v>
      </c>
      <c r="U39" s="44">
        <f t="shared" si="13"/>
        <v>0</v>
      </c>
      <c r="V39" s="44">
        <f t="shared" si="13"/>
        <v>0</v>
      </c>
      <c r="W39" s="44">
        <f t="shared" si="13"/>
        <v>0</v>
      </c>
      <c r="X39" s="44">
        <f t="shared" si="13"/>
        <v>0</v>
      </c>
      <c r="Y39" s="44">
        <f t="shared" si="13"/>
        <v>0</v>
      </c>
      <c r="Z39" s="44">
        <f t="shared" si="13"/>
        <v>0</v>
      </c>
      <c r="AA39" s="44">
        <f t="shared" si="13"/>
        <v>0</v>
      </c>
      <c r="AB39" s="44">
        <f t="shared" si="13"/>
        <v>0</v>
      </c>
      <c r="AC39" s="44">
        <f t="shared" si="13"/>
        <v>0</v>
      </c>
      <c r="AD39" s="44">
        <f t="shared" si="13"/>
        <v>0</v>
      </c>
      <c r="AE39" s="44">
        <f t="shared" si="13"/>
        <v>0</v>
      </c>
      <c r="AF39" s="44">
        <f t="shared" si="13"/>
        <v>0</v>
      </c>
      <c r="AG39" s="44">
        <f t="shared" si="13"/>
        <v>0</v>
      </c>
      <c r="AH39" s="44">
        <f t="shared" si="13"/>
        <v>0</v>
      </c>
      <c r="AI39" s="44">
        <f t="shared" si="13"/>
        <v>0</v>
      </c>
      <c r="AJ39" s="44">
        <f t="shared" si="13"/>
        <v>0</v>
      </c>
      <c r="AK39" s="44">
        <f t="shared" si="13"/>
        <v>0</v>
      </c>
      <c r="AL39" s="44">
        <f t="shared" si="13"/>
        <v>0</v>
      </c>
      <c r="AM39" s="44">
        <f t="shared" si="13"/>
        <v>0</v>
      </c>
      <c r="AN39" s="44">
        <f t="shared" si="13"/>
        <v>0</v>
      </c>
      <c r="AO39" s="44">
        <f t="shared" si="13"/>
        <v>0</v>
      </c>
      <c r="AP39" s="44">
        <f t="shared" si="13"/>
        <v>0</v>
      </c>
      <c r="AQ39" s="44">
        <f t="shared" si="13"/>
        <v>0</v>
      </c>
      <c r="AR39" s="44">
        <f t="shared" si="13"/>
        <v>0</v>
      </c>
      <c r="AS39" s="44">
        <f t="shared" si="13"/>
        <v>0</v>
      </c>
      <c r="AT39" s="44">
        <f t="shared" si="13"/>
        <v>0</v>
      </c>
      <c r="AU39" s="44">
        <f t="shared" si="13"/>
        <v>0</v>
      </c>
      <c r="AV39" s="44">
        <f t="shared" si="13"/>
        <v>0</v>
      </c>
      <c r="AW39" s="44">
        <f t="shared" si="13"/>
        <v>0</v>
      </c>
      <c r="AX39" s="44">
        <f t="shared" si="13"/>
        <v>0</v>
      </c>
      <c r="AY39" s="44">
        <f t="shared" si="13"/>
        <v>0</v>
      </c>
      <c r="AZ39" s="44">
        <f t="shared" si="13"/>
        <v>0</v>
      </c>
    </row>
    <row r="40" spans="1:54" x14ac:dyDescent="0.25">
      <c r="D40" s="45" t="s">
        <v>187</v>
      </c>
      <c r="E40" s="44">
        <f>+E37+E39</f>
        <v>2041190.0614</v>
      </c>
      <c r="F40" s="44">
        <f t="shared" ref="F40:AZ40" si="14">+F37+F39</f>
        <v>2044820.8459999999</v>
      </c>
      <c r="G40" s="44">
        <f t="shared" si="14"/>
        <v>2045638.1521999999</v>
      </c>
      <c r="H40" s="44">
        <f t="shared" si="14"/>
        <v>2048961.5022</v>
      </c>
      <c r="I40" s="44">
        <f t="shared" si="14"/>
        <v>2052295.5830000001</v>
      </c>
      <c r="J40" s="44">
        <f t="shared" si="14"/>
        <v>2054400.3838</v>
      </c>
      <c r="K40" s="44">
        <f t="shared" si="14"/>
        <v>2054652.6052000001</v>
      </c>
      <c r="L40" s="44">
        <f t="shared" si="14"/>
        <v>2051678.9980000001</v>
      </c>
      <c r="M40" s="44">
        <f t="shared" si="14"/>
        <v>2037791.0162</v>
      </c>
      <c r="N40" s="44">
        <f t="shared" si="14"/>
        <v>2031435.4268</v>
      </c>
      <c r="O40" s="44">
        <f t="shared" si="14"/>
        <v>686525.5148</v>
      </c>
      <c r="P40" s="44">
        <f t="shared" si="14"/>
        <v>678012.48340000003</v>
      </c>
      <c r="Q40" s="44">
        <f t="shared" si="14"/>
        <v>663671.36</v>
      </c>
      <c r="R40" s="44">
        <f t="shared" si="14"/>
        <v>647958.80820000009</v>
      </c>
      <c r="S40" s="44">
        <f t="shared" si="14"/>
        <v>619544.4926</v>
      </c>
      <c r="T40" s="44">
        <f t="shared" si="14"/>
        <v>599248.31359999999</v>
      </c>
      <c r="U40" s="44">
        <f t="shared" si="14"/>
        <v>573295.94059999997</v>
      </c>
      <c r="V40" s="44">
        <f t="shared" si="14"/>
        <v>545853.07239999995</v>
      </c>
      <c r="W40" s="44">
        <f t="shared" si="14"/>
        <v>519415.71759999997</v>
      </c>
      <c r="X40" s="44">
        <f t="shared" si="14"/>
        <v>495176.18160000001</v>
      </c>
      <c r="Y40" s="44">
        <f t="shared" si="14"/>
        <v>463057.39559999993</v>
      </c>
      <c r="Z40" s="44">
        <f t="shared" si="14"/>
        <v>425338.29000000004</v>
      </c>
      <c r="AA40" s="44">
        <f t="shared" si="14"/>
        <v>392754.58299999998</v>
      </c>
      <c r="AB40" s="44">
        <f t="shared" si="14"/>
        <v>364645.76079999999</v>
      </c>
      <c r="AC40" s="44">
        <f t="shared" si="14"/>
        <v>335356.50820000004</v>
      </c>
      <c r="AD40" s="44">
        <f t="shared" si="14"/>
        <v>307349.65740000003</v>
      </c>
      <c r="AE40" s="44">
        <f t="shared" si="14"/>
        <v>275587.75380000001</v>
      </c>
      <c r="AF40" s="44">
        <f t="shared" si="14"/>
        <v>247742.23520000002</v>
      </c>
      <c r="AG40" s="44">
        <f t="shared" si="14"/>
        <v>218311.70140000002</v>
      </c>
      <c r="AH40" s="44">
        <f t="shared" si="14"/>
        <v>191995.62539999999</v>
      </c>
      <c r="AI40" s="44">
        <f t="shared" si="14"/>
        <v>165575.4394</v>
      </c>
      <c r="AJ40" s="44">
        <f t="shared" si="14"/>
        <v>142620.03899999999</v>
      </c>
      <c r="AK40" s="44">
        <f t="shared" si="14"/>
        <v>122806.95940000001</v>
      </c>
      <c r="AL40" s="44">
        <f t="shared" si="14"/>
        <v>104716.9678</v>
      </c>
      <c r="AM40" s="44">
        <f t="shared" si="14"/>
        <v>87949.489600000001</v>
      </c>
      <c r="AN40" s="44">
        <f t="shared" si="14"/>
        <v>73074.095400000006</v>
      </c>
      <c r="AO40" s="44">
        <f t="shared" si="14"/>
        <v>60516.024000000005</v>
      </c>
      <c r="AP40" s="44">
        <f t="shared" si="14"/>
        <v>49979.624800000005</v>
      </c>
      <c r="AQ40" s="44">
        <f t="shared" si="14"/>
        <v>40987.1976</v>
      </c>
      <c r="AR40" s="44">
        <f t="shared" si="14"/>
        <v>33554.482000000004</v>
      </c>
      <c r="AS40" s="44">
        <f t="shared" si="14"/>
        <v>27286.3616</v>
      </c>
      <c r="AT40" s="44">
        <f t="shared" si="14"/>
        <v>22122.8858</v>
      </c>
      <c r="AU40" s="44">
        <f t="shared" si="14"/>
        <v>17822.790199999999</v>
      </c>
      <c r="AV40" s="44">
        <f t="shared" si="14"/>
        <v>14287.816200000001</v>
      </c>
      <c r="AW40" s="44">
        <f t="shared" si="14"/>
        <v>11415.365000000002</v>
      </c>
      <c r="AX40" s="44">
        <f t="shared" si="14"/>
        <v>9098.5973999999987</v>
      </c>
      <c r="AY40" s="44">
        <f t="shared" si="14"/>
        <v>7240.8346000000001</v>
      </c>
      <c r="AZ40" s="44">
        <f t="shared" si="14"/>
        <v>5756.0848000000005</v>
      </c>
    </row>
    <row r="41" spans="1:54" x14ac:dyDescent="0.25">
      <c r="D41" s="45" t="s">
        <v>186</v>
      </c>
      <c r="E41" s="44">
        <f>-5058133*E30/$BB30</f>
        <v>-205455.80977926872</v>
      </c>
      <c r="F41" s="44">
        <f>-5058133*F30/$BB30</f>
        <v>-206514.72226466169</v>
      </c>
      <c r="G41" s="44">
        <f t="shared" ref="G41:AZ41" si="15">-5058133*G30/$BB30</f>
        <v>-206753.08830256134</v>
      </c>
      <c r="H41" s="44">
        <f t="shared" si="15"/>
        <v>-207722.33798163364</v>
      </c>
      <c r="I41" s="44">
        <f t="shared" si="15"/>
        <v>-208694.71728125639</v>
      </c>
      <c r="J41" s="44">
        <f t="shared" si="15"/>
        <v>-209308.57904721878</v>
      </c>
      <c r="K41" s="44">
        <f t="shared" si="15"/>
        <v>-209382.13901261671</v>
      </c>
      <c r="L41" s="44">
        <f t="shared" si="15"/>
        <v>-208514.89125830639</v>
      </c>
      <c r="M41" s="44">
        <f t="shared" si="15"/>
        <v>-204464.48371693632</v>
      </c>
      <c r="N41" s="44">
        <f t="shared" si="15"/>
        <v>-202610.88629678334</v>
      </c>
      <c r="O41" s="44">
        <f t="shared" si="15"/>
        <v>-200224.06153274825</v>
      </c>
      <c r="P41" s="44">
        <f t="shared" si="15"/>
        <v>-197741.24962537087</v>
      </c>
      <c r="Q41" s="44">
        <f t="shared" si="15"/>
        <v>-193558.68406562344</v>
      </c>
      <c r="R41" s="44">
        <f t="shared" si="15"/>
        <v>-188976.14362012202</v>
      </c>
      <c r="S41" s="44">
        <f t="shared" si="15"/>
        <v>-180689.15420391259</v>
      </c>
      <c r="T41" s="44">
        <f t="shared" si="15"/>
        <v>-174769.80626218382</v>
      </c>
      <c r="U41" s="44">
        <f t="shared" si="15"/>
        <v>-167200.83844314126</v>
      </c>
      <c r="V41" s="44">
        <f t="shared" si="15"/>
        <v>-159197.17009774459</v>
      </c>
      <c r="W41" s="44">
        <f t="shared" si="15"/>
        <v>-151486.75811723666</v>
      </c>
      <c r="X41" s="44">
        <f t="shared" si="15"/>
        <v>-144417.33645269275</v>
      </c>
      <c r="Y41" s="44">
        <f t="shared" si="15"/>
        <v>-135049.94420610648</v>
      </c>
      <c r="Z41" s="44">
        <f t="shared" si="15"/>
        <v>-124049.22776104505</v>
      </c>
      <c r="AA41" s="44">
        <f t="shared" si="15"/>
        <v>-114546.24205302859</v>
      </c>
      <c r="AB41" s="44">
        <f t="shared" si="15"/>
        <v>-106348.3492952839</v>
      </c>
      <c r="AC41" s="44">
        <f t="shared" si="15"/>
        <v>-97806.185911102861</v>
      </c>
      <c r="AD41" s="44">
        <f t="shared" si="15"/>
        <v>-89638.032948060631</v>
      </c>
      <c r="AE41" s="44">
        <f t="shared" si="15"/>
        <v>-80374.72487908628</v>
      </c>
      <c r="AF41" s="44">
        <f t="shared" si="15"/>
        <v>-72253.624192534364</v>
      </c>
      <c r="AG41" s="44">
        <f t="shared" si="15"/>
        <v>-63670.25637374397</v>
      </c>
      <c r="AH41" s="44">
        <f t="shared" si="15"/>
        <v>-55995.215160076201</v>
      </c>
      <c r="AI41" s="44">
        <f t="shared" si="15"/>
        <v>-48289.810432457693</v>
      </c>
      <c r="AJ41" s="44">
        <f t="shared" si="15"/>
        <v>-41594.904849032348</v>
      </c>
      <c r="AK41" s="44">
        <f t="shared" si="15"/>
        <v>-35816.452069838379</v>
      </c>
      <c r="AL41" s="44">
        <f t="shared" si="15"/>
        <v>-30540.535132795641</v>
      </c>
      <c r="AM41" s="44">
        <f t="shared" si="15"/>
        <v>-25650.327100478218</v>
      </c>
      <c r="AN41" s="44">
        <f t="shared" si="15"/>
        <v>-21311.942321738625</v>
      </c>
      <c r="AO41" s="44">
        <f t="shared" si="15"/>
        <v>-17649.401008239511</v>
      </c>
      <c r="AP41" s="44">
        <f t="shared" si="15"/>
        <v>-14576.477138295677</v>
      </c>
      <c r="AQ41" s="44">
        <f t="shared" si="15"/>
        <v>-11953.850217363124</v>
      </c>
      <c r="AR41" s="44">
        <f t="shared" si="15"/>
        <v>-9786.1106744513581</v>
      </c>
      <c r="AS41" s="44">
        <f t="shared" si="15"/>
        <v>-7958.0234473802811</v>
      </c>
      <c r="AT41" s="44">
        <f t="shared" si="15"/>
        <v>-6452.1040401412938</v>
      </c>
      <c r="AU41" s="44">
        <f t="shared" si="15"/>
        <v>-5197.9880787528482</v>
      </c>
      <c r="AV41" s="44">
        <f t="shared" si="15"/>
        <v>-4167.018600657254</v>
      </c>
      <c r="AW41" s="44">
        <f t="shared" si="15"/>
        <v>-3329.2728309517165</v>
      </c>
      <c r="AX41" s="44">
        <f t="shared" si="15"/>
        <v>-2653.59128889772</v>
      </c>
      <c r="AY41" s="44">
        <f t="shared" si="15"/>
        <v>-2111.7777580651291</v>
      </c>
      <c r="AZ41" s="44">
        <f t="shared" si="15"/>
        <v>-1678.7528683746989</v>
      </c>
    </row>
    <row r="42" spans="1:54" x14ac:dyDescent="0.25">
      <c r="D42" s="45" t="s">
        <v>188</v>
      </c>
      <c r="E42" s="44">
        <f>6988332/10</f>
        <v>698833.2</v>
      </c>
      <c r="F42" s="44">
        <f t="shared" ref="F42:N42" si="16">6988332/10</f>
        <v>698833.2</v>
      </c>
      <c r="G42" s="44">
        <f t="shared" si="16"/>
        <v>698833.2</v>
      </c>
      <c r="H42" s="44">
        <f t="shared" si="16"/>
        <v>698833.2</v>
      </c>
      <c r="I42" s="44">
        <f t="shared" si="16"/>
        <v>698833.2</v>
      </c>
      <c r="J42" s="44">
        <f t="shared" si="16"/>
        <v>698833.2</v>
      </c>
      <c r="K42" s="44">
        <f t="shared" si="16"/>
        <v>698833.2</v>
      </c>
      <c r="L42" s="44">
        <f t="shared" si="16"/>
        <v>698833.2</v>
      </c>
      <c r="M42" s="44">
        <f t="shared" si="16"/>
        <v>698833.2</v>
      </c>
      <c r="N42" s="44">
        <f t="shared" si="16"/>
        <v>698833.2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4">
        <v>0</v>
      </c>
      <c r="U42" s="44">
        <v>0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44">
        <v>0</v>
      </c>
      <c r="AP42" s="44">
        <v>0</v>
      </c>
      <c r="AQ42" s="44">
        <v>0</v>
      </c>
      <c r="AR42" s="44">
        <v>0</v>
      </c>
      <c r="AS42" s="44">
        <v>0</v>
      </c>
      <c r="AT42" s="44">
        <v>0</v>
      </c>
      <c r="AU42" s="44">
        <v>0</v>
      </c>
      <c r="AV42" s="44">
        <v>0</v>
      </c>
      <c r="AW42" s="44">
        <v>0</v>
      </c>
      <c r="AX42" s="44">
        <v>0</v>
      </c>
      <c r="AY42" s="44">
        <v>0</v>
      </c>
      <c r="AZ42" s="44">
        <v>0</v>
      </c>
    </row>
    <row r="43" spans="1:54" x14ac:dyDescent="0.25">
      <c r="D43" s="45" t="s">
        <v>189</v>
      </c>
      <c r="E43" s="44">
        <f>E42+E37+E41</f>
        <v>1197841.4516207313</v>
      </c>
      <c r="F43" s="44">
        <f t="shared" ref="F43:AZ43" si="17">F42+F37+F41</f>
        <v>1200413.3237353384</v>
      </c>
      <c r="G43" s="44">
        <f t="shared" si="17"/>
        <v>1200992.2638974388</v>
      </c>
      <c r="H43" s="44">
        <f t="shared" si="17"/>
        <v>1203346.3642183663</v>
      </c>
      <c r="I43" s="44">
        <f t="shared" si="17"/>
        <v>1205708.0657187437</v>
      </c>
      <c r="J43" s="44">
        <f t="shared" si="17"/>
        <v>1207199.0047527812</v>
      </c>
      <c r="K43" s="44">
        <f t="shared" si="17"/>
        <v>1207377.6661873832</v>
      </c>
      <c r="L43" s="44">
        <f t="shared" si="17"/>
        <v>1205271.3067416935</v>
      </c>
      <c r="M43" s="44">
        <f t="shared" si="17"/>
        <v>1195433.7324830636</v>
      </c>
      <c r="N43" s="44">
        <f t="shared" si="17"/>
        <v>1190931.7405032166</v>
      </c>
      <c r="O43" s="44">
        <f t="shared" si="17"/>
        <v>486301.45326725172</v>
      </c>
      <c r="P43" s="44">
        <f t="shared" si="17"/>
        <v>480271.23377462919</v>
      </c>
      <c r="Q43" s="44">
        <f t="shared" si="17"/>
        <v>470112.67593437654</v>
      </c>
      <c r="R43" s="44">
        <f t="shared" si="17"/>
        <v>458982.6645798781</v>
      </c>
      <c r="S43" s="44">
        <f t="shared" si="17"/>
        <v>438855.33839608741</v>
      </c>
      <c r="T43" s="44">
        <f t="shared" si="17"/>
        <v>424478.50733781618</v>
      </c>
      <c r="U43" s="44">
        <f t="shared" si="17"/>
        <v>406095.10215685872</v>
      </c>
      <c r="V43" s="44">
        <f t="shared" si="17"/>
        <v>386655.90230225539</v>
      </c>
      <c r="W43" s="44">
        <f t="shared" si="17"/>
        <v>367928.95948276331</v>
      </c>
      <c r="X43" s="44">
        <f t="shared" si="17"/>
        <v>350758.84514730726</v>
      </c>
      <c r="Y43" s="44">
        <f t="shared" si="17"/>
        <v>328007.45139389345</v>
      </c>
      <c r="Z43" s="44">
        <f t="shared" si="17"/>
        <v>301289.062238955</v>
      </c>
      <c r="AA43" s="44">
        <f t="shared" si="17"/>
        <v>278208.34094697138</v>
      </c>
      <c r="AB43" s="44">
        <f t="shared" si="17"/>
        <v>258297.41150471609</v>
      </c>
      <c r="AC43" s="44">
        <f t="shared" si="17"/>
        <v>237550.32228889718</v>
      </c>
      <c r="AD43" s="44">
        <f t="shared" si="17"/>
        <v>217711.62445193939</v>
      </c>
      <c r="AE43" s="44">
        <f t="shared" si="17"/>
        <v>195213.02892091373</v>
      </c>
      <c r="AF43" s="44">
        <f t="shared" si="17"/>
        <v>175488.61100746566</v>
      </c>
      <c r="AG43" s="44">
        <f t="shared" si="17"/>
        <v>154641.44502625606</v>
      </c>
      <c r="AH43" s="44">
        <f t="shared" si="17"/>
        <v>136000.4102399238</v>
      </c>
      <c r="AI43" s="44">
        <f t="shared" si="17"/>
        <v>117285.62896754232</v>
      </c>
      <c r="AJ43" s="44">
        <f t="shared" si="17"/>
        <v>101025.13415096764</v>
      </c>
      <c r="AK43" s="44">
        <f t="shared" si="17"/>
        <v>86990.507330161636</v>
      </c>
      <c r="AL43" s="44">
        <f t="shared" si="17"/>
        <v>74176.432667204353</v>
      </c>
      <c r="AM43" s="44">
        <f t="shared" si="17"/>
        <v>62299.162499521786</v>
      </c>
      <c r="AN43" s="44">
        <f t="shared" si="17"/>
        <v>51762.153078261385</v>
      </c>
      <c r="AO43" s="44">
        <f t="shared" si="17"/>
        <v>42866.622991760494</v>
      </c>
      <c r="AP43" s="44">
        <f t="shared" si="17"/>
        <v>35403.14766170433</v>
      </c>
      <c r="AQ43" s="44">
        <f t="shared" si="17"/>
        <v>29033.347382636875</v>
      </c>
      <c r="AR43" s="44">
        <f t="shared" si="17"/>
        <v>23768.371325548644</v>
      </c>
      <c r="AS43" s="44">
        <f t="shared" si="17"/>
        <v>19328.338152619719</v>
      </c>
      <c r="AT43" s="44">
        <f t="shared" si="17"/>
        <v>15670.781759858706</v>
      </c>
      <c r="AU43" s="44">
        <f t="shared" si="17"/>
        <v>12624.80212124715</v>
      </c>
      <c r="AV43" s="44">
        <f t="shared" si="17"/>
        <v>10120.797599342746</v>
      </c>
      <c r="AW43" s="44">
        <f t="shared" si="17"/>
        <v>8086.0921690482846</v>
      </c>
      <c r="AX43" s="44">
        <f t="shared" si="17"/>
        <v>6445.0061111022787</v>
      </c>
      <c r="AY43" s="44">
        <f t="shared" si="17"/>
        <v>5129.056841934871</v>
      </c>
      <c r="AZ43" s="44">
        <f t="shared" si="17"/>
        <v>4077.3319316253019</v>
      </c>
    </row>
    <row r="44" spans="1:54" x14ac:dyDescent="0.25">
      <c r="D44" s="45" t="s">
        <v>190</v>
      </c>
      <c r="E44" s="44">
        <f>E43-E38</f>
        <v>529668.23862073116</v>
      </c>
      <c r="F44" s="44">
        <f>E44+F43-F38</f>
        <v>1028935.4229560697</v>
      </c>
      <c r="G44" s="44">
        <f t="shared" ref="G44:AZ44" si="18">F44+G43-G38</f>
        <v>1505047.4590535085</v>
      </c>
      <c r="H44" s="44">
        <f t="shared" si="18"/>
        <v>1961252.2948718749</v>
      </c>
      <c r="I44" s="44">
        <f t="shared" si="18"/>
        <v>2406585.3929906185</v>
      </c>
      <c r="J44" s="44">
        <f t="shared" si="18"/>
        <v>2818222.7717433996</v>
      </c>
      <c r="K44" s="44">
        <f t="shared" si="18"/>
        <v>3218965.6093307827</v>
      </c>
      <c r="L44" s="44">
        <f t="shared" si="18"/>
        <v>3598358.1560724769</v>
      </c>
      <c r="M44" s="44">
        <f t="shared" si="18"/>
        <v>3948310.6105555408</v>
      </c>
      <c r="N44" s="44">
        <f t="shared" si="18"/>
        <v>4284629.9956587572</v>
      </c>
      <c r="O44" s="44">
        <f t="shared" si="18"/>
        <v>3900615.6111260094</v>
      </c>
      <c r="P44" s="44">
        <f t="shared" si="18"/>
        <v>3498001.0093006389</v>
      </c>
      <c r="Q44" s="44">
        <f t="shared" si="18"/>
        <v>3064802.8988350155</v>
      </c>
      <c r="R44" s="44">
        <f t="shared" si="18"/>
        <v>2572911.5212148936</v>
      </c>
      <c r="S44" s="44">
        <f t="shared" si="18"/>
        <v>2030580.9402109808</v>
      </c>
      <c r="T44" s="44">
        <f t="shared" si="18"/>
        <v>1455887.9133487968</v>
      </c>
      <c r="U44" s="44">
        <f t="shared" si="18"/>
        <v>861640.08130565542</v>
      </c>
      <c r="V44" s="44">
        <f t="shared" si="18"/>
        <v>261673.04980791081</v>
      </c>
      <c r="W44" s="44">
        <f t="shared" si="18"/>
        <v>-365140.3147093259</v>
      </c>
      <c r="X44" s="44">
        <f t="shared" si="18"/>
        <v>-1022405.2695620187</v>
      </c>
      <c r="Y44" s="44">
        <f t="shared" si="18"/>
        <v>-1674155.0919681252</v>
      </c>
      <c r="Z44" s="44">
        <f t="shared" si="18"/>
        <v>-2356917.0975291701</v>
      </c>
      <c r="AA44" s="44">
        <f t="shared" si="18"/>
        <v>-3056510.0171821984</v>
      </c>
      <c r="AB44" s="44">
        <f t="shared" si="18"/>
        <v>-3731085.1108774822</v>
      </c>
      <c r="AC44" s="44">
        <f t="shared" si="18"/>
        <v>-4336369.6155885849</v>
      </c>
      <c r="AD44" s="44">
        <f t="shared" si="18"/>
        <v>-4971693.2959366459</v>
      </c>
      <c r="AE44" s="44">
        <f t="shared" si="18"/>
        <v>-5647030.7230157321</v>
      </c>
      <c r="AF44" s="44">
        <f t="shared" si="18"/>
        <v>-6320132.8882082663</v>
      </c>
      <c r="AG44" s="44">
        <f t="shared" si="18"/>
        <v>-6952623.49758201</v>
      </c>
      <c r="AH44" s="44">
        <f t="shared" si="18"/>
        <v>-7587814.5871420866</v>
      </c>
      <c r="AI44" s="44">
        <f t="shared" si="18"/>
        <v>-8173632.9361745445</v>
      </c>
      <c r="AJ44" s="44">
        <f t="shared" si="18"/>
        <v>-8682328.5914235767</v>
      </c>
      <c r="AK44" s="44">
        <f t="shared" si="18"/>
        <v>-9122074.9404934142</v>
      </c>
      <c r="AL44" s="44">
        <f t="shared" si="18"/>
        <v>-9544560.6102262083</v>
      </c>
      <c r="AM44" s="44">
        <f t="shared" si="18"/>
        <v>-9915444.9585266877</v>
      </c>
      <c r="AN44" s="44">
        <f t="shared" si="18"/>
        <v>-10245646.583848426</v>
      </c>
      <c r="AO44" s="44">
        <f t="shared" si="18"/>
        <v>-10506171.919856666</v>
      </c>
      <c r="AP44" s="44">
        <f t="shared" si="18"/>
        <v>-10741257.161194962</v>
      </c>
      <c r="AQ44" s="44">
        <f t="shared" si="18"/>
        <v>-10927853.369212326</v>
      </c>
      <c r="AR44" s="44">
        <f t="shared" si="18"/>
        <v>-11089708.277886776</v>
      </c>
      <c r="AS44" s="44">
        <f t="shared" si="18"/>
        <v>-11221132.637134157</v>
      </c>
      <c r="AT44" s="44">
        <f t="shared" si="18"/>
        <v>-11331059.653574299</v>
      </c>
      <c r="AU44" s="44">
        <f t="shared" si="18"/>
        <v>-11421773.925053053</v>
      </c>
      <c r="AV44" s="44">
        <f t="shared" si="18"/>
        <v>-11495767.924853709</v>
      </c>
      <c r="AW44" s="44">
        <f t="shared" si="18"/>
        <v>-11555559.356284661</v>
      </c>
      <c r="AX44" s="44">
        <f t="shared" si="18"/>
        <v>-11603544.882373558</v>
      </c>
      <c r="AY44" s="44">
        <f t="shared" si="18"/>
        <v>-11641921.908931624</v>
      </c>
      <c r="AZ44" s="44">
        <f t="shared" si="18"/>
        <v>-11672638.080599999</v>
      </c>
    </row>
    <row r="50" spans="45:46" x14ac:dyDescent="0.25">
      <c r="AT50" s="40"/>
    </row>
    <row r="51" spans="45:46" x14ac:dyDescent="0.25">
      <c r="AS51" s="44"/>
      <c r="AT51" s="40"/>
    </row>
    <row r="52" spans="45:46" x14ac:dyDescent="0.25">
      <c r="AS52" s="44"/>
      <c r="AT52" s="40"/>
    </row>
    <row r="53" spans="45:46" x14ac:dyDescent="0.25">
      <c r="AS53" s="44"/>
      <c r="AT53" s="40"/>
    </row>
    <row r="54" spans="45:46" x14ac:dyDescent="0.25">
      <c r="AS54" s="44"/>
      <c r="AT54" s="40"/>
    </row>
    <row r="55" spans="45:46" x14ac:dyDescent="0.25">
      <c r="AS55" s="44"/>
      <c r="AT55" s="40"/>
    </row>
    <row r="56" spans="45:46" x14ac:dyDescent="0.25">
      <c r="AS56" s="44"/>
      <c r="AT56" s="40"/>
    </row>
    <row r="57" spans="45:46" x14ac:dyDescent="0.25">
      <c r="AS57" s="44"/>
      <c r="AT57" s="40"/>
    </row>
    <row r="58" spans="45:46" x14ac:dyDescent="0.25">
      <c r="AS58" s="44"/>
      <c r="AT58" s="40"/>
    </row>
    <row r="59" spans="45:46" x14ac:dyDescent="0.25">
      <c r="AS59" s="44"/>
    </row>
    <row r="60" spans="45:46" x14ac:dyDescent="0.25">
      <c r="AS60" s="44"/>
    </row>
    <row r="61" spans="45:46" x14ac:dyDescent="0.25">
      <c r="AS61" s="44"/>
    </row>
    <row r="62" spans="45:46" x14ac:dyDescent="0.25">
      <c r="AS62" s="44"/>
    </row>
    <row r="63" spans="45:46" x14ac:dyDescent="0.25">
      <c r="AS63" s="44"/>
    </row>
    <row r="64" spans="45:46" x14ac:dyDescent="0.25">
      <c r="AS64" s="44"/>
    </row>
    <row r="65" spans="45:45" x14ac:dyDescent="0.25">
      <c r="AS65" s="44"/>
    </row>
    <row r="66" spans="45:45" x14ac:dyDescent="0.25">
      <c r="AS66" s="44"/>
    </row>
    <row r="67" spans="45:45" x14ac:dyDescent="0.25">
      <c r="AS67" s="44"/>
    </row>
    <row r="68" spans="45:45" x14ac:dyDescent="0.25">
      <c r="AS68" s="44"/>
    </row>
    <row r="69" spans="45:45" x14ac:dyDescent="0.25">
      <c r="AS69" s="44"/>
    </row>
    <row r="70" spans="45:45" x14ac:dyDescent="0.25">
      <c r="AS70" s="44"/>
    </row>
    <row r="71" spans="45:45" x14ac:dyDescent="0.25">
      <c r="AS71" s="44"/>
    </row>
    <row r="72" spans="45:45" x14ac:dyDescent="0.25">
      <c r="AS72" s="44"/>
    </row>
    <row r="73" spans="45:45" x14ac:dyDescent="0.25">
      <c r="AS73" s="44"/>
    </row>
    <row r="74" spans="45:45" x14ac:dyDescent="0.25">
      <c r="AS74" s="44"/>
    </row>
    <row r="75" spans="45:45" x14ac:dyDescent="0.25">
      <c r="AS75" s="44"/>
    </row>
    <row r="76" spans="45:45" x14ac:dyDescent="0.25">
      <c r="AS76" s="44"/>
    </row>
    <row r="77" spans="45:45" x14ac:dyDescent="0.25">
      <c r="AS77" s="44"/>
    </row>
    <row r="78" spans="45:45" x14ac:dyDescent="0.25">
      <c r="AS78" s="44"/>
    </row>
    <row r="79" spans="45:45" x14ac:dyDescent="0.25">
      <c r="AS79" s="44"/>
    </row>
    <row r="80" spans="45:45" x14ac:dyDescent="0.25">
      <c r="AS80" s="44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0C831-679A-459E-9B87-E57E720AD4E1}">
  <dimension ref="B2:AS45"/>
  <sheetViews>
    <sheetView workbookViewId="0"/>
  </sheetViews>
  <sheetFormatPr defaultRowHeight="15" x14ac:dyDescent="0.25"/>
  <cols>
    <col min="2" max="2" width="9.7109375" bestFit="1" customWidth="1"/>
    <col min="3" max="3" width="14.28515625" bestFit="1" customWidth="1"/>
    <col min="4" max="4" width="11.140625" bestFit="1" customWidth="1"/>
    <col min="5" max="6" width="11.5703125" bestFit="1" customWidth="1"/>
    <col min="7" max="7" width="12.140625" bestFit="1" customWidth="1"/>
    <col min="8" max="8" width="11.28515625" bestFit="1" customWidth="1"/>
  </cols>
  <sheetData>
    <row r="2" spans="2:8" ht="60" x14ac:dyDescent="0.25">
      <c r="B2" s="47" t="s">
        <v>204</v>
      </c>
      <c r="C2" s="48" t="s">
        <v>209</v>
      </c>
      <c r="D2" s="48" t="s">
        <v>205</v>
      </c>
      <c r="E2" s="48" t="s">
        <v>191</v>
      </c>
      <c r="F2" s="48" t="s">
        <v>202</v>
      </c>
      <c r="G2" s="48" t="s">
        <v>203</v>
      </c>
      <c r="H2" s="48" t="s">
        <v>206</v>
      </c>
    </row>
    <row r="3" spans="2:8" x14ac:dyDescent="0.25">
      <c r="B3" t="s">
        <v>192</v>
      </c>
      <c r="C3" s="40">
        <f>SUM('GSHI Analysis CLOSED'!E43:I43)</f>
        <v>6008301.469190619</v>
      </c>
      <c r="D3" s="40">
        <f>SUM('GSHI Analysis CLOSED'!E38:I38)</f>
        <v>3601716.0762</v>
      </c>
      <c r="E3" s="40">
        <f>C3</f>
        <v>6008301.469190619</v>
      </c>
      <c r="F3" s="40">
        <f>D3</f>
        <v>3601716.0762</v>
      </c>
      <c r="G3" s="40">
        <f>E3-F3</f>
        <v>2406585.3929906189</v>
      </c>
    </row>
    <row r="4" spans="2:8" x14ac:dyDescent="0.25">
      <c r="B4" t="s">
        <v>193</v>
      </c>
      <c r="C4" s="40">
        <f>SUM('GSHI Analysis CLOSED'!J43:N43)</f>
        <v>6006213.4506681375</v>
      </c>
      <c r="D4" s="40">
        <f>SUM('GSHI Analysis CLOSED'!J38:N38)</f>
        <v>4128168.8480000002</v>
      </c>
      <c r="E4" s="40">
        <f>C4+E3</f>
        <v>12014514.919858757</v>
      </c>
      <c r="F4" s="40">
        <f>D4+F3</f>
        <v>7729884.9242000002</v>
      </c>
      <c r="G4" s="40">
        <f>E4-F4</f>
        <v>4284629.9956587572</v>
      </c>
    </row>
    <row r="5" spans="2:8" x14ac:dyDescent="0.25">
      <c r="B5" t="s">
        <v>194</v>
      </c>
      <c r="C5" s="40">
        <f>SUM('GSHI Analysis CLOSED'!O43:S43)</f>
        <v>2334523.3659522231</v>
      </c>
      <c r="D5" s="40">
        <f>SUM('GSHI Analysis CLOSED'!O38:S38)</f>
        <v>4588572.4214000003</v>
      </c>
      <c r="E5" s="40">
        <f t="shared" ref="E5:E12" si="0">C5+E4</f>
        <v>14349038.285810981</v>
      </c>
      <c r="F5" s="40">
        <f t="shared" ref="F5:F12" si="1">D5+F4</f>
        <v>12318457.345600002</v>
      </c>
      <c r="G5" s="40">
        <f t="shared" ref="G5:G12" si="2">E5-F5</f>
        <v>2030580.9402109794</v>
      </c>
    </row>
    <row r="6" spans="2:8" x14ac:dyDescent="0.25">
      <c r="B6" t="s">
        <v>195</v>
      </c>
      <c r="C6" s="40">
        <f>SUM('GSHI Analysis CLOSED'!T43:X43)</f>
        <v>1935917.316427001</v>
      </c>
      <c r="D6" s="40">
        <f>SUM('GSHI Analysis CLOSED'!T38:X38)</f>
        <v>4988903.5262000002</v>
      </c>
      <c r="E6" s="40">
        <f t="shared" si="0"/>
        <v>16284955.602237983</v>
      </c>
      <c r="F6" s="40">
        <f t="shared" si="1"/>
        <v>17307360.871800002</v>
      </c>
      <c r="G6" s="40">
        <f t="shared" si="2"/>
        <v>-1022405.269562019</v>
      </c>
      <c r="H6" s="44">
        <f>G6</f>
        <v>-1022405.269562019</v>
      </c>
    </row>
    <row r="7" spans="2:8" x14ac:dyDescent="0.25">
      <c r="B7" t="s">
        <v>196</v>
      </c>
      <c r="C7" s="40">
        <f>SUM('GSHI Analysis CLOSED'!Y43:AC43)</f>
        <v>1403352.5883734331</v>
      </c>
      <c r="D7" s="40">
        <f>SUM('GSHI Analysis CLOSED'!Y38:AC38)</f>
        <v>4717316.9343999997</v>
      </c>
      <c r="E7" s="40">
        <f t="shared" si="0"/>
        <v>17688308.190611415</v>
      </c>
      <c r="F7" s="40">
        <f t="shared" si="1"/>
        <v>22024677.806200001</v>
      </c>
      <c r="G7" s="40">
        <f t="shared" si="2"/>
        <v>-4336369.6155885868</v>
      </c>
      <c r="H7" s="44">
        <f t="shared" ref="H7:H12" si="3">G7-G6</f>
        <v>-3313964.3460265677</v>
      </c>
    </row>
    <row r="8" spans="2:8" x14ac:dyDescent="0.25">
      <c r="B8" t="s">
        <v>197</v>
      </c>
      <c r="C8" s="40">
        <f>SUM('GSHI Analysis CLOSED'!AD43:AH43)</f>
        <v>879055.1196464987</v>
      </c>
      <c r="D8" s="40">
        <f>SUM('GSHI Analysis CLOSED'!AD38:AH38)</f>
        <v>4130500.0912000001</v>
      </c>
      <c r="E8" s="40">
        <f t="shared" si="0"/>
        <v>18567363.310257912</v>
      </c>
      <c r="F8" s="40">
        <f t="shared" si="1"/>
        <v>26155177.897400003</v>
      </c>
      <c r="G8" s="40">
        <f t="shared" si="2"/>
        <v>-7587814.5871420912</v>
      </c>
      <c r="H8" s="44">
        <f t="shared" si="3"/>
        <v>-3251444.9715535045</v>
      </c>
    </row>
    <row r="9" spans="2:8" x14ac:dyDescent="0.25">
      <c r="B9" t="s">
        <v>198</v>
      </c>
      <c r="C9" s="40">
        <f>SUM('GSHI Analysis CLOSED'!AI43:AM43)</f>
        <v>441776.86561539775</v>
      </c>
      <c r="D9" s="40">
        <f>SUM('GSHI Analysis CLOSED'!AI38:AM38)</f>
        <v>2769407.2369999997</v>
      </c>
      <c r="E9" s="40">
        <f t="shared" si="0"/>
        <v>19009140.175873309</v>
      </c>
      <c r="F9" s="40">
        <f t="shared" si="1"/>
        <v>28924585.134400003</v>
      </c>
      <c r="G9" s="40">
        <f t="shared" si="2"/>
        <v>-9915444.9585266933</v>
      </c>
      <c r="H9" s="44">
        <f t="shared" si="3"/>
        <v>-2327630.371384602</v>
      </c>
    </row>
    <row r="10" spans="2:8" x14ac:dyDescent="0.25">
      <c r="B10" t="s">
        <v>199</v>
      </c>
      <c r="C10" s="40">
        <f>SUM('GSHI Analysis CLOSED'!AN43:AR43)</f>
        <v>182833.64243991175</v>
      </c>
      <c r="D10" s="40">
        <f>SUM('GSHI Analysis CLOSED'!AN38:AR38)</f>
        <v>1357096.9617999999</v>
      </c>
      <c r="E10" s="40">
        <f t="shared" si="0"/>
        <v>19191973.818313222</v>
      </c>
      <c r="F10" s="40">
        <f t="shared" si="1"/>
        <v>30281682.096200004</v>
      </c>
      <c r="G10" s="40">
        <f t="shared" si="2"/>
        <v>-11089708.277886782</v>
      </c>
      <c r="H10" s="44">
        <f t="shared" si="3"/>
        <v>-1174263.3193600886</v>
      </c>
    </row>
    <row r="11" spans="2:8" x14ac:dyDescent="0.25">
      <c r="B11" t="s">
        <v>200</v>
      </c>
      <c r="C11" s="40">
        <f>SUM('GSHI Analysis CLOSED'!AS43:AW43)</f>
        <v>65830.811802116601</v>
      </c>
      <c r="D11" s="40">
        <f>SUM('GSHI Analysis CLOSED'!AS38:AW38)</f>
        <v>531681.89020000002</v>
      </c>
      <c r="E11" s="40">
        <f t="shared" si="0"/>
        <v>19257804.630115338</v>
      </c>
      <c r="F11" s="40">
        <f t="shared" si="1"/>
        <v>30813363.986400004</v>
      </c>
      <c r="G11" s="40">
        <f t="shared" si="2"/>
        <v>-11555559.356284667</v>
      </c>
      <c r="H11" s="44">
        <f t="shared" si="3"/>
        <v>-465851.07839788496</v>
      </c>
    </row>
    <row r="12" spans="2:8" x14ac:dyDescent="0.25">
      <c r="B12" t="s">
        <v>201</v>
      </c>
      <c r="C12" s="40">
        <f>SUM('GSHI Analysis CLOSED'!AX43:AZ43)</f>
        <v>15651.394884662452</v>
      </c>
      <c r="D12" s="40">
        <f>SUM('GSHI Analysis CLOSED'!AX38:AZ38)</f>
        <v>132730.11920000002</v>
      </c>
      <c r="E12" s="40">
        <f t="shared" si="0"/>
        <v>19273456.024999999</v>
      </c>
      <c r="F12" s="40">
        <f t="shared" si="1"/>
        <v>30946094.105600003</v>
      </c>
      <c r="G12" s="40">
        <f t="shared" si="2"/>
        <v>-11672638.080600005</v>
      </c>
      <c r="H12" s="44">
        <f t="shared" si="3"/>
        <v>-117078.72431533784</v>
      </c>
    </row>
    <row r="14" spans="2:8" x14ac:dyDescent="0.25">
      <c r="B14" t="s">
        <v>211</v>
      </c>
      <c r="C14" s="44"/>
      <c r="D14" s="44"/>
    </row>
    <row r="15" spans="2:8" x14ac:dyDescent="0.25">
      <c r="B15" t="s">
        <v>210</v>
      </c>
    </row>
    <row r="43" spans="25:45" x14ac:dyDescent="0.25">
      <c r="AS43" s="44"/>
    </row>
    <row r="45" spans="25:45" x14ac:dyDescent="0.25">
      <c r="Y45" s="44">
        <f>SUM(AI38:AM38)</f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2D959-B065-49DC-95E5-843443AD1D7C}">
  <dimension ref="A1:AY105"/>
  <sheetViews>
    <sheetView workbookViewId="0"/>
  </sheetViews>
  <sheetFormatPr defaultColWidth="13" defaultRowHeight="12" x14ac:dyDescent="0.2"/>
  <cols>
    <col min="1" max="1" width="3.42578125" style="13" customWidth="1"/>
    <col min="2" max="2" width="60.42578125" style="13" customWidth="1"/>
    <col min="3" max="3" width="2.140625" style="13" customWidth="1"/>
    <col min="4" max="4" width="12.5703125" style="14" customWidth="1"/>
    <col min="5" max="5" width="12.7109375" style="25" customWidth="1"/>
    <col min="6" max="6" width="13" style="25" customWidth="1"/>
    <col min="7" max="16384" width="13" style="25"/>
  </cols>
  <sheetData>
    <row r="1" spans="1:51" s="11" customFormat="1" ht="15" x14ac:dyDescent="0.25">
      <c r="B1" s="2" t="s">
        <v>112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</row>
    <row r="2" spans="1:51" s="13" customFormat="1" x14ac:dyDescent="0.2">
      <c r="D2" s="14"/>
    </row>
    <row r="3" spans="1:51" s="13" customFormat="1" x14ac:dyDescent="0.2">
      <c r="D3" s="14"/>
    </row>
    <row r="4" spans="1:51" s="13" customFormat="1" x14ac:dyDescent="0.2">
      <c r="A4" s="13" t="s">
        <v>8</v>
      </c>
      <c r="D4" s="15">
        <v>2025</v>
      </c>
      <c r="E4" s="15">
        <v>2026</v>
      </c>
      <c r="F4" s="15">
        <v>2027</v>
      </c>
      <c r="G4" s="15">
        <v>2028</v>
      </c>
      <c r="H4" s="15">
        <v>2029</v>
      </c>
      <c r="I4" s="15">
        <v>2030</v>
      </c>
      <c r="J4" s="15">
        <v>2031</v>
      </c>
      <c r="K4" s="15">
        <v>2032</v>
      </c>
      <c r="L4" s="15">
        <v>2033</v>
      </c>
      <c r="M4" s="15">
        <v>2034</v>
      </c>
      <c r="N4" s="15">
        <v>2035</v>
      </c>
      <c r="O4" s="15">
        <v>2036</v>
      </c>
      <c r="P4" s="15">
        <v>2037</v>
      </c>
      <c r="Q4" s="15">
        <v>2038</v>
      </c>
      <c r="R4" s="15">
        <v>2039</v>
      </c>
      <c r="S4" s="15">
        <v>2040</v>
      </c>
      <c r="T4" s="15">
        <v>2041</v>
      </c>
      <c r="U4" s="15">
        <v>2042</v>
      </c>
      <c r="V4" s="15">
        <v>2043</v>
      </c>
      <c r="W4" s="15">
        <v>2044</v>
      </c>
      <c r="X4" s="15">
        <v>2045</v>
      </c>
      <c r="Y4" s="15">
        <v>2046</v>
      </c>
      <c r="Z4" s="15">
        <v>2047</v>
      </c>
      <c r="AA4" s="15">
        <v>2048</v>
      </c>
      <c r="AB4" s="15">
        <v>2049</v>
      </c>
      <c r="AC4" s="15">
        <v>2050</v>
      </c>
      <c r="AD4" s="15">
        <v>2051</v>
      </c>
      <c r="AE4" s="15">
        <v>2052</v>
      </c>
      <c r="AF4" s="15">
        <v>2053</v>
      </c>
      <c r="AG4" s="15">
        <v>2054</v>
      </c>
      <c r="AH4" s="15">
        <v>2055</v>
      </c>
      <c r="AI4" s="15">
        <v>2056</v>
      </c>
      <c r="AJ4" s="15">
        <v>2057</v>
      </c>
      <c r="AK4" s="15">
        <v>2058</v>
      </c>
      <c r="AL4" s="15">
        <v>2059</v>
      </c>
      <c r="AM4" s="15">
        <v>2060</v>
      </c>
      <c r="AN4" s="15">
        <v>2061</v>
      </c>
      <c r="AO4" s="15">
        <v>2062</v>
      </c>
      <c r="AP4" s="15">
        <v>2063</v>
      </c>
      <c r="AQ4" s="15">
        <v>2064</v>
      </c>
      <c r="AR4" s="15">
        <v>2065</v>
      </c>
      <c r="AS4" s="15">
        <v>2066</v>
      </c>
      <c r="AT4" s="15">
        <v>2067</v>
      </c>
      <c r="AU4" s="15">
        <v>2068</v>
      </c>
      <c r="AV4" s="15">
        <v>2069</v>
      </c>
      <c r="AW4" s="15">
        <v>2070</v>
      </c>
      <c r="AX4" s="15">
        <v>2071</v>
      </c>
      <c r="AY4" s="15">
        <v>2072</v>
      </c>
    </row>
    <row r="5" spans="1:51" s="13" customFormat="1" x14ac:dyDescent="0.2">
      <c r="D5" s="15"/>
    </row>
    <row r="6" spans="1:51" s="16" customFormat="1" ht="18" x14ac:dyDescent="0.25">
      <c r="A6" s="50" t="s">
        <v>61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</row>
    <row r="7" spans="1:51" s="17" customFormat="1" ht="18" x14ac:dyDescent="0.25">
      <c r="A7" s="50" t="s">
        <v>9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</row>
    <row r="8" spans="1:51" s="17" customFormat="1" ht="18" x14ac:dyDescent="0.25">
      <c r="A8" s="50" t="s">
        <v>10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</row>
    <row r="9" spans="1:51" s="13" customFormat="1" ht="15" x14ac:dyDescent="0.25">
      <c r="A9" s="49"/>
      <c r="B9" s="49"/>
      <c r="C9" s="49"/>
      <c r="D9" s="49"/>
    </row>
    <row r="10" spans="1:51" s="18" customFormat="1" x14ac:dyDescent="0.2">
      <c r="B10" s="13"/>
      <c r="C10" s="13"/>
      <c r="D10" s="19" t="s">
        <v>11</v>
      </c>
      <c r="E10" s="19" t="s">
        <v>11</v>
      </c>
      <c r="F10" s="19" t="s">
        <v>11</v>
      </c>
      <c r="G10" s="19" t="s">
        <v>11</v>
      </c>
      <c r="H10" s="19" t="s">
        <v>11</v>
      </c>
      <c r="I10" s="19" t="s">
        <v>11</v>
      </c>
      <c r="J10" s="19" t="s">
        <v>11</v>
      </c>
      <c r="K10" s="19" t="s">
        <v>11</v>
      </c>
      <c r="L10" s="19" t="s">
        <v>11</v>
      </c>
      <c r="M10" s="19" t="s">
        <v>11</v>
      </c>
      <c r="N10" s="19" t="s">
        <v>11</v>
      </c>
      <c r="O10" s="19" t="s">
        <v>11</v>
      </c>
      <c r="P10" s="19" t="s">
        <v>11</v>
      </c>
      <c r="Q10" s="19" t="s">
        <v>11</v>
      </c>
      <c r="R10" s="19" t="s">
        <v>11</v>
      </c>
      <c r="S10" s="19" t="s">
        <v>11</v>
      </c>
      <c r="T10" s="19" t="s">
        <v>11</v>
      </c>
      <c r="U10" s="19" t="s">
        <v>11</v>
      </c>
      <c r="V10" s="19" t="s">
        <v>11</v>
      </c>
      <c r="W10" s="19" t="s">
        <v>11</v>
      </c>
      <c r="X10" s="19" t="s">
        <v>11</v>
      </c>
      <c r="Y10" s="19" t="s">
        <v>11</v>
      </c>
      <c r="Z10" s="19" t="s">
        <v>11</v>
      </c>
      <c r="AA10" s="19" t="s">
        <v>11</v>
      </c>
      <c r="AB10" s="19" t="s">
        <v>11</v>
      </c>
      <c r="AC10" s="19" t="s">
        <v>11</v>
      </c>
      <c r="AD10" s="19" t="s">
        <v>11</v>
      </c>
      <c r="AE10" s="19" t="s">
        <v>11</v>
      </c>
      <c r="AF10" s="19" t="s">
        <v>11</v>
      </c>
      <c r="AG10" s="19" t="s">
        <v>11</v>
      </c>
      <c r="AH10" s="19" t="s">
        <v>11</v>
      </c>
      <c r="AI10" s="19" t="s">
        <v>11</v>
      </c>
      <c r="AJ10" s="19" t="s">
        <v>11</v>
      </c>
      <c r="AK10" s="19" t="s">
        <v>11</v>
      </c>
      <c r="AL10" s="19" t="s">
        <v>11</v>
      </c>
      <c r="AM10" s="19" t="s">
        <v>11</v>
      </c>
      <c r="AN10" s="19" t="s">
        <v>11</v>
      </c>
      <c r="AO10" s="19" t="s">
        <v>11</v>
      </c>
      <c r="AP10" s="19" t="s">
        <v>11</v>
      </c>
      <c r="AQ10" s="19" t="s">
        <v>11</v>
      </c>
      <c r="AR10" s="19" t="s">
        <v>11</v>
      </c>
      <c r="AS10" s="19" t="s">
        <v>11</v>
      </c>
      <c r="AT10" s="19" t="s">
        <v>11</v>
      </c>
      <c r="AU10" s="19" t="s">
        <v>11</v>
      </c>
      <c r="AV10" s="19" t="s">
        <v>11</v>
      </c>
      <c r="AW10" s="19" t="s">
        <v>11</v>
      </c>
      <c r="AX10" s="19" t="s">
        <v>11</v>
      </c>
      <c r="AY10" s="19" t="s">
        <v>11</v>
      </c>
    </row>
    <row r="11" spans="1:51" s="18" customFormat="1" x14ac:dyDescent="0.2">
      <c r="B11" s="13"/>
      <c r="C11" s="13"/>
      <c r="D11" s="19" t="s">
        <v>63</v>
      </c>
      <c r="E11" s="19" t="s">
        <v>64</v>
      </c>
      <c r="F11" s="19" t="s">
        <v>65</v>
      </c>
      <c r="G11" s="19" t="s">
        <v>66</v>
      </c>
      <c r="H11" s="19" t="s">
        <v>67</v>
      </c>
      <c r="I11" s="19" t="s">
        <v>68</v>
      </c>
      <c r="J11" s="19" t="s">
        <v>69</v>
      </c>
      <c r="K11" s="19" t="s">
        <v>70</v>
      </c>
      <c r="L11" s="19" t="s">
        <v>71</v>
      </c>
      <c r="M11" s="19" t="s">
        <v>72</v>
      </c>
      <c r="N11" s="19" t="s">
        <v>73</v>
      </c>
      <c r="O11" s="19" t="s">
        <v>74</v>
      </c>
      <c r="P11" s="19" t="s">
        <v>75</v>
      </c>
      <c r="Q11" s="19" t="s">
        <v>76</v>
      </c>
      <c r="R11" s="19" t="s">
        <v>77</v>
      </c>
      <c r="S11" s="19" t="s">
        <v>78</v>
      </c>
      <c r="T11" s="19" t="s">
        <v>79</v>
      </c>
      <c r="U11" s="19" t="s">
        <v>80</v>
      </c>
      <c r="V11" s="19" t="s">
        <v>81</v>
      </c>
      <c r="W11" s="19" t="s">
        <v>82</v>
      </c>
      <c r="X11" s="19" t="s">
        <v>83</v>
      </c>
      <c r="Y11" s="19" t="s">
        <v>84</v>
      </c>
      <c r="Z11" s="19" t="s">
        <v>85</v>
      </c>
      <c r="AA11" s="19" t="s">
        <v>86</v>
      </c>
      <c r="AB11" s="19" t="s">
        <v>87</v>
      </c>
      <c r="AC11" s="19" t="s">
        <v>88</v>
      </c>
      <c r="AD11" s="19" t="s">
        <v>89</v>
      </c>
      <c r="AE11" s="19" t="s">
        <v>90</v>
      </c>
      <c r="AF11" s="19" t="s">
        <v>91</v>
      </c>
      <c r="AG11" s="19" t="s">
        <v>92</v>
      </c>
      <c r="AH11" s="19" t="s">
        <v>93</v>
      </c>
      <c r="AI11" s="19" t="s">
        <v>94</v>
      </c>
      <c r="AJ11" s="19" t="s">
        <v>95</v>
      </c>
      <c r="AK11" s="19" t="s">
        <v>96</v>
      </c>
      <c r="AL11" s="19" t="s">
        <v>97</v>
      </c>
      <c r="AM11" s="19" t="s">
        <v>98</v>
      </c>
      <c r="AN11" s="19" t="s">
        <v>99</v>
      </c>
      <c r="AO11" s="19" t="s">
        <v>100</v>
      </c>
      <c r="AP11" s="19" t="s">
        <v>101</v>
      </c>
      <c r="AQ11" s="19" t="s">
        <v>102</v>
      </c>
      <c r="AR11" s="19" t="s">
        <v>103</v>
      </c>
      <c r="AS11" s="19" t="s">
        <v>104</v>
      </c>
      <c r="AT11" s="19" t="s">
        <v>105</v>
      </c>
      <c r="AU11" s="19" t="s">
        <v>106</v>
      </c>
      <c r="AV11" s="19" t="s">
        <v>107</v>
      </c>
      <c r="AW11" s="19" t="s">
        <v>108</v>
      </c>
      <c r="AX11" s="19" t="s">
        <v>109</v>
      </c>
      <c r="AY11" s="19" t="s">
        <v>110</v>
      </c>
    </row>
    <row r="12" spans="1:51" s="13" customFormat="1" x14ac:dyDescent="0.2"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</row>
    <row r="13" spans="1:51" s="13" customFormat="1" x14ac:dyDescent="0.2">
      <c r="A13" s="18" t="s">
        <v>55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</row>
    <row r="14" spans="1:51" s="20" customFormat="1" x14ac:dyDescent="0.2">
      <c r="A14" s="20" t="s">
        <v>43</v>
      </c>
      <c r="D14" s="21">
        <v>45</v>
      </c>
      <c r="E14" s="21">
        <v>45</v>
      </c>
      <c r="F14" s="21">
        <v>44</v>
      </c>
      <c r="G14" s="21">
        <v>43</v>
      </c>
      <c r="H14" s="21">
        <v>42</v>
      </c>
      <c r="I14" s="21">
        <v>40</v>
      </c>
      <c r="J14" s="21">
        <v>39</v>
      </c>
      <c r="K14" s="21">
        <v>38</v>
      </c>
      <c r="L14" s="21">
        <v>38</v>
      </c>
      <c r="M14" s="21">
        <v>35</v>
      </c>
      <c r="N14" s="21">
        <v>34</v>
      </c>
      <c r="O14" s="21">
        <v>32</v>
      </c>
      <c r="P14" s="21">
        <v>31</v>
      </c>
      <c r="Q14" s="21">
        <v>30</v>
      </c>
      <c r="R14" s="21">
        <v>27</v>
      </c>
      <c r="S14" s="21">
        <v>25</v>
      </c>
      <c r="T14" s="21">
        <v>24</v>
      </c>
      <c r="U14" s="21">
        <v>23</v>
      </c>
      <c r="V14" s="21">
        <v>21</v>
      </c>
      <c r="W14" s="21">
        <v>19</v>
      </c>
      <c r="X14" s="21">
        <v>16</v>
      </c>
      <c r="Y14" s="21">
        <v>15</v>
      </c>
      <c r="Z14" s="21">
        <v>13</v>
      </c>
      <c r="AA14" s="21">
        <v>11</v>
      </c>
      <c r="AB14" s="21">
        <v>9</v>
      </c>
      <c r="AC14" s="21">
        <v>9</v>
      </c>
      <c r="AD14" s="21">
        <v>6</v>
      </c>
      <c r="AE14" s="21">
        <v>4</v>
      </c>
      <c r="AF14" s="21">
        <v>3</v>
      </c>
      <c r="AG14" s="21">
        <v>2</v>
      </c>
      <c r="AH14" s="21">
        <v>2</v>
      </c>
      <c r="AI14" s="21">
        <v>1</v>
      </c>
      <c r="AJ14" s="21">
        <v>1</v>
      </c>
      <c r="AK14" s="21">
        <v>1</v>
      </c>
      <c r="AL14" s="21">
        <v>0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</row>
    <row r="15" spans="1:51" s="20" customFormat="1" x14ac:dyDescent="0.2">
      <c r="A15" s="20" t="s">
        <v>44</v>
      </c>
      <c r="D15" s="21">
        <v>5</v>
      </c>
      <c r="E15" s="21">
        <v>5</v>
      </c>
      <c r="F15" s="21">
        <v>4</v>
      </c>
      <c r="G15" s="21">
        <v>3</v>
      </c>
      <c r="H15" s="21">
        <v>3</v>
      </c>
      <c r="I15" s="21">
        <v>2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</row>
    <row r="16" spans="1:51" s="20" customFormat="1" x14ac:dyDescent="0.2">
      <c r="A16" s="20" t="s">
        <v>45</v>
      </c>
      <c r="D16" s="21">
        <v>8</v>
      </c>
      <c r="E16" s="21">
        <v>8</v>
      </c>
      <c r="F16" s="21">
        <v>10</v>
      </c>
      <c r="G16" s="21">
        <v>12</v>
      </c>
      <c r="H16" s="21">
        <v>13</v>
      </c>
      <c r="I16" s="21">
        <v>16</v>
      </c>
      <c r="J16" s="21">
        <v>19</v>
      </c>
      <c r="K16" s="21">
        <v>20</v>
      </c>
      <c r="L16" s="21">
        <v>20</v>
      </c>
      <c r="M16" s="21">
        <v>23</v>
      </c>
      <c r="N16" s="21">
        <v>24</v>
      </c>
      <c r="O16" s="21">
        <v>26</v>
      </c>
      <c r="P16" s="21">
        <v>27</v>
      </c>
      <c r="Q16" s="21">
        <v>28</v>
      </c>
      <c r="R16" s="21">
        <v>31</v>
      </c>
      <c r="S16" s="21">
        <v>33</v>
      </c>
      <c r="T16" s="21">
        <v>34</v>
      </c>
      <c r="U16" s="21">
        <v>35</v>
      </c>
      <c r="V16" s="21">
        <v>37</v>
      </c>
      <c r="W16" s="21">
        <v>39</v>
      </c>
      <c r="X16" s="21">
        <v>42</v>
      </c>
      <c r="Y16" s="21">
        <v>43</v>
      </c>
      <c r="Z16" s="21">
        <v>45</v>
      </c>
      <c r="AA16" s="21">
        <v>47</v>
      </c>
      <c r="AB16" s="21">
        <v>49</v>
      </c>
      <c r="AC16" s="21">
        <v>49</v>
      </c>
      <c r="AD16" s="21">
        <v>52</v>
      </c>
      <c r="AE16" s="21">
        <v>54</v>
      </c>
      <c r="AF16" s="21">
        <v>55</v>
      </c>
      <c r="AG16" s="21">
        <v>56</v>
      </c>
      <c r="AH16" s="21">
        <v>56</v>
      </c>
      <c r="AI16" s="21">
        <v>57</v>
      </c>
      <c r="AJ16" s="21">
        <v>57</v>
      </c>
      <c r="AK16" s="21">
        <v>57</v>
      </c>
      <c r="AL16" s="21">
        <v>58</v>
      </c>
      <c r="AM16" s="21">
        <v>58</v>
      </c>
      <c r="AN16" s="21">
        <v>58</v>
      </c>
      <c r="AO16" s="21">
        <v>58</v>
      </c>
      <c r="AP16" s="21">
        <v>58</v>
      </c>
      <c r="AQ16" s="21">
        <v>58</v>
      </c>
      <c r="AR16" s="21">
        <v>58</v>
      </c>
      <c r="AS16" s="21">
        <v>58</v>
      </c>
      <c r="AT16" s="21">
        <v>58</v>
      </c>
      <c r="AU16" s="21">
        <v>58</v>
      </c>
      <c r="AV16" s="21">
        <v>58</v>
      </c>
      <c r="AW16" s="21">
        <v>58</v>
      </c>
      <c r="AX16" s="21">
        <v>58</v>
      </c>
      <c r="AY16" s="21">
        <v>58</v>
      </c>
    </row>
    <row r="17" spans="1:51" s="20" customFormat="1" x14ac:dyDescent="0.2">
      <c r="A17" s="20" t="s">
        <v>46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0</v>
      </c>
      <c r="AX17" s="21">
        <v>0</v>
      </c>
      <c r="AY17" s="21">
        <v>0</v>
      </c>
    </row>
    <row r="18" spans="1:51" s="20" customFormat="1" x14ac:dyDescent="0.2">
      <c r="A18" s="20" t="s">
        <v>53</v>
      </c>
      <c r="D18" s="21">
        <v>53</v>
      </c>
      <c r="E18" s="21">
        <v>53</v>
      </c>
      <c r="F18" s="21">
        <v>54</v>
      </c>
      <c r="G18" s="21">
        <v>55</v>
      </c>
      <c r="H18" s="21">
        <v>55</v>
      </c>
      <c r="I18" s="21">
        <v>56</v>
      </c>
      <c r="J18" s="21">
        <v>58</v>
      </c>
      <c r="K18" s="21">
        <v>58</v>
      </c>
      <c r="L18" s="21">
        <v>58</v>
      </c>
      <c r="M18" s="21">
        <v>58</v>
      </c>
      <c r="N18" s="21">
        <v>58</v>
      </c>
      <c r="O18" s="21">
        <v>58</v>
      </c>
      <c r="P18" s="21">
        <v>58</v>
      </c>
      <c r="Q18" s="21">
        <v>58</v>
      </c>
      <c r="R18" s="21">
        <v>58</v>
      </c>
      <c r="S18" s="21">
        <v>58</v>
      </c>
      <c r="T18" s="21">
        <v>58</v>
      </c>
      <c r="U18" s="21">
        <v>58</v>
      </c>
      <c r="V18" s="21">
        <v>58</v>
      </c>
      <c r="W18" s="21">
        <v>58</v>
      </c>
      <c r="X18" s="21">
        <v>58</v>
      </c>
      <c r="Y18" s="21">
        <v>58</v>
      </c>
      <c r="Z18" s="21">
        <v>58</v>
      </c>
      <c r="AA18" s="21">
        <v>58</v>
      </c>
      <c r="AB18" s="21">
        <v>58</v>
      </c>
      <c r="AC18" s="21">
        <v>58</v>
      </c>
      <c r="AD18" s="21">
        <v>58</v>
      </c>
      <c r="AE18" s="21">
        <v>58</v>
      </c>
      <c r="AF18" s="21">
        <v>58</v>
      </c>
      <c r="AG18" s="21">
        <v>58</v>
      </c>
      <c r="AH18" s="21">
        <v>58</v>
      </c>
      <c r="AI18" s="21">
        <v>58</v>
      </c>
      <c r="AJ18" s="21">
        <v>58</v>
      </c>
      <c r="AK18" s="21">
        <v>58</v>
      </c>
      <c r="AL18" s="21">
        <v>58</v>
      </c>
      <c r="AM18" s="21">
        <v>58</v>
      </c>
      <c r="AN18" s="21">
        <v>58</v>
      </c>
      <c r="AO18" s="21">
        <v>58</v>
      </c>
      <c r="AP18" s="21">
        <v>58</v>
      </c>
      <c r="AQ18" s="21">
        <v>58</v>
      </c>
      <c r="AR18" s="21">
        <v>58</v>
      </c>
      <c r="AS18" s="21">
        <v>58</v>
      </c>
      <c r="AT18" s="21">
        <v>58</v>
      </c>
      <c r="AU18" s="21">
        <v>58</v>
      </c>
      <c r="AV18" s="21">
        <v>58</v>
      </c>
      <c r="AW18" s="21">
        <v>58</v>
      </c>
      <c r="AX18" s="21">
        <v>58</v>
      </c>
      <c r="AY18" s="21">
        <v>58</v>
      </c>
    </row>
    <row r="19" spans="1:51" s="20" customFormat="1" x14ac:dyDescent="0.2">
      <c r="A19" s="20" t="s">
        <v>54</v>
      </c>
      <c r="D19" s="21">
        <v>5</v>
      </c>
      <c r="E19" s="21">
        <v>5</v>
      </c>
      <c r="F19" s="21">
        <v>4</v>
      </c>
      <c r="G19" s="21">
        <v>3</v>
      </c>
      <c r="H19" s="21">
        <v>3</v>
      </c>
      <c r="I19" s="21">
        <v>2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</row>
    <row r="20" spans="1:51" s="20" customFormat="1" x14ac:dyDescent="0.2"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</row>
    <row r="21" spans="1:51" s="20" customFormat="1" x14ac:dyDescent="0.2">
      <c r="A21" s="37" t="s">
        <v>56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s="20" customFormat="1" x14ac:dyDescent="0.2">
      <c r="A22" s="20" t="s">
        <v>51</v>
      </c>
      <c r="D22" s="21">
        <v>1</v>
      </c>
      <c r="E22" s="21">
        <v>1</v>
      </c>
      <c r="F22" s="21">
        <v>1</v>
      </c>
      <c r="G22" s="21">
        <v>1</v>
      </c>
      <c r="H22" s="21">
        <v>1</v>
      </c>
      <c r="I22" s="21">
        <v>1</v>
      </c>
      <c r="J22" s="21">
        <v>1</v>
      </c>
      <c r="K22" s="21">
        <v>1</v>
      </c>
      <c r="L22" s="21">
        <v>1</v>
      </c>
      <c r="M22" s="21">
        <v>2</v>
      </c>
      <c r="N22" s="21">
        <v>2</v>
      </c>
      <c r="O22" s="21">
        <v>2</v>
      </c>
      <c r="P22" s="21">
        <v>4</v>
      </c>
      <c r="Q22" s="21">
        <v>4</v>
      </c>
      <c r="R22" s="21">
        <v>7</v>
      </c>
      <c r="S22" s="21">
        <v>9</v>
      </c>
      <c r="T22" s="21">
        <v>8</v>
      </c>
      <c r="U22" s="21">
        <v>8</v>
      </c>
      <c r="V22" s="21">
        <v>8</v>
      </c>
      <c r="W22" s="21">
        <v>8</v>
      </c>
      <c r="X22" s="21">
        <v>12</v>
      </c>
      <c r="Y22" s="21">
        <v>12</v>
      </c>
      <c r="Z22" s="21">
        <v>14</v>
      </c>
      <c r="AA22" s="21">
        <v>15</v>
      </c>
      <c r="AB22" s="21">
        <v>13</v>
      </c>
      <c r="AC22" s="21">
        <v>14</v>
      </c>
      <c r="AD22" s="21">
        <v>13</v>
      </c>
      <c r="AE22" s="21">
        <v>15</v>
      </c>
      <c r="AF22" s="21">
        <v>14</v>
      </c>
      <c r="AG22" s="21">
        <v>14</v>
      </c>
      <c r="AH22" s="21">
        <v>12</v>
      </c>
      <c r="AI22" s="21">
        <v>9</v>
      </c>
      <c r="AJ22" s="21">
        <v>9</v>
      </c>
      <c r="AK22" s="21">
        <v>8</v>
      </c>
      <c r="AL22" s="21">
        <v>8</v>
      </c>
      <c r="AM22" s="21">
        <v>7</v>
      </c>
      <c r="AN22" s="21">
        <v>7</v>
      </c>
      <c r="AO22" s="21">
        <v>7</v>
      </c>
      <c r="AP22" s="21">
        <v>7</v>
      </c>
      <c r="AQ22" s="21">
        <v>7</v>
      </c>
      <c r="AR22" s="21">
        <v>7</v>
      </c>
      <c r="AS22" s="21">
        <v>7</v>
      </c>
      <c r="AT22" s="21">
        <v>8</v>
      </c>
      <c r="AU22" s="21">
        <v>8</v>
      </c>
      <c r="AV22" s="21">
        <v>8</v>
      </c>
      <c r="AW22" s="21">
        <v>8</v>
      </c>
      <c r="AX22" s="21">
        <v>8</v>
      </c>
      <c r="AY22" s="21">
        <v>8</v>
      </c>
    </row>
    <row r="23" spans="1:51" s="20" customFormat="1" x14ac:dyDescent="0.2">
      <c r="A23" s="20" t="s">
        <v>52</v>
      </c>
      <c r="D23" s="21">
        <v>7</v>
      </c>
      <c r="E23" s="21">
        <v>7</v>
      </c>
      <c r="F23" s="21">
        <v>9</v>
      </c>
      <c r="G23" s="21">
        <v>11</v>
      </c>
      <c r="H23" s="21">
        <v>11</v>
      </c>
      <c r="I23" s="21">
        <v>13</v>
      </c>
      <c r="J23" s="21">
        <v>15</v>
      </c>
      <c r="K23" s="21">
        <v>15</v>
      </c>
      <c r="L23" s="21">
        <v>15</v>
      </c>
      <c r="M23" s="21">
        <v>15</v>
      </c>
      <c r="N23" s="21">
        <v>15</v>
      </c>
      <c r="O23" s="21">
        <v>15</v>
      </c>
      <c r="P23" s="21">
        <v>15</v>
      </c>
      <c r="Q23" s="21">
        <v>15</v>
      </c>
      <c r="R23" s="21">
        <v>14</v>
      </c>
      <c r="S23" s="21">
        <v>14</v>
      </c>
      <c r="T23" s="21">
        <v>14</v>
      </c>
      <c r="U23" s="21">
        <v>14</v>
      </c>
      <c r="V23" s="21">
        <v>14</v>
      </c>
      <c r="W23" s="21">
        <v>13</v>
      </c>
      <c r="X23" s="21">
        <v>13</v>
      </c>
      <c r="Y23" s="21">
        <v>13</v>
      </c>
      <c r="Z23" s="21">
        <v>13</v>
      </c>
      <c r="AA23" s="21">
        <v>12</v>
      </c>
      <c r="AB23" s="21">
        <v>12</v>
      </c>
      <c r="AC23" s="21">
        <v>11</v>
      </c>
      <c r="AD23" s="21">
        <v>11</v>
      </c>
      <c r="AE23" s="21">
        <v>11</v>
      </c>
      <c r="AF23" s="21">
        <v>10</v>
      </c>
      <c r="AG23" s="21">
        <v>10</v>
      </c>
      <c r="AH23" s="21">
        <v>9</v>
      </c>
      <c r="AI23" s="21">
        <v>8</v>
      </c>
      <c r="AJ23" s="21">
        <v>8</v>
      </c>
      <c r="AK23" s="21">
        <v>7</v>
      </c>
      <c r="AL23" s="21">
        <v>6</v>
      </c>
      <c r="AM23" s="21">
        <v>6</v>
      </c>
      <c r="AN23" s="21">
        <v>5</v>
      </c>
      <c r="AO23" s="21">
        <v>5</v>
      </c>
      <c r="AP23" s="21">
        <v>4</v>
      </c>
      <c r="AQ23" s="21">
        <v>3</v>
      </c>
      <c r="AR23" s="21">
        <v>3</v>
      </c>
      <c r="AS23" s="21">
        <v>2</v>
      </c>
      <c r="AT23" s="21">
        <v>2</v>
      </c>
      <c r="AU23" s="21">
        <v>1</v>
      </c>
      <c r="AV23" s="21">
        <v>1</v>
      </c>
      <c r="AW23" s="21">
        <v>1</v>
      </c>
      <c r="AX23" s="21">
        <v>1</v>
      </c>
      <c r="AY23" s="21">
        <v>0</v>
      </c>
    </row>
    <row r="24" spans="1:51" s="20" customFormat="1" x14ac:dyDescent="0.2">
      <c r="A24" s="20" t="s">
        <v>47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</row>
    <row r="25" spans="1:51" s="20" customFormat="1" x14ac:dyDescent="0.2">
      <c r="A25" s="20" t="s">
        <v>48</v>
      </c>
      <c r="D25" s="21">
        <v>158</v>
      </c>
      <c r="E25" s="21">
        <v>153</v>
      </c>
      <c r="F25" s="21">
        <v>148</v>
      </c>
      <c r="G25" s="21">
        <v>144</v>
      </c>
      <c r="H25" s="21">
        <v>139</v>
      </c>
      <c r="I25" s="21">
        <v>134</v>
      </c>
      <c r="J25" s="21">
        <v>128</v>
      </c>
      <c r="K25" s="21">
        <v>123</v>
      </c>
      <c r="L25" s="21">
        <v>118</v>
      </c>
      <c r="M25" s="21">
        <v>113</v>
      </c>
      <c r="N25" s="21">
        <v>108</v>
      </c>
      <c r="O25" s="21">
        <v>103</v>
      </c>
      <c r="P25" s="21">
        <v>97</v>
      </c>
      <c r="Q25" s="21">
        <v>92</v>
      </c>
      <c r="R25" s="21">
        <v>87</v>
      </c>
      <c r="S25" s="21">
        <v>82</v>
      </c>
      <c r="T25" s="21">
        <v>77</v>
      </c>
      <c r="U25" s="21">
        <v>72</v>
      </c>
      <c r="V25" s="21">
        <v>67</v>
      </c>
      <c r="W25" s="21">
        <v>62</v>
      </c>
      <c r="X25" s="21">
        <v>57</v>
      </c>
      <c r="Y25" s="21">
        <v>52</v>
      </c>
      <c r="Z25" s="21">
        <v>48</v>
      </c>
      <c r="AA25" s="21">
        <v>43</v>
      </c>
      <c r="AB25" s="21">
        <v>39</v>
      </c>
      <c r="AC25" s="21">
        <v>35</v>
      </c>
      <c r="AD25" s="21">
        <v>31</v>
      </c>
      <c r="AE25" s="21">
        <v>28</v>
      </c>
      <c r="AF25" s="21">
        <v>25</v>
      </c>
      <c r="AG25" s="21">
        <v>22</v>
      </c>
      <c r="AH25" s="21">
        <v>19</v>
      </c>
      <c r="AI25" s="21">
        <v>16</v>
      </c>
      <c r="AJ25" s="21">
        <v>14</v>
      </c>
      <c r="AK25" s="21">
        <v>12</v>
      </c>
      <c r="AL25" s="21">
        <v>10</v>
      </c>
      <c r="AM25" s="21">
        <v>8</v>
      </c>
      <c r="AN25" s="21">
        <v>7</v>
      </c>
      <c r="AO25" s="21">
        <v>5</v>
      </c>
      <c r="AP25" s="21">
        <v>4</v>
      </c>
      <c r="AQ25" s="21">
        <v>3</v>
      </c>
      <c r="AR25" s="21">
        <v>3</v>
      </c>
      <c r="AS25" s="21">
        <v>2</v>
      </c>
      <c r="AT25" s="21">
        <v>1</v>
      </c>
      <c r="AU25" s="21">
        <v>1</v>
      </c>
      <c r="AV25" s="21">
        <v>1</v>
      </c>
      <c r="AW25" s="21">
        <v>0</v>
      </c>
      <c r="AX25" s="21">
        <v>0</v>
      </c>
      <c r="AY25" s="21">
        <v>0</v>
      </c>
    </row>
    <row r="26" spans="1:51" s="20" customFormat="1" x14ac:dyDescent="0.2">
      <c r="A26" s="20" t="s">
        <v>49</v>
      </c>
      <c r="D26" s="21">
        <v>1</v>
      </c>
      <c r="E26" s="21">
        <v>1</v>
      </c>
      <c r="F26" s="21">
        <v>1</v>
      </c>
      <c r="G26" s="21">
        <v>1</v>
      </c>
      <c r="H26" s="21">
        <v>1</v>
      </c>
      <c r="I26" s="21">
        <v>1</v>
      </c>
      <c r="J26" s="21">
        <v>1</v>
      </c>
      <c r="K26" s="21">
        <v>1</v>
      </c>
      <c r="L26" s="21">
        <v>1</v>
      </c>
      <c r="M26" s="21">
        <v>2</v>
      </c>
      <c r="N26" s="21">
        <v>2</v>
      </c>
      <c r="O26" s="21">
        <v>2</v>
      </c>
      <c r="P26" s="21">
        <v>4</v>
      </c>
      <c r="Q26" s="21">
        <v>4</v>
      </c>
      <c r="R26" s="21">
        <v>7</v>
      </c>
      <c r="S26" s="21">
        <v>9</v>
      </c>
      <c r="T26" s="21">
        <v>8</v>
      </c>
      <c r="U26" s="21">
        <v>8</v>
      </c>
      <c r="V26" s="21">
        <v>8</v>
      </c>
      <c r="W26" s="21">
        <v>8</v>
      </c>
      <c r="X26" s="21">
        <v>12</v>
      </c>
      <c r="Y26" s="21">
        <v>12</v>
      </c>
      <c r="Z26" s="21">
        <v>14</v>
      </c>
      <c r="AA26" s="21">
        <v>15</v>
      </c>
      <c r="AB26" s="21">
        <v>13</v>
      </c>
      <c r="AC26" s="21">
        <v>14</v>
      </c>
      <c r="AD26" s="21">
        <v>13</v>
      </c>
      <c r="AE26" s="21">
        <v>15</v>
      </c>
      <c r="AF26" s="21">
        <v>14</v>
      </c>
      <c r="AG26" s="21">
        <v>14</v>
      </c>
      <c r="AH26" s="21">
        <v>12</v>
      </c>
      <c r="AI26" s="21">
        <v>9</v>
      </c>
      <c r="AJ26" s="21">
        <v>9</v>
      </c>
      <c r="AK26" s="21">
        <v>8</v>
      </c>
      <c r="AL26" s="21">
        <v>8</v>
      </c>
      <c r="AM26" s="21">
        <v>7</v>
      </c>
      <c r="AN26" s="21">
        <v>7</v>
      </c>
      <c r="AO26" s="21">
        <v>7</v>
      </c>
      <c r="AP26" s="21">
        <v>7</v>
      </c>
      <c r="AQ26" s="21">
        <v>7</v>
      </c>
      <c r="AR26" s="21">
        <v>7</v>
      </c>
      <c r="AS26" s="21">
        <v>7</v>
      </c>
      <c r="AT26" s="21">
        <v>8</v>
      </c>
      <c r="AU26" s="21">
        <v>8</v>
      </c>
      <c r="AV26" s="21">
        <v>8</v>
      </c>
      <c r="AW26" s="21">
        <v>8</v>
      </c>
      <c r="AX26" s="21">
        <v>8</v>
      </c>
      <c r="AY26" s="21">
        <v>8</v>
      </c>
    </row>
    <row r="27" spans="1:51" s="20" customFormat="1" x14ac:dyDescent="0.2">
      <c r="A27" s="20" t="s">
        <v>50</v>
      </c>
      <c r="D27" s="21">
        <v>165</v>
      </c>
      <c r="E27" s="21">
        <v>160</v>
      </c>
      <c r="F27" s="21">
        <v>157</v>
      </c>
      <c r="G27" s="21">
        <v>155</v>
      </c>
      <c r="H27" s="21">
        <v>150</v>
      </c>
      <c r="I27" s="21">
        <v>147</v>
      </c>
      <c r="J27" s="21">
        <v>143</v>
      </c>
      <c r="K27" s="21">
        <v>138</v>
      </c>
      <c r="L27" s="21">
        <v>133</v>
      </c>
      <c r="M27" s="21">
        <v>128</v>
      </c>
      <c r="N27" s="21">
        <v>123</v>
      </c>
      <c r="O27" s="21">
        <v>118</v>
      </c>
      <c r="P27" s="21">
        <v>112</v>
      </c>
      <c r="Q27" s="21">
        <v>107</v>
      </c>
      <c r="R27" s="21">
        <v>101</v>
      </c>
      <c r="S27" s="21">
        <v>96</v>
      </c>
      <c r="T27" s="21">
        <v>91</v>
      </c>
      <c r="U27" s="21">
        <v>86</v>
      </c>
      <c r="V27" s="21">
        <v>81</v>
      </c>
      <c r="W27" s="21">
        <v>75</v>
      </c>
      <c r="X27" s="21">
        <v>70</v>
      </c>
      <c r="Y27" s="21">
        <v>65</v>
      </c>
      <c r="Z27" s="21">
        <v>61</v>
      </c>
      <c r="AA27" s="21">
        <v>55</v>
      </c>
      <c r="AB27" s="21">
        <v>51</v>
      </c>
      <c r="AC27" s="21">
        <v>46</v>
      </c>
      <c r="AD27" s="21">
        <v>42</v>
      </c>
      <c r="AE27" s="21">
        <v>39</v>
      </c>
      <c r="AF27" s="21">
        <v>35</v>
      </c>
      <c r="AG27" s="21">
        <v>32</v>
      </c>
      <c r="AH27" s="21">
        <v>28</v>
      </c>
      <c r="AI27" s="21">
        <v>24</v>
      </c>
      <c r="AJ27" s="21">
        <v>22</v>
      </c>
      <c r="AK27" s="21">
        <v>19</v>
      </c>
      <c r="AL27" s="21">
        <v>16</v>
      </c>
      <c r="AM27" s="21">
        <v>14</v>
      </c>
      <c r="AN27" s="21">
        <v>12</v>
      </c>
      <c r="AO27" s="21">
        <v>10</v>
      </c>
      <c r="AP27" s="21">
        <v>8</v>
      </c>
      <c r="AQ27" s="21">
        <v>6</v>
      </c>
      <c r="AR27" s="21">
        <v>6</v>
      </c>
      <c r="AS27" s="21">
        <v>4</v>
      </c>
      <c r="AT27" s="21">
        <v>3</v>
      </c>
      <c r="AU27" s="21">
        <v>2</v>
      </c>
      <c r="AV27" s="21">
        <v>2</v>
      </c>
      <c r="AW27" s="21">
        <v>1</v>
      </c>
      <c r="AX27" s="21">
        <v>1</v>
      </c>
      <c r="AY27" s="21">
        <v>0</v>
      </c>
    </row>
    <row r="28" spans="1:51" x14ac:dyDescent="0.2"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</row>
    <row r="29" spans="1:51" x14ac:dyDescent="0.2"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</row>
    <row r="30" spans="1:51" x14ac:dyDescent="0.2">
      <c r="A30" s="22" t="s">
        <v>12</v>
      </c>
      <c r="B30" s="23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</row>
    <row r="31" spans="1:51" x14ac:dyDescent="0.2">
      <c r="A31" s="26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</row>
    <row r="32" spans="1:51" x14ac:dyDescent="0.2">
      <c r="A32" s="26" t="s">
        <v>13</v>
      </c>
      <c r="D32" s="14">
        <v>11847224</v>
      </c>
      <c r="E32" s="14">
        <v>11815449</v>
      </c>
      <c r="F32" s="14">
        <v>11757480</v>
      </c>
      <c r="G32" s="14">
        <v>11680497</v>
      </c>
      <c r="H32" s="14">
        <v>11591293</v>
      </c>
      <c r="I32" s="14">
        <v>11483777</v>
      </c>
      <c r="J32" s="14">
        <v>11344378</v>
      </c>
      <c r="K32" s="14">
        <v>11203904</v>
      </c>
      <c r="L32" s="14">
        <v>11052991</v>
      </c>
      <c r="M32" s="14">
        <v>10879851</v>
      </c>
      <c r="N32" s="14">
        <v>10700077</v>
      </c>
      <c r="O32" s="14">
        <v>10503028</v>
      </c>
      <c r="P32" s="14">
        <v>10300891</v>
      </c>
      <c r="Q32" s="14">
        <v>10079741</v>
      </c>
      <c r="R32" s="14">
        <v>9831663</v>
      </c>
      <c r="S32" s="14">
        <v>9550646</v>
      </c>
      <c r="T32" s="14">
        <v>9256218</v>
      </c>
      <c r="U32" s="14">
        <v>8969144</v>
      </c>
      <c r="V32" s="14">
        <v>8668092</v>
      </c>
      <c r="W32" s="14">
        <v>8369713</v>
      </c>
      <c r="X32" s="14">
        <v>8064379</v>
      </c>
      <c r="Y32" s="14">
        <v>7763561</v>
      </c>
      <c r="Z32" s="14">
        <v>7416405</v>
      </c>
      <c r="AA32" s="14">
        <v>7069954</v>
      </c>
      <c r="AB32" s="14">
        <v>6723230</v>
      </c>
      <c r="AC32" s="14">
        <v>6421224</v>
      </c>
      <c r="AD32" s="14">
        <v>6089914</v>
      </c>
      <c r="AE32" s="14">
        <v>5769484</v>
      </c>
      <c r="AF32" s="14">
        <v>5467806</v>
      </c>
      <c r="AG32" s="14">
        <v>5200708</v>
      </c>
      <c r="AH32" s="14">
        <v>4944399</v>
      </c>
      <c r="AI32" s="14">
        <v>4736977</v>
      </c>
      <c r="AJ32" s="14">
        <v>4582431</v>
      </c>
      <c r="AK32" s="14">
        <v>4477464</v>
      </c>
      <c r="AL32" s="14">
        <v>4400737</v>
      </c>
      <c r="AM32" s="14">
        <v>4358299</v>
      </c>
      <c r="AN32" s="14">
        <v>4350012</v>
      </c>
      <c r="AO32" s="14">
        <v>4376237</v>
      </c>
      <c r="AP32" s="14">
        <v>4423456</v>
      </c>
      <c r="AQ32" s="14">
        <v>4508206</v>
      </c>
      <c r="AR32" s="14">
        <v>4615959</v>
      </c>
      <c r="AS32" s="14">
        <v>4742698</v>
      </c>
      <c r="AT32" s="14">
        <v>4895908</v>
      </c>
      <c r="AU32" s="14">
        <v>5061690</v>
      </c>
      <c r="AV32" s="14">
        <v>5242900</v>
      </c>
      <c r="AW32" s="14">
        <v>5442204</v>
      </c>
      <c r="AX32" s="14">
        <v>5656349</v>
      </c>
      <c r="AY32" s="14">
        <v>5885627</v>
      </c>
    </row>
    <row r="33" spans="1:51" x14ac:dyDescent="0.2">
      <c r="A33" s="26" t="s">
        <v>14</v>
      </c>
      <c r="D33" s="14">
        <v>582521</v>
      </c>
      <c r="E33" s="14">
        <v>586822</v>
      </c>
      <c r="F33" s="14">
        <v>588434</v>
      </c>
      <c r="G33" s="14">
        <v>589022</v>
      </c>
      <c r="H33" s="14">
        <v>588898</v>
      </c>
      <c r="I33" s="14">
        <v>589391</v>
      </c>
      <c r="J33" s="14">
        <v>589255</v>
      </c>
      <c r="K33" s="14">
        <v>586387</v>
      </c>
      <c r="L33" s="14">
        <v>579830</v>
      </c>
      <c r="M33" s="14">
        <v>577757</v>
      </c>
      <c r="N33" s="14">
        <v>572518</v>
      </c>
      <c r="O33" s="14">
        <v>567397</v>
      </c>
      <c r="P33" s="14">
        <v>557446</v>
      </c>
      <c r="Q33" s="14">
        <v>549055</v>
      </c>
      <c r="R33" s="14">
        <v>533274</v>
      </c>
      <c r="S33" s="14">
        <v>524485</v>
      </c>
      <c r="T33" s="14">
        <v>509039</v>
      </c>
      <c r="U33" s="14">
        <v>495555</v>
      </c>
      <c r="V33" s="14">
        <v>484181</v>
      </c>
      <c r="W33" s="14">
        <v>471687</v>
      </c>
      <c r="X33" s="14">
        <v>458633</v>
      </c>
      <c r="Y33" s="14">
        <v>442294</v>
      </c>
      <c r="Z33" s="14">
        <v>430243</v>
      </c>
      <c r="AA33" s="14">
        <v>419166</v>
      </c>
      <c r="AB33" s="14">
        <v>408921</v>
      </c>
      <c r="AC33" s="14">
        <v>397067</v>
      </c>
      <c r="AD33" s="14">
        <v>387040</v>
      </c>
      <c r="AE33" s="14">
        <v>382460</v>
      </c>
      <c r="AF33" s="14">
        <v>377012</v>
      </c>
      <c r="AG33" s="14">
        <v>370931</v>
      </c>
      <c r="AH33" s="14">
        <v>367593</v>
      </c>
      <c r="AI33" s="14">
        <v>366439</v>
      </c>
      <c r="AJ33" s="14">
        <v>368462</v>
      </c>
      <c r="AK33" s="14">
        <v>371515</v>
      </c>
      <c r="AL33" s="14">
        <v>375986</v>
      </c>
      <c r="AM33" s="14">
        <v>382132</v>
      </c>
      <c r="AN33" s="14">
        <v>391085</v>
      </c>
      <c r="AO33" s="14">
        <v>401450</v>
      </c>
      <c r="AP33" s="14">
        <v>412903</v>
      </c>
      <c r="AQ33" s="14">
        <v>426011</v>
      </c>
      <c r="AR33" s="14">
        <v>438258</v>
      </c>
      <c r="AS33" s="14">
        <v>455228</v>
      </c>
      <c r="AT33" s="14">
        <v>470522</v>
      </c>
      <c r="AU33" s="14">
        <v>488018</v>
      </c>
      <c r="AV33" s="14">
        <v>505231</v>
      </c>
      <c r="AW33" s="14">
        <v>524909</v>
      </c>
      <c r="AX33" s="14">
        <v>543873</v>
      </c>
      <c r="AY33" s="14">
        <v>563210</v>
      </c>
    </row>
    <row r="34" spans="1:51" x14ac:dyDescent="0.2">
      <c r="A34" s="26" t="s">
        <v>15</v>
      </c>
      <c r="D34" s="14">
        <v>8399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</row>
    <row r="35" spans="1:51" x14ac:dyDescent="0.2">
      <c r="A35" s="26" t="s">
        <v>16</v>
      </c>
      <c r="D35" s="14">
        <v>-622695</v>
      </c>
      <c r="E35" s="14">
        <v>-644791</v>
      </c>
      <c r="F35" s="14">
        <v>-665417</v>
      </c>
      <c r="G35" s="14">
        <v>-678226</v>
      </c>
      <c r="H35" s="14">
        <v>-696414</v>
      </c>
      <c r="I35" s="14">
        <v>-728790</v>
      </c>
      <c r="J35" s="14">
        <v>-729729</v>
      </c>
      <c r="K35" s="14">
        <v>-737300</v>
      </c>
      <c r="L35" s="14">
        <v>-752970</v>
      </c>
      <c r="M35" s="14">
        <v>-757531</v>
      </c>
      <c r="N35" s="14">
        <v>-769567</v>
      </c>
      <c r="O35" s="14">
        <v>-769534</v>
      </c>
      <c r="P35" s="14">
        <v>-778596</v>
      </c>
      <c r="Q35" s="14">
        <v>-797133</v>
      </c>
      <c r="R35" s="14">
        <v>-814291</v>
      </c>
      <c r="S35" s="14">
        <v>-818913</v>
      </c>
      <c r="T35" s="14">
        <v>-796113</v>
      </c>
      <c r="U35" s="14">
        <v>-796607</v>
      </c>
      <c r="V35" s="14">
        <v>-782560</v>
      </c>
      <c r="W35" s="14">
        <v>-777021</v>
      </c>
      <c r="X35" s="14">
        <v>-759451</v>
      </c>
      <c r="Y35" s="14">
        <v>-789450</v>
      </c>
      <c r="Z35" s="14">
        <v>-776694</v>
      </c>
      <c r="AA35" s="14">
        <v>-765890</v>
      </c>
      <c r="AB35" s="14">
        <v>-710927</v>
      </c>
      <c r="AC35" s="14">
        <v>-728377</v>
      </c>
      <c r="AD35" s="14">
        <v>-707470</v>
      </c>
      <c r="AE35" s="14">
        <v>-684138</v>
      </c>
      <c r="AF35" s="14">
        <v>-644110</v>
      </c>
      <c r="AG35" s="14">
        <v>-627240</v>
      </c>
      <c r="AH35" s="14">
        <v>-575015</v>
      </c>
      <c r="AI35" s="14">
        <v>-520985</v>
      </c>
      <c r="AJ35" s="14">
        <v>-473429</v>
      </c>
      <c r="AK35" s="14">
        <v>-448242</v>
      </c>
      <c r="AL35" s="14">
        <v>-418424</v>
      </c>
      <c r="AM35" s="14">
        <v>-390419</v>
      </c>
      <c r="AN35" s="14">
        <v>-364860</v>
      </c>
      <c r="AO35" s="14">
        <v>-354231</v>
      </c>
      <c r="AP35" s="14">
        <v>-328153</v>
      </c>
      <c r="AQ35" s="14">
        <v>-318258</v>
      </c>
      <c r="AR35" s="14">
        <v>-311519</v>
      </c>
      <c r="AS35" s="14">
        <v>-302018</v>
      </c>
      <c r="AT35" s="14">
        <v>-304740</v>
      </c>
      <c r="AU35" s="14">
        <v>-306808</v>
      </c>
      <c r="AV35" s="14">
        <v>-305927</v>
      </c>
      <c r="AW35" s="14">
        <v>-310764</v>
      </c>
      <c r="AX35" s="14">
        <v>-314595</v>
      </c>
      <c r="AY35" s="14">
        <v>-320863</v>
      </c>
    </row>
    <row r="36" spans="1:51" x14ac:dyDescent="0.2">
      <c r="A36" s="26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</row>
    <row r="37" spans="1:51" s="29" customFormat="1" ht="12.75" thickBot="1" x14ac:dyDescent="0.25">
      <c r="A37" s="27" t="s">
        <v>17</v>
      </c>
      <c r="B37" s="13"/>
      <c r="C37" s="13"/>
      <c r="D37" s="28">
        <v>11815449</v>
      </c>
      <c r="E37" s="28">
        <v>11757480</v>
      </c>
      <c r="F37" s="28">
        <v>11680497</v>
      </c>
      <c r="G37" s="28">
        <v>11591293</v>
      </c>
      <c r="H37" s="28">
        <v>11483777</v>
      </c>
      <c r="I37" s="28">
        <v>11344378</v>
      </c>
      <c r="J37" s="28">
        <v>11203904</v>
      </c>
      <c r="K37" s="28">
        <v>11052991</v>
      </c>
      <c r="L37" s="28">
        <v>10879851</v>
      </c>
      <c r="M37" s="28">
        <v>10700077</v>
      </c>
      <c r="N37" s="28">
        <v>10503028</v>
      </c>
      <c r="O37" s="28">
        <v>10300891</v>
      </c>
      <c r="P37" s="28">
        <v>10079741</v>
      </c>
      <c r="Q37" s="28">
        <v>9831663</v>
      </c>
      <c r="R37" s="28">
        <v>9550646</v>
      </c>
      <c r="S37" s="28">
        <v>9256218</v>
      </c>
      <c r="T37" s="28">
        <v>8969144</v>
      </c>
      <c r="U37" s="28">
        <v>8668092</v>
      </c>
      <c r="V37" s="28">
        <v>8369713</v>
      </c>
      <c r="W37" s="28">
        <v>8064379</v>
      </c>
      <c r="X37" s="28">
        <v>7763561</v>
      </c>
      <c r="Y37" s="28">
        <v>7416405</v>
      </c>
      <c r="Z37" s="28">
        <v>7069954</v>
      </c>
      <c r="AA37" s="28">
        <v>6723230</v>
      </c>
      <c r="AB37" s="28">
        <v>6421224</v>
      </c>
      <c r="AC37" s="28">
        <v>6089914</v>
      </c>
      <c r="AD37" s="28">
        <v>5769484</v>
      </c>
      <c r="AE37" s="28">
        <v>5467806</v>
      </c>
      <c r="AF37" s="28">
        <v>5200708</v>
      </c>
      <c r="AG37" s="28">
        <v>4944399</v>
      </c>
      <c r="AH37" s="28">
        <v>4736977</v>
      </c>
      <c r="AI37" s="28">
        <v>4582431</v>
      </c>
      <c r="AJ37" s="28">
        <v>4477464</v>
      </c>
      <c r="AK37" s="28">
        <v>4400737</v>
      </c>
      <c r="AL37" s="28">
        <v>4358299</v>
      </c>
      <c r="AM37" s="28">
        <v>4350012</v>
      </c>
      <c r="AN37" s="28">
        <v>4376237</v>
      </c>
      <c r="AO37" s="28">
        <v>4423456</v>
      </c>
      <c r="AP37" s="28">
        <v>4508206</v>
      </c>
      <c r="AQ37" s="28">
        <v>4615959</v>
      </c>
      <c r="AR37" s="28">
        <v>4742698</v>
      </c>
      <c r="AS37" s="28">
        <v>4895908</v>
      </c>
      <c r="AT37" s="28">
        <v>5061690</v>
      </c>
      <c r="AU37" s="28">
        <v>5242900</v>
      </c>
      <c r="AV37" s="28">
        <v>5442204</v>
      </c>
      <c r="AW37" s="28">
        <v>5656349</v>
      </c>
      <c r="AX37" s="28">
        <v>5885627</v>
      </c>
      <c r="AY37" s="28">
        <v>6127974</v>
      </c>
    </row>
    <row r="38" spans="1:51" ht="12.75" thickTop="1" x14ac:dyDescent="0.2">
      <c r="A38" s="26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</row>
    <row r="39" spans="1:51" x14ac:dyDescent="0.2">
      <c r="A39" s="26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</row>
    <row r="40" spans="1:51" x14ac:dyDescent="0.2">
      <c r="A40" s="22" t="s">
        <v>18</v>
      </c>
      <c r="B40" s="23"/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</row>
    <row r="41" spans="1:51" x14ac:dyDescent="0.2">
      <c r="A41" s="26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</row>
    <row r="42" spans="1:51" x14ac:dyDescent="0.2">
      <c r="A42" s="27" t="s">
        <v>19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</row>
    <row r="43" spans="1:51" x14ac:dyDescent="0.2">
      <c r="A43" s="26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</row>
    <row r="44" spans="1:51" x14ac:dyDescent="0.2">
      <c r="A44" s="26" t="s">
        <v>0</v>
      </c>
      <c r="D44" s="14">
        <v>45938</v>
      </c>
      <c r="E44" s="14">
        <v>52226</v>
      </c>
      <c r="F44" s="14">
        <v>57006</v>
      </c>
      <c r="G44" s="14">
        <v>61468</v>
      </c>
      <c r="H44" s="14">
        <v>65912</v>
      </c>
      <c r="I44" s="14">
        <v>72146</v>
      </c>
      <c r="J44" s="14">
        <v>78516</v>
      </c>
      <c r="K44" s="14">
        <v>82353</v>
      </c>
      <c r="L44" s="14">
        <v>83173</v>
      </c>
      <c r="M44" s="14">
        <v>89258</v>
      </c>
      <c r="N44" s="14">
        <v>92653</v>
      </c>
      <c r="O44" s="14">
        <v>96696</v>
      </c>
      <c r="P44" s="14">
        <v>96351</v>
      </c>
      <c r="Q44" s="14">
        <v>98669</v>
      </c>
      <c r="R44" s="14">
        <v>94818</v>
      </c>
      <c r="S44" s="14">
        <v>99203</v>
      </c>
      <c r="T44" s="14">
        <v>96924</v>
      </c>
      <c r="U44" s="14">
        <v>96800</v>
      </c>
      <c r="V44" s="14">
        <v>99103</v>
      </c>
      <c r="W44" s="14">
        <v>100356</v>
      </c>
      <c r="X44" s="14">
        <v>101096</v>
      </c>
      <c r="Y44" s="14">
        <v>99434</v>
      </c>
      <c r="Z44" s="14">
        <v>103234</v>
      </c>
      <c r="AA44" s="14">
        <v>108017</v>
      </c>
      <c r="AB44" s="14">
        <v>112632</v>
      </c>
      <c r="AC44" s="14">
        <v>115223</v>
      </c>
      <c r="AD44" s="14">
        <v>120121</v>
      </c>
      <c r="AE44" s="14">
        <v>129905</v>
      </c>
      <c r="AF44" s="14">
        <v>137565</v>
      </c>
      <c r="AG44" s="14">
        <v>143516</v>
      </c>
      <c r="AH44" s="14">
        <v>150895</v>
      </c>
      <c r="AI44" s="14">
        <v>158144</v>
      </c>
      <c r="AJ44" s="14">
        <v>166262</v>
      </c>
      <c r="AK44" s="14">
        <v>173616</v>
      </c>
      <c r="AL44" s="14">
        <v>180969</v>
      </c>
      <c r="AM44" s="14">
        <v>188445</v>
      </c>
      <c r="AN44" s="14">
        <v>197196</v>
      </c>
      <c r="AO44" s="14">
        <v>206099</v>
      </c>
      <c r="AP44" s="14">
        <v>214755</v>
      </c>
      <c r="AQ44" s="14">
        <v>223695</v>
      </c>
      <c r="AR44" s="14">
        <v>230775</v>
      </c>
      <c r="AS44" s="14">
        <v>241636</v>
      </c>
      <c r="AT44" s="14">
        <v>249867</v>
      </c>
      <c r="AU44" s="14">
        <v>259702</v>
      </c>
      <c r="AV44" s="14">
        <v>268469</v>
      </c>
      <c r="AW44" s="14">
        <v>278989</v>
      </c>
      <c r="AX44" s="14">
        <v>288085</v>
      </c>
      <c r="AY44" s="14">
        <v>296905</v>
      </c>
    </row>
    <row r="45" spans="1:51" x14ac:dyDescent="0.2">
      <c r="A45" s="26" t="s">
        <v>1</v>
      </c>
      <c r="D45" s="14">
        <v>536583</v>
      </c>
      <c r="E45" s="14">
        <v>534596</v>
      </c>
      <c r="F45" s="14">
        <v>531428</v>
      </c>
      <c r="G45" s="14">
        <v>527554</v>
      </c>
      <c r="H45" s="14">
        <v>522986</v>
      </c>
      <c r="I45" s="14">
        <v>517245</v>
      </c>
      <c r="J45" s="14">
        <v>510739</v>
      </c>
      <c r="K45" s="14">
        <v>504034</v>
      </c>
      <c r="L45" s="14">
        <v>496657</v>
      </c>
      <c r="M45" s="14">
        <v>488499</v>
      </c>
      <c r="N45" s="14">
        <v>479865</v>
      </c>
      <c r="O45" s="14">
        <v>470701</v>
      </c>
      <c r="P45" s="14">
        <v>461095</v>
      </c>
      <c r="Q45" s="14">
        <v>450386</v>
      </c>
      <c r="R45" s="14">
        <v>438456</v>
      </c>
      <c r="S45" s="14">
        <v>425282</v>
      </c>
      <c r="T45" s="14">
        <v>412115</v>
      </c>
      <c r="U45" s="14">
        <v>398755</v>
      </c>
      <c r="V45" s="14">
        <v>385078</v>
      </c>
      <c r="W45" s="14">
        <v>371331</v>
      </c>
      <c r="X45" s="14">
        <v>357537</v>
      </c>
      <c r="Y45" s="14">
        <v>342860</v>
      </c>
      <c r="Z45" s="14">
        <v>327009</v>
      </c>
      <c r="AA45" s="14">
        <v>311149</v>
      </c>
      <c r="AB45" s="14">
        <v>296289</v>
      </c>
      <c r="AC45" s="14">
        <v>281844</v>
      </c>
      <c r="AD45" s="14">
        <v>266919</v>
      </c>
      <c r="AE45" s="14">
        <v>252555</v>
      </c>
      <c r="AF45" s="14">
        <v>239447</v>
      </c>
      <c r="AG45" s="14">
        <v>227415</v>
      </c>
      <c r="AH45" s="14">
        <v>216698</v>
      </c>
      <c r="AI45" s="14">
        <v>208295</v>
      </c>
      <c r="AJ45" s="14">
        <v>202200</v>
      </c>
      <c r="AK45" s="14">
        <v>197899</v>
      </c>
      <c r="AL45" s="14">
        <v>195017</v>
      </c>
      <c r="AM45" s="14">
        <v>193687</v>
      </c>
      <c r="AN45" s="14">
        <v>193889</v>
      </c>
      <c r="AO45" s="14">
        <v>195351</v>
      </c>
      <c r="AP45" s="14">
        <v>198148</v>
      </c>
      <c r="AQ45" s="14">
        <v>202316</v>
      </c>
      <c r="AR45" s="14">
        <v>207483</v>
      </c>
      <c r="AS45" s="14">
        <v>213592</v>
      </c>
      <c r="AT45" s="14">
        <v>220655</v>
      </c>
      <c r="AU45" s="14">
        <v>228316</v>
      </c>
      <c r="AV45" s="14">
        <v>236762</v>
      </c>
      <c r="AW45" s="14">
        <v>245920</v>
      </c>
      <c r="AX45" s="14">
        <v>255788</v>
      </c>
      <c r="AY45" s="14">
        <v>266305</v>
      </c>
    </row>
    <row r="46" spans="1:51" x14ac:dyDescent="0.2">
      <c r="A46" s="26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</row>
    <row r="47" spans="1:51" x14ac:dyDescent="0.2">
      <c r="A47" s="27" t="s">
        <v>14</v>
      </c>
      <c r="D47" s="30">
        <v>582521</v>
      </c>
      <c r="E47" s="30">
        <v>586822</v>
      </c>
      <c r="F47" s="30">
        <v>588434</v>
      </c>
      <c r="G47" s="30">
        <v>589022</v>
      </c>
      <c r="H47" s="30">
        <v>588898</v>
      </c>
      <c r="I47" s="30">
        <v>589391</v>
      </c>
      <c r="J47" s="30">
        <v>589255</v>
      </c>
      <c r="K47" s="30">
        <v>586387</v>
      </c>
      <c r="L47" s="30">
        <v>579830</v>
      </c>
      <c r="M47" s="30">
        <v>577757</v>
      </c>
      <c r="N47" s="30">
        <v>572518</v>
      </c>
      <c r="O47" s="30">
        <v>567397</v>
      </c>
      <c r="P47" s="30">
        <v>557446</v>
      </c>
      <c r="Q47" s="30">
        <v>549055</v>
      </c>
      <c r="R47" s="30">
        <v>533274</v>
      </c>
      <c r="S47" s="30">
        <v>524485</v>
      </c>
      <c r="T47" s="30">
        <v>509039</v>
      </c>
      <c r="U47" s="30">
        <v>495555</v>
      </c>
      <c r="V47" s="30">
        <v>484181</v>
      </c>
      <c r="W47" s="30">
        <v>471687</v>
      </c>
      <c r="X47" s="30">
        <v>458633</v>
      </c>
      <c r="Y47" s="30">
        <v>442294</v>
      </c>
      <c r="Z47" s="30">
        <v>430243</v>
      </c>
      <c r="AA47" s="30">
        <v>419166</v>
      </c>
      <c r="AB47" s="30">
        <v>408921</v>
      </c>
      <c r="AC47" s="30">
        <v>397067</v>
      </c>
      <c r="AD47" s="30">
        <v>387040</v>
      </c>
      <c r="AE47" s="30">
        <v>382460</v>
      </c>
      <c r="AF47" s="30">
        <v>377012</v>
      </c>
      <c r="AG47" s="30">
        <v>370931</v>
      </c>
      <c r="AH47" s="30">
        <v>367593</v>
      </c>
      <c r="AI47" s="30">
        <v>366439</v>
      </c>
      <c r="AJ47" s="30">
        <v>368462</v>
      </c>
      <c r="AK47" s="30">
        <v>371515</v>
      </c>
      <c r="AL47" s="30">
        <v>375986</v>
      </c>
      <c r="AM47" s="30">
        <v>382132</v>
      </c>
      <c r="AN47" s="30">
        <v>391085</v>
      </c>
      <c r="AO47" s="30">
        <v>401450</v>
      </c>
      <c r="AP47" s="30">
        <v>412903</v>
      </c>
      <c r="AQ47" s="30">
        <v>426011</v>
      </c>
      <c r="AR47" s="30">
        <v>438258</v>
      </c>
      <c r="AS47" s="30">
        <v>455228</v>
      </c>
      <c r="AT47" s="30">
        <v>470522</v>
      </c>
      <c r="AU47" s="30">
        <v>488018</v>
      </c>
      <c r="AV47" s="30">
        <v>505231</v>
      </c>
      <c r="AW47" s="30">
        <v>524909</v>
      </c>
      <c r="AX47" s="30">
        <v>543873</v>
      </c>
      <c r="AY47" s="30">
        <v>563210</v>
      </c>
    </row>
    <row r="48" spans="1:51" x14ac:dyDescent="0.2">
      <c r="A48" s="27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</row>
    <row r="49" spans="1:51" x14ac:dyDescent="0.2">
      <c r="A49" s="27" t="s">
        <v>20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</row>
    <row r="50" spans="1:51" x14ac:dyDescent="0.2">
      <c r="A50" s="26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</row>
    <row r="51" spans="1:51" x14ac:dyDescent="0.2">
      <c r="A51" s="26" t="s">
        <v>21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</row>
    <row r="52" spans="1:51" x14ac:dyDescent="0.2">
      <c r="A52" s="26" t="s">
        <v>22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</row>
    <row r="53" spans="1:51" x14ac:dyDescent="0.2">
      <c r="A53" s="26" t="s">
        <v>23</v>
      </c>
      <c r="D53" s="14">
        <v>8399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</row>
    <row r="54" spans="1:51" x14ac:dyDescent="0.2">
      <c r="A54" s="26" t="s">
        <v>24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</row>
    <row r="55" spans="1:51" x14ac:dyDescent="0.2">
      <c r="A55" s="26" t="s">
        <v>25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</row>
    <row r="56" spans="1:51" x14ac:dyDescent="0.2">
      <c r="A56" s="26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</row>
    <row r="57" spans="1:51" s="29" customFormat="1" x14ac:dyDescent="0.2">
      <c r="A57" s="27" t="s">
        <v>15</v>
      </c>
      <c r="B57" s="13"/>
      <c r="C57" s="13"/>
      <c r="D57" s="30">
        <v>8399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0">
        <v>0</v>
      </c>
      <c r="AK57" s="30">
        <v>0</v>
      </c>
      <c r="AL57" s="30">
        <v>0</v>
      </c>
      <c r="AM57" s="30">
        <v>0</v>
      </c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  <c r="AU57" s="30">
        <v>0</v>
      </c>
      <c r="AV57" s="30">
        <v>0</v>
      </c>
      <c r="AW57" s="30">
        <v>0</v>
      </c>
      <c r="AX57" s="30">
        <v>0</v>
      </c>
      <c r="AY57" s="30">
        <v>0</v>
      </c>
    </row>
    <row r="58" spans="1:51" x14ac:dyDescent="0.2">
      <c r="A58" s="27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</row>
    <row r="59" spans="1:51" s="29" customFormat="1" ht="12.75" thickBot="1" x14ac:dyDescent="0.25">
      <c r="A59" s="27" t="s">
        <v>2</v>
      </c>
      <c r="B59" s="13"/>
      <c r="C59" s="13"/>
      <c r="D59" s="28">
        <v>590920</v>
      </c>
      <c r="E59" s="28">
        <v>586822</v>
      </c>
      <c r="F59" s="28">
        <v>588434</v>
      </c>
      <c r="G59" s="28">
        <v>589022</v>
      </c>
      <c r="H59" s="28">
        <v>588898</v>
      </c>
      <c r="I59" s="28">
        <v>589391</v>
      </c>
      <c r="J59" s="28">
        <v>589255</v>
      </c>
      <c r="K59" s="28">
        <v>586387</v>
      </c>
      <c r="L59" s="28">
        <v>579830</v>
      </c>
      <c r="M59" s="28">
        <v>577757</v>
      </c>
      <c r="N59" s="28">
        <v>572518</v>
      </c>
      <c r="O59" s="28">
        <v>567397</v>
      </c>
      <c r="P59" s="28">
        <v>557446</v>
      </c>
      <c r="Q59" s="28">
        <v>549055</v>
      </c>
      <c r="R59" s="28">
        <v>533274</v>
      </c>
      <c r="S59" s="28">
        <v>524485</v>
      </c>
      <c r="T59" s="28">
        <v>509039</v>
      </c>
      <c r="U59" s="28">
        <v>495555</v>
      </c>
      <c r="V59" s="28">
        <v>484181</v>
      </c>
      <c r="W59" s="28">
        <v>471687</v>
      </c>
      <c r="X59" s="28">
        <v>458633</v>
      </c>
      <c r="Y59" s="28">
        <v>442294</v>
      </c>
      <c r="Z59" s="28">
        <v>430243</v>
      </c>
      <c r="AA59" s="28">
        <v>419166</v>
      </c>
      <c r="AB59" s="28">
        <v>408921</v>
      </c>
      <c r="AC59" s="28">
        <v>397067</v>
      </c>
      <c r="AD59" s="28">
        <v>387040</v>
      </c>
      <c r="AE59" s="28">
        <v>382460</v>
      </c>
      <c r="AF59" s="28">
        <v>377012</v>
      </c>
      <c r="AG59" s="28">
        <v>370931</v>
      </c>
      <c r="AH59" s="28">
        <v>367593</v>
      </c>
      <c r="AI59" s="28">
        <v>366439</v>
      </c>
      <c r="AJ59" s="28">
        <v>368462</v>
      </c>
      <c r="AK59" s="28">
        <v>371515</v>
      </c>
      <c r="AL59" s="28">
        <v>375986</v>
      </c>
      <c r="AM59" s="28">
        <v>382132</v>
      </c>
      <c r="AN59" s="28">
        <v>391085</v>
      </c>
      <c r="AO59" s="28">
        <v>401450</v>
      </c>
      <c r="AP59" s="28">
        <v>412903</v>
      </c>
      <c r="AQ59" s="28">
        <v>426011</v>
      </c>
      <c r="AR59" s="28">
        <v>438258</v>
      </c>
      <c r="AS59" s="28">
        <v>455228</v>
      </c>
      <c r="AT59" s="28">
        <v>470522</v>
      </c>
      <c r="AU59" s="28">
        <v>488018</v>
      </c>
      <c r="AV59" s="28">
        <v>505231</v>
      </c>
      <c r="AW59" s="28">
        <v>524909</v>
      </c>
      <c r="AX59" s="28">
        <v>543873</v>
      </c>
      <c r="AY59" s="28">
        <v>563210</v>
      </c>
    </row>
    <row r="60" spans="1:51" ht="12.75" thickTop="1" x14ac:dyDescent="0.2">
      <c r="A60" s="27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</row>
    <row r="61" spans="1:51" x14ac:dyDescent="0.2">
      <c r="A61" s="27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</row>
    <row r="62" spans="1:51" x14ac:dyDescent="0.2">
      <c r="A62" s="22" t="s">
        <v>26</v>
      </c>
      <c r="B62" s="23"/>
      <c r="C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</row>
    <row r="63" spans="1:51" x14ac:dyDescent="0.2">
      <c r="A63" s="26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</row>
    <row r="64" spans="1:51" x14ac:dyDescent="0.2">
      <c r="A64" s="26" t="s">
        <v>27</v>
      </c>
      <c r="D64" s="14">
        <v>11847224</v>
      </c>
      <c r="E64" s="14">
        <v>11815449</v>
      </c>
      <c r="F64" s="14">
        <v>11757480</v>
      </c>
      <c r="G64" s="14">
        <v>11680497</v>
      </c>
      <c r="H64" s="14">
        <v>11591293</v>
      </c>
      <c r="I64" s="14">
        <v>11483777</v>
      </c>
      <c r="J64" s="14">
        <v>11344378</v>
      </c>
      <c r="K64" s="14">
        <v>11203904</v>
      </c>
      <c r="L64" s="14">
        <v>11052991</v>
      </c>
      <c r="M64" s="14">
        <v>10879851</v>
      </c>
      <c r="N64" s="14">
        <v>10700077</v>
      </c>
      <c r="O64" s="14">
        <v>10503028</v>
      </c>
      <c r="P64" s="14">
        <v>10300891</v>
      </c>
      <c r="Q64" s="14">
        <v>10079741</v>
      </c>
      <c r="R64" s="14">
        <v>9831663</v>
      </c>
      <c r="S64" s="14">
        <v>9550646</v>
      </c>
      <c r="T64" s="14">
        <v>9256218</v>
      </c>
      <c r="U64" s="14">
        <v>8969144</v>
      </c>
      <c r="V64" s="14">
        <v>8668092</v>
      </c>
      <c r="W64" s="14">
        <v>8369713</v>
      </c>
      <c r="X64" s="14">
        <v>8064379</v>
      </c>
      <c r="Y64" s="14">
        <v>7763561</v>
      </c>
      <c r="Z64" s="14">
        <v>7416405</v>
      </c>
      <c r="AA64" s="14">
        <v>7069954</v>
      </c>
      <c r="AB64" s="14">
        <v>6723230</v>
      </c>
      <c r="AC64" s="14">
        <v>6421224</v>
      </c>
      <c r="AD64" s="14">
        <v>6089914</v>
      </c>
      <c r="AE64" s="14">
        <v>5769484</v>
      </c>
      <c r="AF64" s="14">
        <v>5467806</v>
      </c>
      <c r="AG64" s="14">
        <v>5200708</v>
      </c>
      <c r="AH64" s="14">
        <v>4944399</v>
      </c>
      <c r="AI64" s="14">
        <v>4736977</v>
      </c>
      <c r="AJ64" s="14">
        <v>4582431</v>
      </c>
      <c r="AK64" s="14">
        <v>4477464</v>
      </c>
      <c r="AL64" s="14">
        <v>4400737</v>
      </c>
      <c r="AM64" s="14">
        <v>4358299</v>
      </c>
      <c r="AN64" s="14">
        <v>4350012</v>
      </c>
      <c r="AO64" s="14">
        <v>4376237</v>
      </c>
      <c r="AP64" s="14">
        <v>4423456</v>
      </c>
      <c r="AQ64" s="14">
        <v>4508206</v>
      </c>
      <c r="AR64" s="14">
        <v>4615959</v>
      </c>
      <c r="AS64" s="14">
        <v>4742698</v>
      </c>
      <c r="AT64" s="14">
        <v>4895908</v>
      </c>
      <c r="AU64" s="14">
        <v>5061690</v>
      </c>
      <c r="AV64" s="14">
        <v>5242900</v>
      </c>
      <c r="AW64" s="14">
        <v>5442204</v>
      </c>
      <c r="AX64" s="14">
        <v>5656349</v>
      </c>
      <c r="AY64" s="14">
        <v>5885627</v>
      </c>
    </row>
    <row r="65" spans="1:51" x14ac:dyDescent="0.2">
      <c r="A65" s="13" t="s">
        <v>0</v>
      </c>
      <c r="D65" s="14">
        <v>45938</v>
      </c>
      <c r="E65" s="14">
        <v>52226</v>
      </c>
      <c r="F65" s="14">
        <v>57006</v>
      </c>
      <c r="G65" s="14">
        <v>61468</v>
      </c>
      <c r="H65" s="14">
        <v>65912</v>
      </c>
      <c r="I65" s="14">
        <v>72146</v>
      </c>
      <c r="J65" s="14">
        <v>78516</v>
      </c>
      <c r="K65" s="14">
        <v>82353</v>
      </c>
      <c r="L65" s="14">
        <v>83173</v>
      </c>
      <c r="M65" s="14">
        <v>89258</v>
      </c>
      <c r="N65" s="14">
        <v>92653</v>
      </c>
      <c r="O65" s="14">
        <v>96696</v>
      </c>
      <c r="P65" s="14">
        <v>96351</v>
      </c>
      <c r="Q65" s="14">
        <v>98669</v>
      </c>
      <c r="R65" s="14">
        <v>94818</v>
      </c>
      <c r="S65" s="14">
        <v>99203</v>
      </c>
      <c r="T65" s="14">
        <v>96924</v>
      </c>
      <c r="U65" s="14">
        <v>96800</v>
      </c>
      <c r="V65" s="14">
        <v>99103</v>
      </c>
      <c r="W65" s="14">
        <v>100356</v>
      </c>
      <c r="X65" s="14">
        <v>101096</v>
      </c>
      <c r="Y65" s="14">
        <v>99434</v>
      </c>
      <c r="Z65" s="14">
        <v>103234</v>
      </c>
      <c r="AA65" s="14">
        <v>108017</v>
      </c>
      <c r="AB65" s="14">
        <v>112632</v>
      </c>
      <c r="AC65" s="14">
        <v>115223</v>
      </c>
      <c r="AD65" s="14">
        <v>120121</v>
      </c>
      <c r="AE65" s="14">
        <v>129905</v>
      </c>
      <c r="AF65" s="14">
        <v>137565</v>
      </c>
      <c r="AG65" s="14">
        <v>143516</v>
      </c>
      <c r="AH65" s="14">
        <v>150895</v>
      </c>
      <c r="AI65" s="14">
        <v>158144</v>
      </c>
      <c r="AJ65" s="14">
        <v>166262</v>
      </c>
      <c r="AK65" s="14">
        <v>173616</v>
      </c>
      <c r="AL65" s="14">
        <v>180969</v>
      </c>
      <c r="AM65" s="14">
        <v>188445</v>
      </c>
      <c r="AN65" s="14">
        <v>197196</v>
      </c>
      <c r="AO65" s="14">
        <v>206099</v>
      </c>
      <c r="AP65" s="14">
        <v>214755</v>
      </c>
      <c r="AQ65" s="14">
        <v>223695</v>
      </c>
      <c r="AR65" s="14">
        <v>230775</v>
      </c>
      <c r="AS65" s="14">
        <v>241636</v>
      </c>
      <c r="AT65" s="14">
        <v>249867</v>
      </c>
      <c r="AU65" s="14">
        <v>259702</v>
      </c>
      <c r="AV65" s="14">
        <v>268469</v>
      </c>
      <c r="AW65" s="14">
        <v>278989</v>
      </c>
      <c r="AX65" s="14">
        <v>288085</v>
      </c>
      <c r="AY65" s="14">
        <v>296905</v>
      </c>
    </row>
    <row r="66" spans="1:51" x14ac:dyDescent="0.2">
      <c r="A66" s="26" t="s">
        <v>1</v>
      </c>
      <c r="D66" s="14">
        <v>536583</v>
      </c>
      <c r="E66" s="14">
        <v>534596</v>
      </c>
      <c r="F66" s="14">
        <v>531428</v>
      </c>
      <c r="G66" s="14">
        <v>527554</v>
      </c>
      <c r="H66" s="14">
        <v>522986</v>
      </c>
      <c r="I66" s="14">
        <v>517245</v>
      </c>
      <c r="J66" s="14">
        <v>510739</v>
      </c>
      <c r="K66" s="14">
        <v>504034</v>
      </c>
      <c r="L66" s="14">
        <v>496657</v>
      </c>
      <c r="M66" s="14">
        <v>488499</v>
      </c>
      <c r="N66" s="14">
        <v>479865</v>
      </c>
      <c r="O66" s="14">
        <v>470701</v>
      </c>
      <c r="P66" s="14">
        <v>461095</v>
      </c>
      <c r="Q66" s="14">
        <v>450386</v>
      </c>
      <c r="R66" s="14">
        <v>438456</v>
      </c>
      <c r="S66" s="14">
        <v>425282</v>
      </c>
      <c r="T66" s="14">
        <v>412115</v>
      </c>
      <c r="U66" s="14">
        <v>398755</v>
      </c>
      <c r="V66" s="14">
        <v>385078</v>
      </c>
      <c r="W66" s="14">
        <v>371331</v>
      </c>
      <c r="X66" s="14">
        <v>357537</v>
      </c>
      <c r="Y66" s="14">
        <v>342860</v>
      </c>
      <c r="Z66" s="14">
        <v>327009</v>
      </c>
      <c r="AA66" s="14">
        <v>311149</v>
      </c>
      <c r="AB66" s="14">
        <v>296289</v>
      </c>
      <c r="AC66" s="14">
        <v>281844</v>
      </c>
      <c r="AD66" s="14">
        <v>266919</v>
      </c>
      <c r="AE66" s="14">
        <v>252555</v>
      </c>
      <c r="AF66" s="14">
        <v>239447</v>
      </c>
      <c r="AG66" s="14">
        <v>227415</v>
      </c>
      <c r="AH66" s="14">
        <v>216698</v>
      </c>
      <c r="AI66" s="14">
        <v>208295</v>
      </c>
      <c r="AJ66" s="14">
        <v>202200</v>
      </c>
      <c r="AK66" s="14">
        <v>197899</v>
      </c>
      <c r="AL66" s="14">
        <v>195017</v>
      </c>
      <c r="AM66" s="14">
        <v>193687</v>
      </c>
      <c r="AN66" s="14">
        <v>193889</v>
      </c>
      <c r="AO66" s="14">
        <v>195351</v>
      </c>
      <c r="AP66" s="14">
        <v>198148</v>
      </c>
      <c r="AQ66" s="14">
        <v>202316</v>
      </c>
      <c r="AR66" s="14">
        <v>207483</v>
      </c>
      <c r="AS66" s="14">
        <v>213592</v>
      </c>
      <c r="AT66" s="14">
        <v>220655</v>
      </c>
      <c r="AU66" s="14">
        <v>228316</v>
      </c>
      <c r="AV66" s="14">
        <v>236762</v>
      </c>
      <c r="AW66" s="14">
        <v>245920</v>
      </c>
      <c r="AX66" s="14">
        <v>255788</v>
      </c>
      <c r="AY66" s="14">
        <v>266305</v>
      </c>
    </row>
    <row r="67" spans="1:51" x14ac:dyDescent="0.2">
      <c r="A67" s="26" t="s">
        <v>3</v>
      </c>
      <c r="D67" s="14">
        <v>-622695</v>
      </c>
      <c r="E67" s="14">
        <v>-644791</v>
      </c>
      <c r="F67" s="14">
        <v>-665417</v>
      </c>
      <c r="G67" s="14">
        <v>-678226</v>
      </c>
      <c r="H67" s="14">
        <v>-696414</v>
      </c>
      <c r="I67" s="14">
        <v>-728790</v>
      </c>
      <c r="J67" s="14">
        <v>-729729</v>
      </c>
      <c r="K67" s="14">
        <v>-737300</v>
      </c>
      <c r="L67" s="14">
        <v>-752970</v>
      </c>
      <c r="M67" s="14">
        <v>-757531</v>
      </c>
      <c r="N67" s="14">
        <v>-769567</v>
      </c>
      <c r="O67" s="14">
        <v>-769534</v>
      </c>
      <c r="P67" s="14">
        <v>-778596</v>
      </c>
      <c r="Q67" s="14">
        <v>-797133</v>
      </c>
      <c r="R67" s="14">
        <v>-814291</v>
      </c>
      <c r="S67" s="14">
        <v>-818913</v>
      </c>
      <c r="T67" s="14">
        <v>-796113</v>
      </c>
      <c r="U67" s="14">
        <v>-796607</v>
      </c>
      <c r="V67" s="14">
        <v>-782560</v>
      </c>
      <c r="W67" s="14">
        <v>-777021</v>
      </c>
      <c r="X67" s="14">
        <v>-759451</v>
      </c>
      <c r="Y67" s="14">
        <v>-789450</v>
      </c>
      <c r="Z67" s="14">
        <v>-776694</v>
      </c>
      <c r="AA67" s="14">
        <v>-765890</v>
      </c>
      <c r="AB67" s="14">
        <v>-710927</v>
      </c>
      <c r="AC67" s="14">
        <v>-728377</v>
      </c>
      <c r="AD67" s="14">
        <v>-707470</v>
      </c>
      <c r="AE67" s="14">
        <v>-684138</v>
      </c>
      <c r="AF67" s="14">
        <v>-644110</v>
      </c>
      <c r="AG67" s="14">
        <v>-627240</v>
      </c>
      <c r="AH67" s="14">
        <v>-575015</v>
      </c>
      <c r="AI67" s="14">
        <v>-520985</v>
      </c>
      <c r="AJ67" s="14">
        <v>-473429</v>
      </c>
      <c r="AK67" s="14">
        <v>-448242</v>
      </c>
      <c r="AL67" s="14">
        <v>-418424</v>
      </c>
      <c r="AM67" s="14">
        <v>-390419</v>
      </c>
      <c r="AN67" s="14">
        <v>-364860</v>
      </c>
      <c r="AO67" s="14">
        <v>-354231</v>
      </c>
      <c r="AP67" s="14">
        <v>-328153</v>
      </c>
      <c r="AQ67" s="14">
        <v>-318258</v>
      </c>
      <c r="AR67" s="14">
        <v>-311519</v>
      </c>
      <c r="AS67" s="14">
        <v>-302018</v>
      </c>
      <c r="AT67" s="14">
        <v>-304740</v>
      </c>
      <c r="AU67" s="14">
        <v>-306808</v>
      </c>
      <c r="AV67" s="14">
        <v>-305927</v>
      </c>
      <c r="AW67" s="14">
        <v>-310764</v>
      </c>
      <c r="AX67" s="14">
        <v>-314595</v>
      </c>
      <c r="AY67" s="14">
        <v>-320863</v>
      </c>
    </row>
    <row r="68" spans="1:51" x14ac:dyDescent="0.2">
      <c r="A68" s="26" t="s">
        <v>28</v>
      </c>
      <c r="D68" s="14">
        <v>8399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  <c r="AX68" s="14">
        <v>0</v>
      </c>
      <c r="AY68" s="14">
        <v>0</v>
      </c>
    </row>
    <row r="69" spans="1:51" x14ac:dyDescent="0.2">
      <c r="A69" s="26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</row>
    <row r="70" spans="1:51" ht="12.75" thickBot="1" x14ac:dyDescent="0.25">
      <c r="A70" s="27" t="s">
        <v>29</v>
      </c>
      <c r="D70" s="28">
        <v>11815449</v>
      </c>
      <c r="E70" s="28">
        <v>11757480</v>
      </c>
      <c r="F70" s="28">
        <v>11680497</v>
      </c>
      <c r="G70" s="28">
        <v>11591293</v>
      </c>
      <c r="H70" s="28">
        <v>11483777</v>
      </c>
      <c r="I70" s="28">
        <v>11344378</v>
      </c>
      <c r="J70" s="28">
        <v>11203904</v>
      </c>
      <c r="K70" s="28">
        <v>11052991</v>
      </c>
      <c r="L70" s="28">
        <v>10879851</v>
      </c>
      <c r="M70" s="28">
        <v>10700077</v>
      </c>
      <c r="N70" s="28">
        <v>10503028</v>
      </c>
      <c r="O70" s="28">
        <v>10300891</v>
      </c>
      <c r="P70" s="28">
        <v>10079741</v>
      </c>
      <c r="Q70" s="28">
        <v>9831663</v>
      </c>
      <c r="R70" s="28">
        <v>9550646</v>
      </c>
      <c r="S70" s="28">
        <v>9256218</v>
      </c>
      <c r="T70" s="28">
        <v>8969144</v>
      </c>
      <c r="U70" s="28">
        <v>8668092</v>
      </c>
      <c r="V70" s="28">
        <v>8369713</v>
      </c>
      <c r="W70" s="28">
        <v>8064379</v>
      </c>
      <c r="X70" s="28">
        <v>7763561</v>
      </c>
      <c r="Y70" s="28">
        <v>7416405</v>
      </c>
      <c r="Z70" s="28">
        <v>7069954</v>
      </c>
      <c r="AA70" s="28">
        <v>6723230</v>
      </c>
      <c r="AB70" s="28">
        <v>6421224</v>
      </c>
      <c r="AC70" s="28">
        <v>6089914</v>
      </c>
      <c r="AD70" s="28">
        <v>5769484</v>
      </c>
      <c r="AE70" s="28">
        <v>5467806</v>
      </c>
      <c r="AF70" s="28">
        <v>5200708</v>
      </c>
      <c r="AG70" s="28">
        <v>4944399</v>
      </c>
      <c r="AH70" s="28">
        <v>4736977</v>
      </c>
      <c r="AI70" s="28">
        <v>4582431</v>
      </c>
      <c r="AJ70" s="28">
        <v>4477464</v>
      </c>
      <c r="AK70" s="28">
        <v>4400737</v>
      </c>
      <c r="AL70" s="28">
        <v>4358299</v>
      </c>
      <c r="AM70" s="28">
        <v>4350012</v>
      </c>
      <c r="AN70" s="28">
        <v>4376237</v>
      </c>
      <c r="AO70" s="28">
        <v>4423456</v>
      </c>
      <c r="AP70" s="28">
        <v>4508206</v>
      </c>
      <c r="AQ70" s="28">
        <v>4615959</v>
      </c>
      <c r="AR70" s="28">
        <v>4742698</v>
      </c>
      <c r="AS70" s="28">
        <v>4895908</v>
      </c>
      <c r="AT70" s="28">
        <v>5061690</v>
      </c>
      <c r="AU70" s="28">
        <v>5242900</v>
      </c>
      <c r="AV70" s="28">
        <v>5442204</v>
      </c>
      <c r="AW70" s="28">
        <v>5656349</v>
      </c>
      <c r="AX70" s="28">
        <v>5885627</v>
      </c>
      <c r="AY70" s="28">
        <v>6127974</v>
      </c>
    </row>
    <row r="71" spans="1:51" ht="12.75" thickTop="1" x14ac:dyDescent="0.2">
      <c r="A71" s="26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</row>
    <row r="72" spans="1:51" x14ac:dyDescent="0.2">
      <c r="A72" s="26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</row>
    <row r="73" spans="1:51" x14ac:dyDescent="0.2">
      <c r="A73" s="22" t="s">
        <v>30</v>
      </c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</row>
    <row r="74" spans="1:51" x14ac:dyDescent="0.2">
      <c r="A74" s="33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</row>
    <row r="75" spans="1:51" x14ac:dyDescent="0.2">
      <c r="A75" s="27" t="s">
        <v>1</v>
      </c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</row>
    <row r="76" spans="1:51" x14ac:dyDescent="0.2">
      <c r="A76" s="26"/>
      <c r="B76" s="26" t="s">
        <v>31</v>
      </c>
      <c r="D76" s="14">
        <v>11847224</v>
      </c>
      <c r="E76" s="14">
        <v>11815449</v>
      </c>
      <c r="F76" s="14">
        <v>11757480</v>
      </c>
      <c r="G76" s="14">
        <v>11680497</v>
      </c>
      <c r="H76" s="14">
        <v>11591293</v>
      </c>
      <c r="I76" s="14">
        <v>11483777</v>
      </c>
      <c r="J76" s="14">
        <v>11344378</v>
      </c>
      <c r="K76" s="14">
        <v>11203904</v>
      </c>
      <c r="L76" s="14">
        <v>11052991</v>
      </c>
      <c r="M76" s="14">
        <v>10879851</v>
      </c>
      <c r="N76" s="14">
        <v>10700077</v>
      </c>
      <c r="O76" s="14">
        <v>10503028</v>
      </c>
      <c r="P76" s="14">
        <v>10300891</v>
      </c>
      <c r="Q76" s="14">
        <v>10079741</v>
      </c>
      <c r="R76" s="14">
        <v>9831663</v>
      </c>
      <c r="S76" s="14">
        <v>9550646</v>
      </c>
      <c r="T76" s="14">
        <v>9256218</v>
      </c>
      <c r="U76" s="14">
        <v>8969144</v>
      </c>
      <c r="V76" s="14">
        <v>8668092</v>
      </c>
      <c r="W76" s="14">
        <v>8369713</v>
      </c>
      <c r="X76" s="14">
        <v>8064379</v>
      </c>
      <c r="Y76" s="14">
        <v>7763561</v>
      </c>
      <c r="Z76" s="14">
        <v>7416405</v>
      </c>
      <c r="AA76" s="14">
        <v>7069954</v>
      </c>
      <c r="AB76" s="14">
        <v>6723230</v>
      </c>
      <c r="AC76" s="14">
        <v>6421224</v>
      </c>
      <c r="AD76" s="14">
        <v>6089914</v>
      </c>
      <c r="AE76" s="14">
        <v>5769484</v>
      </c>
      <c r="AF76" s="14">
        <v>5467806</v>
      </c>
      <c r="AG76" s="14">
        <v>5200708</v>
      </c>
      <c r="AH76" s="14">
        <v>4944399</v>
      </c>
      <c r="AI76" s="14">
        <v>4736977</v>
      </c>
      <c r="AJ76" s="14">
        <v>4582431</v>
      </c>
      <c r="AK76" s="14">
        <v>4477464</v>
      </c>
      <c r="AL76" s="14">
        <v>4400737</v>
      </c>
      <c r="AM76" s="14">
        <v>4358299</v>
      </c>
      <c r="AN76" s="14">
        <v>4350012</v>
      </c>
      <c r="AO76" s="14">
        <v>4376237</v>
      </c>
      <c r="AP76" s="14">
        <v>4423456</v>
      </c>
      <c r="AQ76" s="14">
        <v>4508206</v>
      </c>
      <c r="AR76" s="14">
        <v>4615959</v>
      </c>
      <c r="AS76" s="14">
        <v>4742698</v>
      </c>
      <c r="AT76" s="14">
        <v>4895908</v>
      </c>
      <c r="AU76" s="14">
        <v>5061690</v>
      </c>
      <c r="AV76" s="14">
        <v>5242900</v>
      </c>
      <c r="AW76" s="14">
        <v>5442204</v>
      </c>
      <c r="AX76" s="14">
        <v>5656349</v>
      </c>
      <c r="AY76" s="14">
        <v>5885627</v>
      </c>
    </row>
    <row r="77" spans="1:51" x14ac:dyDescent="0.2">
      <c r="A77" s="26"/>
      <c r="B77" s="26" t="s">
        <v>32</v>
      </c>
      <c r="D77" s="14">
        <v>-311347.5</v>
      </c>
      <c r="E77" s="14">
        <v>-322395.5</v>
      </c>
      <c r="F77" s="14">
        <v>-332708.5</v>
      </c>
      <c r="G77" s="14">
        <v>-339113</v>
      </c>
      <c r="H77" s="14">
        <v>-348207</v>
      </c>
      <c r="I77" s="14">
        <v>-364395</v>
      </c>
      <c r="J77" s="14">
        <v>-364864.5</v>
      </c>
      <c r="K77" s="14">
        <v>-368650</v>
      </c>
      <c r="L77" s="14">
        <v>-376485</v>
      </c>
      <c r="M77" s="14">
        <v>-378765.5</v>
      </c>
      <c r="N77" s="14">
        <v>-384783.5</v>
      </c>
      <c r="O77" s="14">
        <v>-384767</v>
      </c>
      <c r="P77" s="14">
        <v>-389298</v>
      </c>
      <c r="Q77" s="14">
        <v>-398566.5</v>
      </c>
      <c r="R77" s="14">
        <v>-407145.5</v>
      </c>
      <c r="S77" s="14">
        <v>-409456.5</v>
      </c>
      <c r="T77" s="14">
        <v>-398056.5</v>
      </c>
      <c r="U77" s="14">
        <v>-398303.5</v>
      </c>
      <c r="V77" s="14">
        <v>-391280</v>
      </c>
      <c r="W77" s="14">
        <v>-388510.5</v>
      </c>
      <c r="X77" s="14">
        <v>-379725.5</v>
      </c>
      <c r="Y77" s="14">
        <v>-394725</v>
      </c>
      <c r="Z77" s="14">
        <v>-388347</v>
      </c>
      <c r="AA77" s="14">
        <v>-382945</v>
      </c>
      <c r="AB77" s="14">
        <v>-355463.5</v>
      </c>
      <c r="AC77" s="14">
        <v>-364188.5</v>
      </c>
      <c r="AD77" s="14">
        <v>-353735</v>
      </c>
      <c r="AE77" s="14">
        <v>-342069</v>
      </c>
      <c r="AF77" s="14">
        <v>-322055</v>
      </c>
      <c r="AG77" s="14">
        <v>-313620</v>
      </c>
      <c r="AH77" s="14">
        <v>-287507.5</v>
      </c>
      <c r="AI77" s="14">
        <v>-260492.5</v>
      </c>
      <c r="AJ77" s="14">
        <v>-236714.5</v>
      </c>
      <c r="AK77" s="14">
        <v>-224121</v>
      </c>
      <c r="AL77" s="14">
        <v>-209212</v>
      </c>
      <c r="AM77" s="14">
        <v>-195209.5</v>
      </c>
      <c r="AN77" s="14">
        <v>-182430</v>
      </c>
      <c r="AO77" s="14">
        <v>-177115.5</v>
      </c>
      <c r="AP77" s="14">
        <v>-164076.5</v>
      </c>
      <c r="AQ77" s="14">
        <v>-159129</v>
      </c>
      <c r="AR77" s="14">
        <v>-155759.5</v>
      </c>
      <c r="AS77" s="14">
        <v>-151009</v>
      </c>
      <c r="AT77" s="14">
        <v>-152370</v>
      </c>
      <c r="AU77" s="14">
        <v>-153404</v>
      </c>
      <c r="AV77" s="14">
        <v>-152963.5</v>
      </c>
      <c r="AW77" s="14">
        <v>-155382</v>
      </c>
      <c r="AX77" s="14">
        <v>-157297.5</v>
      </c>
      <c r="AY77" s="14">
        <v>-160431.5</v>
      </c>
    </row>
    <row r="78" spans="1:51" x14ac:dyDescent="0.2">
      <c r="A78" s="26"/>
      <c r="B78" s="26" t="s">
        <v>33</v>
      </c>
      <c r="D78" s="34">
        <v>11535876.5</v>
      </c>
      <c r="E78" s="34">
        <v>11493053.5</v>
      </c>
      <c r="F78" s="34">
        <v>11424771.5</v>
      </c>
      <c r="G78" s="34">
        <v>11341384</v>
      </c>
      <c r="H78" s="34">
        <v>11243086</v>
      </c>
      <c r="I78" s="34">
        <v>11119382</v>
      </c>
      <c r="J78" s="34">
        <v>10979513.5</v>
      </c>
      <c r="K78" s="34">
        <v>10835254</v>
      </c>
      <c r="L78" s="34">
        <v>10676506</v>
      </c>
      <c r="M78" s="34">
        <v>10501085.5</v>
      </c>
      <c r="N78" s="34">
        <v>10315293.5</v>
      </c>
      <c r="O78" s="34">
        <v>10118261</v>
      </c>
      <c r="P78" s="34">
        <v>9911593</v>
      </c>
      <c r="Q78" s="34">
        <v>9681174.5</v>
      </c>
      <c r="R78" s="34">
        <v>9424517.5</v>
      </c>
      <c r="S78" s="34">
        <v>9141189.5</v>
      </c>
      <c r="T78" s="34">
        <v>8858161.5</v>
      </c>
      <c r="U78" s="34">
        <v>8570840.5</v>
      </c>
      <c r="V78" s="34">
        <v>8276812</v>
      </c>
      <c r="W78" s="34">
        <v>7981202.5</v>
      </c>
      <c r="X78" s="34">
        <v>7684653.5</v>
      </c>
      <c r="Y78" s="34">
        <v>7368836</v>
      </c>
      <c r="Z78" s="34">
        <v>7028058</v>
      </c>
      <c r="AA78" s="34">
        <v>6687009</v>
      </c>
      <c r="AB78" s="34">
        <v>6367766.5</v>
      </c>
      <c r="AC78" s="34">
        <v>6057035.5</v>
      </c>
      <c r="AD78" s="34">
        <v>5736179</v>
      </c>
      <c r="AE78" s="34">
        <v>5427415</v>
      </c>
      <c r="AF78" s="34">
        <v>5145751</v>
      </c>
      <c r="AG78" s="34">
        <v>4887088</v>
      </c>
      <c r="AH78" s="34">
        <v>4656891.5</v>
      </c>
      <c r="AI78" s="34">
        <v>4476484.5</v>
      </c>
      <c r="AJ78" s="34">
        <v>4345716.5</v>
      </c>
      <c r="AK78" s="34">
        <v>4253343</v>
      </c>
      <c r="AL78" s="34">
        <v>4191525</v>
      </c>
      <c r="AM78" s="34">
        <v>4163089.5</v>
      </c>
      <c r="AN78" s="34">
        <v>4167582</v>
      </c>
      <c r="AO78" s="34">
        <v>4199121.5</v>
      </c>
      <c r="AP78" s="34">
        <v>4259379.5</v>
      </c>
      <c r="AQ78" s="34">
        <v>4349077</v>
      </c>
      <c r="AR78" s="34">
        <v>4460199.5</v>
      </c>
      <c r="AS78" s="34">
        <v>4591689</v>
      </c>
      <c r="AT78" s="34">
        <v>4743538</v>
      </c>
      <c r="AU78" s="34">
        <v>4908286</v>
      </c>
      <c r="AV78" s="34">
        <v>5089936.5</v>
      </c>
      <c r="AW78" s="34">
        <v>5286822</v>
      </c>
      <c r="AX78" s="34">
        <v>5499051.5</v>
      </c>
      <c r="AY78" s="34">
        <v>5725195.5</v>
      </c>
    </row>
    <row r="79" spans="1:51" x14ac:dyDescent="0.2">
      <c r="A79" s="26"/>
      <c r="B79" s="26" t="s">
        <v>34</v>
      </c>
      <c r="D79" s="14">
        <v>536583</v>
      </c>
      <c r="E79" s="14">
        <v>534596</v>
      </c>
      <c r="F79" s="14">
        <v>531428</v>
      </c>
      <c r="G79" s="14">
        <v>527554</v>
      </c>
      <c r="H79" s="14">
        <v>522986</v>
      </c>
      <c r="I79" s="14">
        <v>517245</v>
      </c>
      <c r="J79" s="14">
        <v>510739</v>
      </c>
      <c r="K79" s="14">
        <v>504034</v>
      </c>
      <c r="L79" s="14">
        <v>496657</v>
      </c>
      <c r="M79" s="14">
        <v>488499</v>
      </c>
      <c r="N79" s="14">
        <v>479865</v>
      </c>
      <c r="O79" s="14">
        <v>470701</v>
      </c>
      <c r="P79" s="14">
        <v>461095</v>
      </c>
      <c r="Q79" s="14">
        <v>450386</v>
      </c>
      <c r="R79" s="14">
        <v>438456</v>
      </c>
      <c r="S79" s="14">
        <v>425282</v>
      </c>
      <c r="T79" s="14">
        <v>412115</v>
      </c>
      <c r="U79" s="14">
        <v>398755</v>
      </c>
      <c r="V79" s="14">
        <v>385078</v>
      </c>
      <c r="W79" s="14">
        <v>371331</v>
      </c>
      <c r="X79" s="14">
        <v>357537</v>
      </c>
      <c r="Y79" s="14">
        <v>342860</v>
      </c>
      <c r="Z79" s="14">
        <v>327009</v>
      </c>
      <c r="AA79" s="14">
        <v>311149</v>
      </c>
      <c r="AB79" s="14">
        <v>296289</v>
      </c>
      <c r="AC79" s="14">
        <v>281844</v>
      </c>
      <c r="AD79" s="14">
        <v>266919</v>
      </c>
      <c r="AE79" s="14">
        <v>252555</v>
      </c>
      <c r="AF79" s="14">
        <v>239447</v>
      </c>
      <c r="AG79" s="14">
        <v>227415</v>
      </c>
      <c r="AH79" s="14">
        <v>216698</v>
      </c>
      <c r="AI79" s="14">
        <v>208295</v>
      </c>
      <c r="AJ79" s="14">
        <v>202200</v>
      </c>
      <c r="AK79" s="14">
        <v>197899</v>
      </c>
      <c r="AL79" s="14">
        <v>195017</v>
      </c>
      <c r="AM79" s="14">
        <v>193687</v>
      </c>
      <c r="AN79" s="14">
        <v>193889</v>
      </c>
      <c r="AO79" s="14">
        <v>195351</v>
      </c>
      <c r="AP79" s="14">
        <v>198148</v>
      </c>
      <c r="AQ79" s="14">
        <v>202316</v>
      </c>
      <c r="AR79" s="14">
        <v>207483</v>
      </c>
      <c r="AS79" s="14">
        <v>213592</v>
      </c>
      <c r="AT79" s="14">
        <v>220655</v>
      </c>
      <c r="AU79" s="14">
        <v>228316</v>
      </c>
      <c r="AV79" s="14">
        <v>236762</v>
      </c>
      <c r="AW79" s="14">
        <v>245920</v>
      </c>
      <c r="AX79" s="14">
        <v>255788</v>
      </c>
      <c r="AY79" s="14">
        <v>266305</v>
      </c>
    </row>
    <row r="80" spans="1:51" x14ac:dyDescent="0.2">
      <c r="A80" s="26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</row>
    <row r="81" spans="1:51" x14ac:dyDescent="0.2">
      <c r="A81" s="27" t="s">
        <v>35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</row>
    <row r="82" spans="1:51" x14ac:dyDescent="0.2">
      <c r="A82" s="26"/>
      <c r="B82" s="26" t="s">
        <v>31</v>
      </c>
      <c r="D82" s="14">
        <v>11847224</v>
      </c>
      <c r="E82" s="14">
        <v>11815449</v>
      </c>
      <c r="F82" s="14">
        <v>11757480</v>
      </c>
      <c r="G82" s="14">
        <v>11680497</v>
      </c>
      <c r="H82" s="14">
        <v>11591293</v>
      </c>
      <c r="I82" s="14">
        <v>11483777</v>
      </c>
      <c r="J82" s="14">
        <v>11344378</v>
      </c>
      <c r="K82" s="14">
        <v>11203904</v>
      </c>
      <c r="L82" s="14">
        <v>11052991</v>
      </c>
      <c r="M82" s="14">
        <v>10879851</v>
      </c>
      <c r="N82" s="14">
        <v>10700077</v>
      </c>
      <c r="O82" s="14">
        <v>10503028</v>
      </c>
      <c r="P82" s="14">
        <v>10300891</v>
      </c>
      <c r="Q82" s="14">
        <v>10079741</v>
      </c>
      <c r="R82" s="14">
        <v>9831663</v>
      </c>
      <c r="S82" s="14">
        <v>9550646</v>
      </c>
      <c r="T82" s="14">
        <v>9256218</v>
      </c>
      <c r="U82" s="14">
        <v>8969144</v>
      </c>
      <c r="V82" s="14">
        <v>8668092</v>
      </c>
      <c r="W82" s="14">
        <v>8369713</v>
      </c>
      <c r="X82" s="14">
        <v>8064379</v>
      </c>
      <c r="Y82" s="14">
        <v>7763561</v>
      </c>
      <c r="Z82" s="14">
        <v>7416405</v>
      </c>
      <c r="AA82" s="14">
        <v>7069954</v>
      </c>
      <c r="AB82" s="14">
        <v>6723230</v>
      </c>
      <c r="AC82" s="14">
        <v>6421224</v>
      </c>
      <c r="AD82" s="14">
        <v>6089914</v>
      </c>
      <c r="AE82" s="14">
        <v>5769484</v>
      </c>
      <c r="AF82" s="14">
        <v>5467806</v>
      </c>
      <c r="AG82" s="14">
        <v>5200708</v>
      </c>
      <c r="AH82" s="14">
        <v>4944399</v>
      </c>
      <c r="AI82" s="14">
        <v>4736977</v>
      </c>
      <c r="AJ82" s="14">
        <v>4582431</v>
      </c>
      <c r="AK82" s="14">
        <v>4477464</v>
      </c>
      <c r="AL82" s="14">
        <v>4400737</v>
      </c>
      <c r="AM82" s="14">
        <v>4358299</v>
      </c>
      <c r="AN82" s="14">
        <v>4350012</v>
      </c>
      <c r="AO82" s="14">
        <v>4376237</v>
      </c>
      <c r="AP82" s="14">
        <v>4423456</v>
      </c>
      <c r="AQ82" s="14">
        <v>4508206</v>
      </c>
      <c r="AR82" s="14">
        <v>4615959</v>
      </c>
      <c r="AS82" s="14">
        <v>4742698</v>
      </c>
      <c r="AT82" s="14">
        <v>4895908</v>
      </c>
      <c r="AU82" s="14">
        <v>5061690</v>
      </c>
      <c r="AV82" s="14">
        <v>5242900</v>
      </c>
      <c r="AW82" s="14">
        <v>5442204</v>
      </c>
      <c r="AX82" s="14">
        <v>5656349</v>
      </c>
      <c r="AY82" s="14">
        <v>5885627</v>
      </c>
    </row>
    <row r="83" spans="1:51" x14ac:dyDescent="0.2">
      <c r="A83" s="26"/>
      <c r="B83" s="26" t="s">
        <v>36</v>
      </c>
      <c r="D83" s="35">
        <v>45938</v>
      </c>
      <c r="E83" s="35">
        <v>52226</v>
      </c>
      <c r="F83" s="35">
        <v>57006</v>
      </c>
      <c r="G83" s="35">
        <v>61468</v>
      </c>
      <c r="H83" s="35">
        <v>65912</v>
      </c>
      <c r="I83" s="35">
        <v>72146</v>
      </c>
      <c r="J83" s="35">
        <v>78516</v>
      </c>
      <c r="K83" s="35">
        <v>82353</v>
      </c>
      <c r="L83" s="35">
        <v>83173</v>
      </c>
      <c r="M83" s="35">
        <v>89258</v>
      </c>
      <c r="N83" s="35">
        <v>92653</v>
      </c>
      <c r="O83" s="35">
        <v>96696</v>
      </c>
      <c r="P83" s="35">
        <v>96351</v>
      </c>
      <c r="Q83" s="35">
        <v>98669</v>
      </c>
      <c r="R83" s="35">
        <v>94818</v>
      </c>
      <c r="S83" s="35">
        <v>99203</v>
      </c>
      <c r="T83" s="35">
        <v>96924</v>
      </c>
      <c r="U83" s="35">
        <v>96800</v>
      </c>
      <c r="V83" s="35">
        <v>99103</v>
      </c>
      <c r="W83" s="35">
        <v>100356</v>
      </c>
      <c r="X83" s="35">
        <v>101096</v>
      </c>
      <c r="Y83" s="35">
        <v>99434</v>
      </c>
      <c r="Z83" s="35">
        <v>103234</v>
      </c>
      <c r="AA83" s="35">
        <v>108017</v>
      </c>
      <c r="AB83" s="35">
        <v>112632</v>
      </c>
      <c r="AC83" s="35">
        <v>115223</v>
      </c>
      <c r="AD83" s="35">
        <v>120121</v>
      </c>
      <c r="AE83" s="35">
        <v>129905</v>
      </c>
      <c r="AF83" s="35">
        <v>137565</v>
      </c>
      <c r="AG83" s="35">
        <v>143516</v>
      </c>
      <c r="AH83" s="35">
        <v>150895</v>
      </c>
      <c r="AI83" s="35">
        <v>158144</v>
      </c>
      <c r="AJ83" s="35">
        <v>166262</v>
      </c>
      <c r="AK83" s="35">
        <v>173616</v>
      </c>
      <c r="AL83" s="35">
        <v>180969</v>
      </c>
      <c r="AM83" s="35">
        <v>188445</v>
      </c>
      <c r="AN83" s="35">
        <v>197196</v>
      </c>
      <c r="AO83" s="35">
        <v>206099</v>
      </c>
      <c r="AP83" s="35">
        <v>214755</v>
      </c>
      <c r="AQ83" s="35">
        <v>223695</v>
      </c>
      <c r="AR83" s="35">
        <v>230775</v>
      </c>
      <c r="AS83" s="35">
        <v>241636</v>
      </c>
      <c r="AT83" s="35">
        <v>249867</v>
      </c>
      <c r="AU83" s="35">
        <v>259702</v>
      </c>
      <c r="AV83" s="35">
        <v>268469</v>
      </c>
      <c r="AW83" s="35">
        <v>278989</v>
      </c>
      <c r="AX83" s="35">
        <v>288085</v>
      </c>
      <c r="AY83" s="35">
        <v>296905</v>
      </c>
    </row>
    <row r="84" spans="1:51" x14ac:dyDescent="0.2">
      <c r="A84" s="26"/>
      <c r="B84" s="26" t="s">
        <v>32</v>
      </c>
      <c r="D84" s="35">
        <v>-622695</v>
      </c>
      <c r="E84" s="35">
        <v>-644791</v>
      </c>
      <c r="F84" s="35">
        <v>-665417</v>
      </c>
      <c r="G84" s="35">
        <v>-678226</v>
      </c>
      <c r="H84" s="35">
        <v>-696414</v>
      </c>
      <c r="I84" s="35">
        <v>-728790</v>
      </c>
      <c r="J84" s="35">
        <v>-729729</v>
      </c>
      <c r="K84" s="35">
        <v>-737300</v>
      </c>
      <c r="L84" s="35">
        <v>-752970</v>
      </c>
      <c r="M84" s="35">
        <v>-757531</v>
      </c>
      <c r="N84" s="35">
        <v>-769567</v>
      </c>
      <c r="O84" s="35">
        <v>-769534</v>
      </c>
      <c r="P84" s="35">
        <v>-778596</v>
      </c>
      <c r="Q84" s="35">
        <v>-797133</v>
      </c>
      <c r="R84" s="35">
        <v>-814291</v>
      </c>
      <c r="S84" s="35">
        <v>-818913</v>
      </c>
      <c r="T84" s="35">
        <v>-796113</v>
      </c>
      <c r="U84" s="35">
        <v>-796607</v>
      </c>
      <c r="V84" s="35">
        <v>-782560</v>
      </c>
      <c r="W84" s="35">
        <v>-777021</v>
      </c>
      <c r="X84" s="35">
        <v>-759451</v>
      </c>
      <c r="Y84" s="35">
        <v>-789450</v>
      </c>
      <c r="Z84" s="35">
        <v>-776694</v>
      </c>
      <c r="AA84" s="35">
        <v>-765890</v>
      </c>
      <c r="AB84" s="35">
        <v>-710927</v>
      </c>
      <c r="AC84" s="35">
        <v>-728377</v>
      </c>
      <c r="AD84" s="35">
        <v>-707470</v>
      </c>
      <c r="AE84" s="35">
        <v>-684138</v>
      </c>
      <c r="AF84" s="35">
        <v>-644110</v>
      </c>
      <c r="AG84" s="35">
        <v>-627240</v>
      </c>
      <c r="AH84" s="35">
        <v>-575015</v>
      </c>
      <c r="AI84" s="35">
        <v>-520985</v>
      </c>
      <c r="AJ84" s="35">
        <v>-473429</v>
      </c>
      <c r="AK84" s="35">
        <v>-448242</v>
      </c>
      <c r="AL84" s="35">
        <v>-418424</v>
      </c>
      <c r="AM84" s="35">
        <v>-390419</v>
      </c>
      <c r="AN84" s="35">
        <v>-364860</v>
      </c>
      <c r="AO84" s="35">
        <v>-354231</v>
      </c>
      <c r="AP84" s="35">
        <v>-328153</v>
      </c>
      <c r="AQ84" s="35">
        <v>-318258</v>
      </c>
      <c r="AR84" s="35">
        <v>-311519</v>
      </c>
      <c r="AS84" s="35">
        <v>-302018</v>
      </c>
      <c r="AT84" s="35">
        <v>-304740</v>
      </c>
      <c r="AU84" s="35">
        <v>-306808</v>
      </c>
      <c r="AV84" s="35">
        <v>-305927</v>
      </c>
      <c r="AW84" s="35">
        <v>-310764</v>
      </c>
      <c r="AX84" s="35">
        <v>-314595</v>
      </c>
      <c r="AY84" s="35">
        <v>-320863</v>
      </c>
    </row>
    <row r="85" spans="1:51" x14ac:dyDescent="0.2">
      <c r="A85" s="26"/>
      <c r="B85" s="26" t="s">
        <v>37</v>
      </c>
      <c r="D85" s="35">
        <v>536583</v>
      </c>
      <c r="E85" s="35">
        <v>534596</v>
      </c>
      <c r="F85" s="35">
        <v>531428</v>
      </c>
      <c r="G85" s="35">
        <v>527554</v>
      </c>
      <c r="H85" s="35">
        <v>522986</v>
      </c>
      <c r="I85" s="35">
        <v>517245</v>
      </c>
      <c r="J85" s="35">
        <v>510739</v>
      </c>
      <c r="K85" s="35">
        <v>504034</v>
      </c>
      <c r="L85" s="35">
        <v>496657</v>
      </c>
      <c r="M85" s="35">
        <v>488499</v>
      </c>
      <c r="N85" s="35">
        <v>479865</v>
      </c>
      <c r="O85" s="35">
        <v>470701</v>
      </c>
      <c r="P85" s="35">
        <v>461095</v>
      </c>
      <c r="Q85" s="35">
        <v>450386</v>
      </c>
      <c r="R85" s="35">
        <v>438456</v>
      </c>
      <c r="S85" s="35">
        <v>425282</v>
      </c>
      <c r="T85" s="35">
        <v>412115</v>
      </c>
      <c r="U85" s="35">
        <v>398755</v>
      </c>
      <c r="V85" s="35">
        <v>385078</v>
      </c>
      <c r="W85" s="35">
        <v>371331</v>
      </c>
      <c r="X85" s="35">
        <v>357537</v>
      </c>
      <c r="Y85" s="35">
        <v>342860</v>
      </c>
      <c r="Z85" s="35">
        <v>327009</v>
      </c>
      <c r="AA85" s="35">
        <v>311149</v>
      </c>
      <c r="AB85" s="35">
        <v>296289</v>
      </c>
      <c r="AC85" s="35">
        <v>281844</v>
      </c>
      <c r="AD85" s="35">
        <v>266919</v>
      </c>
      <c r="AE85" s="35">
        <v>252555</v>
      </c>
      <c r="AF85" s="35">
        <v>239447</v>
      </c>
      <c r="AG85" s="35">
        <v>227415</v>
      </c>
      <c r="AH85" s="35">
        <v>216698</v>
      </c>
      <c r="AI85" s="35">
        <v>208295</v>
      </c>
      <c r="AJ85" s="35">
        <v>202200</v>
      </c>
      <c r="AK85" s="35">
        <v>197899</v>
      </c>
      <c r="AL85" s="35">
        <v>195017</v>
      </c>
      <c r="AM85" s="35">
        <v>193687</v>
      </c>
      <c r="AN85" s="35">
        <v>193889</v>
      </c>
      <c r="AO85" s="35">
        <v>195351</v>
      </c>
      <c r="AP85" s="35">
        <v>198148</v>
      </c>
      <c r="AQ85" s="35">
        <v>202316</v>
      </c>
      <c r="AR85" s="35">
        <v>207483</v>
      </c>
      <c r="AS85" s="35">
        <v>213592</v>
      </c>
      <c r="AT85" s="35">
        <v>220655</v>
      </c>
      <c r="AU85" s="35">
        <v>228316</v>
      </c>
      <c r="AV85" s="35">
        <v>236762</v>
      </c>
      <c r="AW85" s="35">
        <v>245920</v>
      </c>
      <c r="AX85" s="35">
        <v>255788</v>
      </c>
      <c r="AY85" s="35">
        <v>266305</v>
      </c>
    </row>
    <row r="86" spans="1:51" x14ac:dyDescent="0.2">
      <c r="A86" s="26"/>
      <c r="B86" s="26" t="s">
        <v>38</v>
      </c>
      <c r="D86" s="34">
        <v>11807050</v>
      </c>
      <c r="E86" s="34">
        <v>11757480</v>
      </c>
      <c r="F86" s="34">
        <v>11680497</v>
      </c>
      <c r="G86" s="34">
        <v>11591293</v>
      </c>
      <c r="H86" s="34">
        <v>11483777</v>
      </c>
      <c r="I86" s="34">
        <v>11344378</v>
      </c>
      <c r="J86" s="34">
        <v>11203904</v>
      </c>
      <c r="K86" s="34">
        <v>11052991</v>
      </c>
      <c r="L86" s="34">
        <v>10879851</v>
      </c>
      <c r="M86" s="34">
        <v>10700077</v>
      </c>
      <c r="N86" s="34">
        <v>10503028</v>
      </c>
      <c r="O86" s="34">
        <v>10300891</v>
      </c>
      <c r="P86" s="34">
        <v>10079741</v>
      </c>
      <c r="Q86" s="34">
        <v>9831663</v>
      </c>
      <c r="R86" s="34">
        <v>9550646</v>
      </c>
      <c r="S86" s="34">
        <v>9256218</v>
      </c>
      <c r="T86" s="34">
        <v>8969144</v>
      </c>
      <c r="U86" s="34">
        <v>8668092</v>
      </c>
      <c r="V86" s="34">
        <v>8369713</v>
      </c>
      <c r="W86" s="34">
        <v>8064379</v>
      </c>
      <c r="X86" s="34">
        <v>7763561</v>
      </c>
      <c r="Y86" s="34">
        <v>7416405</v>
      </c>
      <c r="Z86" s="34">
        <v>7069954</v>
      </c>
      <c r="AA86" s="34">
        <v>6723230</v>
      </c>
      <c r="AB86" s="34">
        <v>6421224</v>
      </c>
      <c r="AC86" s="34">
        <v>6089914</v>
      </c>
      <c r="AD86" s="34">
        <v>5769484</v>
      </c>
      <c r="AE86" s="34">
        <v>5467806</v>
      </c>
      <c r="AF86" s="34">
        <v>5200708</v>
      </c>
      <c r="AG86" s="34">
        <v>4944399</v>
      </c>
      <c r="AH86" s="34">
        <v>4736977</v>
      </c>
      <c r="AI86" s="34">
        <v>4582431</v>
      </c>
      <c r="AJ86" s="34">
        <v>4477464</v>
      </c>
      <c r="AK86" s="34">
        <v>4400737</v>
      </c>
      <c r="AL86" s="34">
        <v>4358299</v>
      </c>
      <c r="AM86" s="34">
        <v>4350012</v>
      </c>
      <c r="AN86" s="34">
        <v>4376237</v>
      </c>
      <c r="AO86" s="34">
        <v>4423456</v>
      </c>
      <c r="AP86" s="34">
        <v>4508206</v>
      </c>
      <c r="AQ86" s="34">
        <v>4615959</v>
      </c>
      <c r="AR86" s="34">
        <v>4742698</v>
      </c>
      <c r="AS86" s="34">
        <v>4895908</v>
      </c>
      <c r="AT86" s="34">
        <v>5061690</v>
      </c>
      <c r="AU86" s="34">
        <v>5242900</v>
      </c>
      <c r="AV86" s="34">
        <v>5442204</v>
      </c>
      <c r="AW86" s="34">
        <v>5656349</v>
      </c>
      <c r="AX86" s="34">
        <v>5885627</v>
      </c>
      <c r="AY86" s="34">
        <v>6127974</v>
      </c>
    </row>
    <row r="87" spans="1:51" x14ac:dyDescent="0.2">
      <c r="A87" s="2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</row>
    <row r="88" spans="1:51" x14ac:dyDescent="0.2">
      <c r="A88" s="26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</row>
    <row r="89" spans="1:51" s="29" customFormat="1" x14ac:dyDescent="0.2">
      <c r="A89" s="22" t="s">
        <v>39</v>
      </c>
      <c r="B89" s="23"/>
      <c r="C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</row>
    <row r="90" spans="1:51" x14ac:dyDescent="0.2"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</row>
    <row r="91" spans="1:51" s="29" customFormat="1" x14ac:dyDescent="0.2">
      <c r="A91" s="18" t="s">
        <v>40</v>
      </c>
      <c r="B91" s="13"/>
      <c r="C91" s="13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</row>
    <row r="92" spans="1:51" x14ac:dyDescent="0.2">
      <c r="B92" s="13" t="s">
        <v>41</v>
      </c>
      <c r="D92" s="14">
        <v>11807050</v>
      </c>
      <c r="E92" s="14">
        <v>11757480</v>
      </c>
      <c r="F92" s="14">
        <v>11680497</v>
      </c>
      <c r="G92" s="14">
        <v>11591293</v>
      </c>
      <c r="H92" s="14">
        <v>11483777</v>
      </c>
      <c r="I92" s="14">
        <v>11344378</v>
      </c>
      <c r="J92" s="14">
        <v>11203904</v>
      </c>
      <c r="K92" s="14">
        <v>11052991</v>
      </c>
      <c r="L92" s="14">
        <v>10879851</v>
      </c>
      <c r="M92" s="14">
        <v>10700077</v>
      </c>
      <c r="N92" s="14">
        <v>10503028</v>
      </c>
      <c r="O92" s="14">
        <v>10300891</v>
      </c>
      <c r="P92" s="14">
        <v>10079741</v>
      </c>
      <c r="Q92" s="14">
        <v>9831663</v>
      </c>
      <c r="R92" s="14">
        <v>9550646</v>
      </c>
      <c r="S92" s="14">
        <v>9256218</v>
      </c>
      <c r="T92" s="14">
        <v>8969144</v>
      </c>
      <c r="U92" s="14">
        <v>8668092</v>
      </c>
      <c r="V92" s="14">
        <v>8369713</v>
      </c>
      <c r="W92" s="14">
        <v>8064379</v>
      </c>
      <c r="X92" s="14">
        <v>7763561</v>
      </c>
      <c r="Y92" s="14">
        <v>7416405</v>
      </c>
      <c r="Z92" s="14">
        <v>7069954</v>
      </c>
      <c r="AA92" s="14">
        <v>6723230</v>
      </c>
      <c r="AB92" s="14">
        <v>6421224</v>
      </c>
      <c r="AC92" s="14">
        <v>6089914</v>
      </c>
      <c r="AD92" s="14">
        <v>5769484</v>
      </c>
      <c r="AE92" s="14">
        <v>5467806</v>
      </c>
      <c r="AF92" s="14">
        <v>5200708</v>
      </c>
      <c r="AG92" s="14">
        <v>4944399</v>
      </c>
      <c r="AH92" s="14">
        <v>4736977</v>
      </c>
      <c r="AI92" s="14">
        <v>4582431</v>
      </c>
      <c r="AJ92" s="14">
        <v>4477464</v>
      </c>
      <c r="AK92" s="14">
        <v>4400737</v>
      </c>
      <c r="AL92" s="14">
        <v>4358299</v>
      </c>
      <c r="AM92" s="14">
        <v>4350012</v>
      </c>
      <c r="AN92" s="14">
        <v>4376237</v>
      </c>
      <c r="AO92" s="14">
        <v>4423456</v>
      </c>
      <c r="AP92" s="14">
        <v>4508206</v>
      </c>
      <c r="AQ92" s="14">
        <v>4615959</v>
      </c>
      <c r="AR92" s="14">
        <v>4742698</v>
      </c>
      <c r="AS92" s="14">
        <v>4895908</v>
      </c>
      <c r="AT92" s="14">
        <v>5061690</v>
      </c>
      <c r="AU92" s="14">
        <v>5242900</v>
      </c>
      <c r="AV92" s="14">
        <v>5442204</v>
      </c>
      <c r="AW92" s="14">
        <v>5656349</v>
      </c>
      <c r="AX92" s="14">
        <v>5885627</v>
      </c>
      <c r="AY92" s="14">
        <v>6127974</v>
      </c>
    </row>
    <row r="93" spans="1:51" x14ac:dyDescent="0.2">
      <c r="B93" s="13" t="s">
        <v>42</v>
      </c>
      <c r="D93" s="14">
        <v>11815449</v>
      </c>
      <c r="E93" s="14">
        <v>11757480</v>
      </c>
      <c r="F93" s="14">
        <v>11680497</v>
      </c>
      <c r="G93" s="14">
        <v>11591293</v>
      </c>
      <c r="H93" s="14">
        <v>11483777</v>
      </c>
      <c r="I93" s="14">
        <v>11344378</v>
      </c>
      <c r="J93" s="14">
        <v>11203904</v>
      </c>
      <c r="K93" s="14">
        <v>11052991</v>
      </c>
      <c r="L93" s="14">
        <v>10879851</v>
      </c>
      <c r="M93" s="14">
        <v>10700077</v>
      </c>
      <c r="N93" s="14">
        <v>10503028</v>
      </c>
      <c r="O93" s="14">
        <v>10300891</v>
      </c>
      <c r="P93" s="14">
        <v>10079741</v>
      </c>
      <c r="Q93" s="14">
        <v>9831663</v>
      </c>
      <c r="R93" s="14">
        <v>9550646</v>
      </c>
      <c r="S93" s="14">
        <v>9256218</v>
      </c>
      <c r="T93" s="14">
        <v>8969144</v>
      </c>
      <c r="U93" s="14">
        <v>8668092</v>
      </c>
      <c r="V93" s="14">
        <v>8369713</v>
      </c>
      <c r="W93" s="14">
        <v>8064379</v>
      </c>
      <c r="X93" s="14">
        <v>7763561</v>
      </c>
      <c r="Y93" s="14">
        <v>7416405</v>
      </c>
      <c r="Z93" s="14">
        <v>7069954</v>
      </c>
      <c r="AA93" s="14">
        <v>6723230</v>
      </c>
      <c r="AB93" s="14">
        <v>6421224</v>
      </c>
      <c r="AC93" s="14">
        <v>6089914</v>
      </c>
      <c r="AD93" s="14">
        <v>5769484</v>
      </c>
      <c r="AE93" s="14">
        <v>5467806</v>
      </c>
      <c r="AF93" s="14">
        <v>5200708</v>
      </c>
      <c r="AG93" s="14">
        <v>4944399</v>
      </c>
      <c r="AH93" s="14">
        <v>4736977</v>
      </c>
      <c r="AI93" s="14">
        <v>4582431</v>
      </c>
      <c r="AJ93" s="14">
        <v>4477464</v>
      </c>
      <c r="AK93" s="14">
        <v>4400737</v>
      </c>
      <c r="AL93" s="14">
        <v>4358299</v>
      </c>
      <c r="AM93" s="14">
        <v>4350012</v>
      </c>
      <c r="AN93" s="14">
        <v>4376237</v>
      </c>
      <c r="AO93" s="14">
        <v>4423456</v>
      </c>
      <c r="AP93" s="14">
        <v>4508206</v>
      </c>
      <c r="AQ93" s="14">
        <v>4615959</v>
      </c>
      <c r="AR93" s="14">
        <v>4742698</v>
      </c>
      <c r="AS93" s="14">
        <v>4895908</v>
      </c>
      <c r="AT93" s="14">
        <v>5061690</v>
      </c>
      <c r="AU93" s="14">
        <v>5242900</v>
      </c>
      <c r="AV93" s="14">
        <v>5442204</v>
      </c>
      <c r="AW93" s="14">
        <v>5656349</v>
      </c>
      <c r="AX93" s="14">
        <v>5885627</v>
      </c>
      <c r="AY93" s="14">
        <v>6127974</v>
      </c>
    </row>
    <row r="94" spans="1:51" x14ac:dyDescent="0.2">
      <c r="B94" s="13" t="s">
        <v>40</v>
      </c>
      <c r="D94" s="34">
        <v>8399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4">
        <v>0</v>
      </c>
      <c r="AM94" s="34">
        <v>0</v>
      </c>
      <c r="AN94" s="34">
        <v>0</v>
      </c>
      <c r="AO94" s="34">
        <v>0</v>
      </c>
      <c r="AP94" s="34">
        <v>0</v>
      </c>
      <c r="AQ94" s="34">
        <v>0</v>
      </c>
      <c r="AR94" s="34">
        <v>0</v>
      </c>
      <c r="AS94" s="34">
        <v>0</v>
      </c>
      <c r="AT94" s="34">
        <v>0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</row>
    <row r="95" spans="1:51" x14ac:dyDescent="0.2"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</row>
    <row r="96" spans="1:51" x14ac:dyDescent="0.2">
      <c r="A96" s="13" t="s">
        <v>59</v>
      </c>
      <c r="B96" s="13" t="s">
        <v>60</v>
      </c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</row>
    <row r="97" spans="1:51" x14ac:dyDescent="0.2">
      <c r="A97" s="26" t="s">
        <v>57</v>
      </c>
      <c r="B97" s="13" t="s">
        <v>58</v>
      </c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</row>
    <row r="98" spans="1:51" x14ac:dyDescent="0.2">
      <c r="A98" s="31"/>
      <c r="B98" s="32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</row>
    <row r="99" spans="1:51" x14ac:dyDescent="0.2">
      <c r="A99" s="31"/>
      <c r="B99" s="32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</row>
    <row r="100" spans="1:51" x14ac:dyDescent="0.2">
      <c r="A100" s="31"/>
      <c r="B100" s="32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</row>
    <row r="101" spans="1:51" x14ac:dyDescent="0.2">
      <c r="A101" s="31"/>
      <c r="B101" s="32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</row>
    <row r="102" spans="1:51" x14ac:dyDescent="0.2"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</row>
    <row r="103" spans="1:51" x14ac:dyDescent="0.2"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</row>
    <row r="104" spans="1:51" x14ac:dyDescent="0.2"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</row>
    <row r="105" spans="1:51" x14ac:dyDescent="0.2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</row>
  </sheetData>
  <mergeCells count="4">
    <mergeCell ref="A9:D9"/>
    <mergeCell ref="A6:AY6"/>
    <mergeCell ref="A7:AY7"/>
    <mergeCell ref="A8:AY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19B8-4B44-4994-891E-7AF1ED50CD91}">
  <dimension ref="A1:AY105"/>
  <sheetViews>
    <sheetView workbookViewId="0"/>
  </sheetViews>
  <sheetFormatPr defaultColWidth="13" defaultRowHeight="12" x14ac:dyDescent="0.2"/>
  <cols>
    <col min="1" max="1" width="3.42578125" style="13" customWidth="1"/>
    <col min="2" max="2" width="60.42578125" style="13" customWidth="1"/>
    <col min="3" max="3" width="2.140625" style="13" customWidth="1"/>
    <col min="4" max="4" width="12.5703125" style="14" customWidth="1"/>
    <col min="5" max="5" width="12.7109375" style="25" customWidth="1"/>
    <col min="6" max="6" width="13" style="25" customWidth="1"/>
    <col min="7" max="16384" width="13" style="25"/>
  </cols>
  <sheetData>
    <row r="1" spans="1:51" s="11" customFormat="1" ht="15" x14ac:dyDescent="0.25">
      <c r="B1" s="2" t="s">
        <v>112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</row>
    <row r="2" spans="1:51" s="13" customFormat="1" x14ac:dyDescent="0.2">
      <c r="D2" s="14"/>
    </row>
    <row r="3" spans="1:51" s="13" customFormat="1" x14ac:dyDescent="0.2">
      <c r="D3" s="14"/>
    </row>
    <row r="4" spans="1:51" s="13" customFormat="1" x14ac:dyDescent="0.2">
      <c r="A4" s="13" t="s">
        <v>8</v>
      </c>
      <c r="D4" s="15">
        <v>2025</v>
      </c>
      <c r="E4" s="15">
        <v>2026</v>
      </c>
      <c r="F4" s="15">
        <v>2027</v>
      </c>
      <c r="G4" s="15">
        <v>2028</v>
      </c>
      <c r="H4" s="15">
        <v>2029</v>
      </c>
      <c r="I4" s="15">
        <v>2030</v>
      </c>
      <c r="J4" s="15">
        <v>2031</v>
      </c>
      <c r="K4" s="15">
        <v>2032</v>
      </c>
      <c r="L4" s="15">
        <v>2033</v>
      </c>
      <c r="M4" s="15">
        <v>2034</v>
      </c>
      <c r="N4" s="15">
        <v>2035</v>
      </c>
      <c r="O4" s="15">
        <v>2036</v>
      </c>
      <c r="P4" s="15">
        <v>2037</v>
      </c>
      <c r="Q4" s="15">
        <v>2038</v>
      </c>
      <c r="R4" s="15">
        <v>2039</v>
      </c>
      <c r="S4" s="15">
        <v>2040</v>
      </c>
      <c r="T4" s="15">
        <v>2041</v>
      </c>
      <c r="U4" s="15">
        <v>2042</v>
      </c>
      <c r="V4" s="15">
        <v>2043</v>
      </c>
      <c r="W4" s="15">
        <v>2044</v>
      </c>
      <c r="X4" s="15">
        <v>2045</v>
      </c>
      <c r="Y4" s="15">
        <v>2046</v>
      </c>
      <c r="Z4" s="15">
        <v>2047</v>
      </c>
      <c r="AA4" s="15">
        <v>2048</v>
      </c>
      <c r="AB4" s="15">
        <v>2049</v>
      </c>
      <c r="AC4" s="15">
        <v>2050</v>
      </c>
      <c r="AD4" s="15">
        <v>2051</v>
      </c>
      <c r="AE4" s="15">
        <v>2052</v>
      </c>
      <c r="AF4" s="15">
        <v>2053</v>
      </c>
      <c r="AG4" s="15">
        <v>2054</v>
      </c>
      <c r="AH4" s="15">
        <v>2055</v>
      </c>
      <c r="AI4" s="15">
        <v>2056</v>
      </c>
      <c r="AJ4" s="15">
        <v>2057</v>
      </c>
      <c r="AK4" s="15">
        <v>2058</v>
      </c>
      <c r="AL4" s="15">
        <v>2059</v>
      </c>
      <c r="AM4" s="15">
        <v>2060</v>
      </c>
      <c r="AN4" s="15">
        <v>2061</v>
      </c>
      <c r="AO4" s="15">
        <v>2062</v>
      </c>
      <c r="AP4" s="15">
        <v>2063</v>
      </c>
      <c r="AQ4" s="15">
        <v>2064</v>
      </c>
      <c r="AR4" s="15">
        <v>2065</v>
      </c>
      <c r="AS4" s="15">
        <v>2066</v>
      </c>
      <c r="AT4" s="15">
        <v>2067</v>
      </c>
      <c r="AU4" s="15">
        <v>2068</v>
      </c>
      <c r="AV4" s="15">
        <v>2069</v>
      </c>
      <c r="AW4" s="15">
        <v>2070</v>
      </c>
      <c r="AX4" s="15">
        <v>2071</v>
      </c>
      <c r="AY4" s="15">
        <v>2072</v>
      </c>
    </row>
    <row r="5" spans="1:51" s="13" customFormat="1" x14ac:dyDescent="0.2">
      <c r="D5" s="15"/>
    </row>
    <row r="6" spans="1:51" s="16" customFormat="1" ht="18" x14ac:dyDescent="0.25">
      <c r="A6" s="50" t="s">
        <v>61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</row>
    <row r="7" spans="1:51" s="17" customFormat="1" ht="18" x14ac:dyDescent="0.25">
      <c r="A7" s="50" t="s">
        <v>9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</row>
    <row r="8" spans="1:51" s="17" customFormat="1" ht="18" x14ac:dyDescent="0.25">
      <c r="A8" s="50" t="s">
        <v>62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</row>
    <row r="9" spans="1:51" s="13" customFormat="1" ht="15" x14ac:dyDescent="0.25">
      <c r="A9" s="49"/>
      <c r="B9" s="49"/>
      <c r="C9" s="49"/>
      <c r="D9" s="49"/>
    </row>
    <row r="10" spans="1:51" s="18" customFormat="1" x14ac:dyDescent="0.2">
      <c r="B10" s="13"/>
      <c r="C10" s="13"/>
      <c r="D10" s="19" t="s">
        <v>11</v>
      </c>
      <c r="E10" s="19" t="s">
        <v>11</v>
      </c>
      <c r="F10" s="19" t="s">
        <v>11</v>
      </c>
      <c r="G10" s="19" t="s">
        <v>11</v>
      </c>
      <c r="H10" s="19" t="s">
        <v>11</v>
      </c>
      <c r="I10" s="19" t="s">
        <v>11</v>
      </c>
      <c r="J10" s="19" t="s">
        <v>11</v>
      </c>
      <c r="K10" s="19" t="s">
        <v>11</v>
      </c>
      <c r="L10" s="19" t="s">
        <v>11</v>
      </c>
      <c r="M10" s="19" t="s">
        <v>11</v>
      </c>
      <c r="N10" s="19" t="s">
        <v>11</v>
      </c>
      <c r="O10" s="19" t="s">
        <v>11</v>
      </c>
      <c r="P10" s="19" t="s">
        <v>11</v>
      </c>
      <c r="Q10" s="19" t="s">
        <v>11</v>
      </c>
      <c r="R10" s="19" t="s">
        <v>11</v>
      </c>
      <c r="S10" s="19" t="s">
        <v>11</v>
      </c>
      <c r="T10" s="19" t="s">
        <v>11</v>
      </c>
      <c r="U10" s="19" t="s">
        <v>11</v>
      </c>
      <c r="V10" s="19" t="s">
        <v>11</v>
      </c>
      <c r="W10" s="19" t="s">
        <v>11</v>
      </c>
      <c r="X10" s="19" t="s">
        <v>11</v>
      </c>
      <c r="Y10" s="19" t="s">
        <v>11</v>
      </c>
      <c r="Z10" s="19" t="s">
        <v>11</v>
      </c>
      <c r="AA10" s="19" t="s">
        <v>11</v>
      </c>
      <c r="AB10" s="19" t="s">
        <v>11</v>
      </c>
      <c r="AC10" s="19" t="s">
        <v>11</v>
      </c>
      <c r="AD10" s="19" t="s">
        <v>11</v>
      </c>
      <c r="AE10" s="19" t="s">
        <v>11</v>
      </c>
      <c r="AF10" s="19" t="s">
        <v>11</v>
      </c>
      <c r="AG10" s="19" t="s">
        <v>11</v>
      </c>
      <c r="AH10" s="19" t="s">
        <v>11</v>
      </c>
      <c r="AI10" s="19" t="s">
        <v>11</v>
      </c>
      <c r="AJ10" s="19" t="s">
        <v>11</v>
      </c>
      <c r="AK10" s="19" t="s">
        <v>11</v>
      </c>
      <c r="AL10" s="19" t="s">
        <v>11</v>
      </c>
      <c r="AM10" s="19" t="s">
        <v>11</v>
      </c>
      <c r="AN10" s="19" t="s">
        <v>11</v>
      </c>
      <c r="AO10" s="19" t="s">
        <v>11</v>
      </c>
      <c r="AP10" s="19" t="s">
        <v>11</v>
      </c>
      <c r="AQ10" s="19" t="s">
        <v>11</v>
      </c>
      <c r="AR10" s="19" t="s">
        <v>11</v>
      </c>
      <c r="AS10" s="19" t="s">
        <v>11</v>
      </c>
      <c r="AT10" s="19" t="s">
        <v>11</v>
      </c>
      <c r="AU10" s="19" t="s">
        <v>11</v>
      </c>
      <c r="AV10" s="19" t="s">
        <v>11</v>
      </c>
      <c r="AW10" s="19" t="s">
        <v>11</v>
      </c>
      <c r="AX10" s="19" t="s">
        <v>11</v>
      </c>
      <c r="AY10" s="19" t="s">
        <v>11</v>
      </c>
    </row>
    <row r="11" spans="1:51" s="18" customFormat="1" x14ac:dyDescent="0.2">
      <c r="B11" s="13"/>
      <c r="C11" s="13"/>
      <c r="D11" s="19" t="s">
        <v>63</v>
      </c>
      <c r="E11" s="19" t="s">
        <v>64</v>
      </c>
      <c r="F11" s="19" t="s">
        <v>65</v>
      </c>
      <c r="G11" s="19" t="s">
        <v>66</v>
      </c>
      <c r="H11" s="19" t="s">
        <v>67</v>
      </c>
      <c r="I11" s="19" t="s">
        <v>68</v>
      </c>
      <c r="J11" s="19" t="s">
        <v>69</v>
      </c>
      <c r="K11" s="19" t="s">
        <v>70</v>
      </c>
      <c r="L11" s="19" t="s">
        <v>71</v>
      </c>
      <c r="M11" s="19" t="s">
        <v>72</v>
      </c>
      <c r="N11" s="19" t="s">
        <v>73</v>
      </c>
      <c r="O11" s="19" t="s">
        <v>74</v>
      </c>
      <c r="P11" s="19" t="s">
        <v>75</v>
      </c>
      <c r="Q11" s="19" t="s">
        <v>76</v>
      </c>
      <c r="R11" s="19" t="s">
        <v>77</v>
      </c>
      <c r="S11" s="19" t="s">
        <v>78</v>
      </c>
      <c r="T11" s="19" t="s">
        <v>79</v>
      </c>
      <c r="U11" s="19" t="s">
        <v>80</v>
      </c>
      <c r="V11" s="19" t="s">
        <v>81</v>
      </c>
      <c r="W11" s="19" t="s">
        <v>82</v>
      </c>
      <c r="X11" s="19" t="s">
        <v>83</v>
      </c>
      <c r="Y11" s="19" t="s">
        <v>84</v>
      </c>
      <c r="Z11" s="19" t="s">
        <v>85</v>
      </c>
      <c r="AA11" s="19" t="s">
        <v>86</v>
      </c>
      <c r="AB11" s="19" t="s">
        <v>87</v>
      </c>
      <c r="AC11" s="19" t="s">
        <v>88</v>
      </c>
      <c r="AD11" s="19" t="s">
        <v>89</v>
      </c>
      <c r="AE11" s="19" t="s">
        <v>90</v>
      </c>
      <c r="AF11" s="19" t="s">
        <v>91</v>
      </c>
      <c r="AG11" s="19" t="s">
        <v>92</v>
      </c>
      <c r="AH11" s="19" t="s">
        <v>93</v>
      </c>
      <c r="AI11" s="19" t="s">
        <v>94</v>
      </c>
      <c r="AJ11" s="19" t="s">
        <v>95</v>
      </c>
      <c r="AK11" s="19" t="s">
        <v>96</v>
      </c>
      <c r="AL11" s="19" t="s">
        <v>97</v>
      </c>
      <c r="AM11" s="19" t="s">
        <v>98</v>
      </c>
      <c r="AN11" s="19" t="s">
        <v>99</v>
      </c>
      <c r="AO11" s="19" t="s">
        <v>100</v>
      </c>
      <c r="AP11" s="19" t="s">
        <v>101</v>
      </c>
      <c r="AQ11" s="19" t="s">
        <v>102</v>
      </c>
      <c r="AR11" s="19" t="s">
        <v>103</v>
      </c>
      <c r="AS11" s="19" t="s">
        <v>104</v>
      </c>
      <c r="AT11" s="19" t="s">
        <v>105</v>
      </c>
      <c r="AU11" s="19" t="s">
        <v>106</v>
      </c>
      <c r="AV11" s="19" t="s">
        <v>107</v>
      </c>
      <c r="AW11" s="19" t="s">
        <v>108</v>
      </c>
      <c r="AX11" s="19" t="s">
        <v>109</v>
      </c>
      <c r="AY11" s="19" t="s">
        <v>110</v>
      </c>
    </row>
    <row r="12" spans="1:51" s="13" customFormat="1" x14ac:dyDescent="0.2"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</row>
    <row r="13" spans="1:51" s="13" customFormat="1" x14ac:dyDescent="0.2">
      <c r="A13" s="18" t="s">
        <v>55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</row>
    <row r="14" spans="1:51" s="20" customFormat="1" x14ac:dyDescent="0.2">
      <c r="A14" s="20" t="s">
        <v>43</v>
      </c>
      <c r="D14" s="21">
        <v>43</v>
      </c>
      <c r="E14" s="21">
        <v>43</v>
      </c>
      <c r="F14" s="21">
        <v>41</v>
      </c>
      <c r="G14" s="21">
        <v>40</v>
      </c>
      <c r="H14" s="21">
        <v>39</v>
      </c>
      <c r="I14" s="21">
        <v>38</v>
      </c>
      <c r="J14" s="21">
        <v>38</v>
      </c>
      <c r="K14" s="21">
        <v>36</v>
      </c>
      <c r="L14" s="21">
        <v>33</v>
      </c>
      <c r="M14" s="21">
        <v>33</v>
      </c>
      <c r="N14" s="21">
        <v>32</v>
      </c>
      <c r="O14" s="21">
        <v>30</v>
      </c>
      <c r="P14" s="21">
        <v>29</v>
      </c>
      <c r="Q14" s="21">
        <v>26</v>
      </c>
      <c r="R14" s="21">
        <v>24</v>
      </c>
      <c r="S14" s="21">
        <v>23</v>
      </c>
      <c r="T14" s="21">
        <v>20</v>
      </c>
      <c r="U14" s="21">
        <v>18</v>
      </c>
      <c r="V14" s="21">
        <v>18</v>
      </c>
      <c r="W14" s="21">
        <v>14</v>
      </c>
      <c r="X14" s="21">
        <v>12</v>
      </c>
      <c r="Y14" s="21">
        <v>11</v>
      </c>
      <c r="Z14" s="21">
        <v>11</v>
      </c>
      <c r="AA14" s="21">
        <v>10</v>
      </c>
      <c r="AB14" s="21">
        <v>9</v>
      </c>
      <c r="AC14" s="21">
        <v>9</v>
      </c>
      <c r="AD14" s="21">
        <v>8</v>
      </c>
      <c r="AE14" s="21">
        <v>6</v>
      </c>
      <c r="AF14" s="21">
        <v>4</v>
      </c>
      <c r="AG14" s="21">
        <v>4</v>
      </c>
      <c r="AH14" s="21">
        <v>4</v>
      </c>
      <c r="AI14" s="21">
        <v>3</v>
      </c>
      <c r="AJ14" s="21">
        <v>1</v>
      </c>
      <c r="AK14" s="21">
        <v>1</v>
      </c>
      <c r="AL14" s="21">
        <v>1</v>
      </c>
      <c r="AM14" s="21">
        <v>1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</row>
    <row r="15" spans="1:51" s="20" customFormat="1" x14ac:dyDescent="0.2">
      <c r="A15" s="20" t="s">
        <v>44</v>
      </c>
      <c r="D15" s="21">
        <v>5</v>
      </c>
      <c r="E15" s="21">
        <v>5</v>
      </c>
      <c r="F15" s="21">
        <v>3</v>
      </c>
      <c r="G15" s="21">
        <v>3</v>
      </c>
      <c r="H15" s="21">
        <v>2</v>
      </c>
      <c r="I15" s="21">
        <v>2</v>
      </c>
      <c r="J15" s="21">
        <v>2</v>
      </c>
      <c r="K15" s="21">
        <v>2</v>
      </c>
      <c r="L15" s="21">
        <v>1</v>
      </c>
      <c r="M15" s="21">
        <v>1</v>
      </c>
      <c r="N15" s="21">
        <v>1</v>
      </c>
      <c r="O15" s="21">
        <v>1</v>
      </c>
      <c r="P15" s="21">
        <v>1</v>
      </c>
      <c r="Q15" s="21">
        <v>1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</row>
    <row r="16" spans="1:51" s="20" customFormat="1" x14ac:dyDescent="0.2">
      <c r="A16" s="20" t="s">
        <v>45</v>
      </c>
      <c r="D16" s="21">
        <v>8</v>
      </c>
      <c r="E16" s="21">
        <v>8</v>
      </c>
      <c r="F16" s="21">
        <v>12</v>
      </c>
      <c r="G16" s="21">
        <v>14</v>
      </c>
      <c r="H16" s="21">
        <v>15</v>
      </c>
      <c r="I16" s="21">
        <v>16</v>
      </c>
      <c r="J16" s="21">
        <v>16</v>
      </c>
      <c r="K16" s="21">
        <v>19</v>
      </c>
      <c r="L16" s="21">
        <v>22</v>
      </c>
      <c r="M16" s="21">
        <v>22</v>
      </c>
      <c r="N16" s="21">
        <v>23</v>
      </c>
      <c r="O16" s="21">
        <v>25</v>
      </c>
      <c r="P16" s="21">
        <v>26</v>
      </c>
      <c r="Q16" s="21">
        <v>29</v>
      </c>
      <c r="R16" s="21">
        <v>32</v>
      </c>
      <c r="S16" s="21">
        <v>33</v>
      </c>
      <c r="T16" s="21">
        <v>36</v>
      </c>
      <c r="U16" s="21">
        <v>38</v>
      </c>
      <c r="V16" s="21">
        <v>38</v>
      </c>
      <c r="W16" s="21">
        <v>42</v>
      </c>
      <c r="X16" s="21">
        <v>44</v>
      </c>
      <c r="Y16" s="21">
        <v>45</v>
      </c>
      <c r="Z16" s="21">
        <v>45</v>
      </c>
      <c r="AA16" s="21">
        <v>46</v>
      </c>
      <c r="AB16" s="21">
        <v>47</v>
      </c>
      <c r="AC16" s="21">
        <v>47</v>
      </c>
      <c r="AD16" s="21">
        <v>48</v>
      </c>
      <c r="AE16" s="21">
        <v>50</v>
      </c>
      <c r="AF16" s="21">
        <v>52</v>
      </c>
      <c r="AG16" s="21">
        <v>52</v>
      </c>
      <c r="AH16" s="21">
        <v>52</v>
      </c>
      <c r="AI16" s="21">
        <v>53</v>
      </c>
      <c r="AJ16" s="21">
        <v>55</v>
      </c>
      <c r="AK16" s="21">
        <v>55</v>
      </c>
      <c r="AL16" s="21">
        <v>55</v>
      </c>
      <c r="AM16" s="21">
        <v>55</v>
      </c>
      <c r="AN16" s="21">
        <v>56</v>
      </c>
      <c r="AO16" s="21">
        <v>56</v>
      </c>
      <c r="AP16" s="21">
        <v>56</v>
      </c>
      <c r="AQ16" s="21">
        <v>56</v>
      </c>
      <c r="AR16" s="21">
        <v>56</v>
      </c>
      <c r="AS16" s="21">
        <v>56</v>
      </c>
      <c r="AT16" s="21">
        <v>56</v>
      </c>
      <c r="AU16" s="21">
        <v>56</v>
      </c>
      <c r="AV16" s="21">
        <v>56</v>
      </c>
      <c r="AW16" s="21">
        <v>56</v>
      </c>
      <c r="AX16" s="21">
        <v>56</v>
      </c>
      <c r="AY16" s="21">
        <v>56</v>
      </c>
    </row>
    <row r="17" spans="1:51" s="20" customFormat="1" x14ac:dyDescent="0.2">
      <c r="A17" s="20" t="s">
        <v>46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0</v>
      </c>
      <c r="AX17" s="21">
        <v>0</v>
      </c>
      <c r="AY17" s="21">
        <v>0</v>
      </c>
    </row>
    <row r="18" spans="1:51" s="20" customFormat="1" x14ac:dyDescent="0.2">
      <c r="A18" s="20" t="s">
        <v>53</v>
      </c>
      <c r="D18" s="21">
        <v>51</v>
      </c>
      <c r="E18" s="21">
        <v>51</v>
      </c>
      <c r="F18" s="21">
        <v>53</v>
      </c>
      <c r="G18" s="21">
        <v>54</v>
      </c>
      <c r="H18" s="21">
        <v>54</v>
      </c>
      <c r="I18" s="21">
        <v>54</v>
      </c>
      <c r="J18" s="21">
        <v>54</v>
      </c>
      <c r="K18" s="21">
        <v>55</v>
      </c>
      <c r="L18" s="21">
        <v>55</v>
      </c>
      <c r="M18" s="21">
        <v>55</v>
      </c>
      <c r="N18" s="21">
        <v>55</v>
      </c>
      <c r="O18" s="21">
        <v>55</v>
      </c>
      <c r="P18" s="21">
        <v>55</v>
      </c>
      <c r="Q18" s="21">
        <v>55</v>
      </c>
      <c r="R18" s="21">
        <v>56</v>
      </c>
      <c r="S18" s="21">
        <v>56</v>
      </c>
      <c r="T18" s="21">
        <v>56</v>
      </c>
      <c r="U18" s="21">
        <v>56</v>
      </c>
      <c r="V18" s="21">
        <v>56</v>
      </c>
      <c r="W18" s="21">
        <v>56</v>
      </c>
      <c r="X18" s="21">
        <v>56</v>
      </c>
      <c r="Y18" s="21">
        <v>56</v>
      </c>
      <c r="Z18" s="21">
        <v>56</v>
      </c>
      <c r="AA18" s="21">
        <v>56</v>
      </c>
      <c r="AB18" s="21">
        <v>56</v>
      </c>
      <c r="AC18" s="21">
        <v>56</v>
      </c>
      <c r="AD18" s="21">
        <v>56</v>
      </c>
      <c r="AE18" s="21">
        <v>56</v>
      </c>
      <c r="AF18" s="21">
        <v>56</v>
      </c>
      <c r="AG18" s="21">
        <v>56</v>
      </c>
      <c r="AH18" s="21">
        <v>56</v>
      </c>
      <c r="AI18" s="21">
        <v>56</v>
      </c>
      <c r="AJ18" s="21">
        <v>56</v>
      </c>
      <c r="AK18" s="21">
        <v>56</v>
      </c>
      <c r="AL18" s="21">
        <v>56</v>
      </c>
      <c r="AM18" s="21">
        <v>56</v>
      </c>
      <c r="AN18" s="21">
        <v>56</v>
      </c>
      <c r="AO18" s="21">
        <v>56</v>
      </c>
      <c r="AP18" s="21">
        <v>56</v>
      </c>
      <c r="AQ18" s="21">
        <v>56</v>
      </c>
      <c r="AR18" s="21">
        <v>56</v>
      </c>
      <c r="AS18" s="21">
        <v>56</v>
      </c>
      <c r="AT18" s="21">
        <v>56</v>
      </c>
      <c r="AU18" s="21">
        <v>56</v>
      </c>
      <c r="AV18" s="21">
        <v>56</v>
      </c>
      <c r="AW18" s="21">
        <v>56</v>
      </c>
      <c r="AX18" s="21">
        <v>56</v>
      </c>
      <c r="AY18" s="21">
        <v>56</v>
      </c>
    </row>
    <row r="19" spans="1:51" s="20" customFormat="1" x14ac:dyDescent="0.2">
      <c r="A19" s="20" t="s">
        <v>54</v>
      </c>
      <c r="D19" s="21">
        <v>5</v>
      </c>
      <c r="E19" s="21">
        <v>5</v>
      </c>
      <c r="F19" s="21">
        <v>3</v>
      </c>
      <c r="G19" s="21">
        <v>3</v>
      </c>
      <c r="H19" s="21">
        <v>2</v>
      </c>
      <c r="I19" s="21">
        <v>2</v>
      </c>
      <c r="J19" s="21">
        <v>2</v>
      </c>
      <c r="K19" s="21">
        <v>2</v>
      </c>
      <c r="L19" s="21">
        <v>1</v>
      </c>
      <c r="M19" s="21">
        <v>1</v>
      </c>
      <c r="N19" s="21">
        <v>1</v>
      </c>
      <c r="O19" s="21">
        <v>1</v>
      </c>
      <c r="P19" s="21">
        <v>1</v>
      </c>
      <c r="Q19" s="21">
        <v>1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</row>
    <row r="20" spans="1:51" s="20" customFormat="1" x14ac:dyDescent="0.2"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</row>
    <row r="21" spans="1:51" s="20" customFormat="1" x14ac:dyDescent="0.2">
      <c r="A21" s="37" t="s">
        <v>56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</row>
    <row r="22" spans="1:51" s="20" customFormat="1" x14ac:dyDescent="0.2">
      <c r="A22" s="20" t="s">
        <v>51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1</v>
      </c>
      <c r="L22" s="21">
        <v>1</v>
      </c>
      <c r="M22" s="21">
        <v>1</v>
      </c>
      <c r="N22" s="21">
        <v>0</v>
      </c>
      <c r="O22" s="21">
        <v>2</v>
      </c>
      <c r="P22" s="21">
        <v>2</v>
      </c>
      <c r="Q22" s="21">
        <v>5</v>
      </c>
      <c r="R22" s="21">
        <v>8</v>
      </c>
      <c r="S22" s="21">
        <v>8</v>
      </c>
      <c r="T22" s="21">
        <v>10</v>
      </c>
      <c r="U22" s="21">
        <v>9</v>
      </c>
      <c r="V22" s="21">
        <v>7</v>
      </c>
      <c r="W22" s="21">
        <v>10</v>
      </c>
      <c r="X22" s="21">
        <v>11</v>
      </c>
      <c r="Y22" s="21">
        <v>11</v>
      </c>
      <c r="Z22" s="21">
        <v>11</v>
      </c>
      <c r="AA22" s="21">
        <v>8</v>
      </c>
      <c r="AB22" s="21">
        <v>6</v>
      </c>
      <c r="AC22" s="21">
        <v>5</v>
      </c>
      <c r="AD22" s="21">
        <v>6</v>
      </c>
      <c r="AE22" s="21">
        <v>10</v>
      </c>
      <c r="AF22" s="21">
        <v>12</v>
      </c>
      <c r="AG22" s="21">
        <v>12</v>
      </c>
      <c r="AH22" s="21">
        <v>12</v>
      </c>
      <c r="AI22" s="21">
        <v>9</v>
      </c>
      <c r="AJ22" s="21">
        <v>8</v>
      </c>
      <c r="AK22" s="21">
        <v>9</v>
      </c>
      <c r="AL22" s="21">
        <v>9</v>
      </c>
      <c r="AM22" s="21">
        <v>8</v>
      </c>
      <c r="AN22" s="21">
        <v>7</v>
      </c>
      <c r="AO22" s="21">
        <v>8</v>
      </c>
      <c r="AP22" s="21">
        <v>8</v>
      </c>
      <c r="AQ22" s="21">
        <v>8</v>
      </c>
      <c r="AR22" s="21">
        <v>8</v>
      </c>
      <c r="AS22" s="21">
        <v>8</v>
      </c>
      <c r="AT22" s="21">
        <v>8</v>
      </c>
      <c r="AU22" s="21">
        <v>8</v>
      </c>
      <c r="AV22" s="21">
        <v>8</v>
      </c>
      <c r="AW22" s="21">
        <v>8</v>
      </c>
      <c r="AX22" s="21">
        <v>8</v>
      </c>
      <c r="AY22" s="21">
        <v>8</v>
      </c>
    </row>
    <row r="23" spans="1:51" s="20" customFormat="1" x14ac:dyDescent="0.2">
      <c r="A23" s="20" t="s">
        <v>52</v>
      </c>
      <c r="D23" s="21">
        <v>6</v>
      </c>
      <c r="E23" s="21">
        <v>6</v>
      </c>
      <c r="F23" s="21">
        <v>9</v>
      </c>
      <c r="G23" s="21">
        <v>9</v>
      </c>
      <c r="H23" s="21">
        <v>11</v>
      </c>
      <c r="I23" s="21">
        <v>11</v>
      </c>
      <c r="J23" s="21">
        <v>11</v>
      </c>
      <c r="K23" s="21">
        <v>11</v>
      </c>
      <c r="L23" s="21">
        <v>12</v>
      </c>
      <c r="M23" s="21">
        <v>12</v>
      </c>
      <c r="N23" s="21">
        <v>12</v>
      </c>
      <c r="O23" s="21">
        <v>12</v>
      </c>
      <c r="P23" s="21">
        <v>12</v>
      </c>
      <c r="Q23" s="21">
        <v>12</v>
      </c>
      <c r="R23" s="21">
        <v>13</v>
      </c>
      <c r="S23" s="21">
        <v>13</v>
      </c>
      <c r="T23" s="21">
        <v>13</v>
      </c>
      <c r="U23" s="21">
        <v>13</v>
      </c>
      <c r="V23" s="21">
        <v>13</v>
      </c>
      <c r="W23" s="21">
        <v>12</v>
      </c>
      <c r="X23" s="21">
        <v>12</v>
      </c>
      <c r="Y23" s="21">
        <v>12</v>
      </c>
      <c r="Z23" s="21">
        <v>12</v>
      </c>
      <c r="AA23" s="21">
        <v>11</v>
      </c>
      <c r="AB23" s="21">
        <v>11</v>
      </c>
      <c r="AC23" s="21">
        <v>11</v>
      </c>
      <c r="AD23" s="21">
        <v>10</v>
      </c>
      <c r="AE23" s="21">
        <v>10</v>
      </c>
      <c r="AF23" s="21">
        <v>9</v>
      </c>
      <c r="AG23" s="21">
        <v>9</v>
      </c>
      <c r="AH23" s="21">
        <v>8</v>
      </c>
      <c r="AI23" s="21">
        <v>8</v>
      </c>
      <c r="AJ23" s="21">
        <v>7</v>
      </c>
      <c r="AK23" s="21">
        <v>7</v>
      </c>
      <c r="AL23" s="21">
        <v>6</v>
      </c>
      <c r="AM23" s="21">
        <v>6</v>
      </c>
      <c r="AN23" s="21">
        <v>5</v>
      </c>
      <c r="AO23" s="21">
        <v>5</v>
      </c>
      <c r="AP23" s="21">
        <v>4</v>
      </c>
      <c r="AQ23" s="21">
        <v>4</v>
      </c>
      <c r="AR23" s="21">
        <v>3</v>
      </c>
      <c r="AS23" s="21">
        <v>3</v>
      </c>
      <c r="AT23" s="21">
        <v>2</v>
      </c>
      <c r="AU23" s="21">
        <v>2</v>
      </c>
      <c r="AV23" s="21">
        <v>2</v>
      </c>
      <c r="AW23" s="21">
        <v>1</v>
      </c>
      <c r="AX23" s="21">
        <v>1</v>
      </c>
      <c r="AY23" s="21">
        <v>1</v>
      </c>
    </row>
    <row r="24" spans="1:51" s="20" customFormat="1" x14ac:dyDescent="0.2">
      <c r="A24" s="20" t="s">
        <v>47</v>
      </c>
      <c r="D24" s="21">
        <v>2</v>
      </c>
      <c r="E24" s="21">
        <v>2</v>
      </c>
      <c r="F24" s="21">
        <v>2</v>
      </c>
      <c r="G24" s="21">
        <v>2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</row>
    <row r="25" spans="1:51" s="20" customFormat="1" x14ac:dyDescent="0.2">
      <c r="A25" s="20" t="s">
        <v>48</v>
      </c>
      <c r="D25" s="21">
        <v>18</v>
      </c>
      <c r="E25" s="21">
        <v>18</v>
      </c>
      <c r="F25" s="21">
        <v>18</v>
      </c>
      <c r="G25" s="21">
        <v>17</v>
      </c>
      <c r="H25" s="21">
        <v>17</v>
      </c>
      <c r="I25" s="21">
        <v>17</v>
      </c>
      <c r="J25" s="21">
        <v>17</v>
      </c>
      <c r="K25" s="21">
        <v>17</v>
      </c>
      <c r="L25" s="21">
        <v>16</v>
      </c>
      <c r="M25" s="21">
        <v>16</v>
      </c>
      <c r="N25" s="21">
        <v>16</v>
      </c>
      <c r="O25" s="21">
        <v>16</v>
      </c>
      <c r="P25" s="21">
        <v>15</v>
      </c>
      <c r="Q25" s="21">
        <v>15</v>
      </c>
      <c r="R25" s="21">
        <v>15</v>
      </c>
      <c r="S25" s="21">
        <v>14</v>
      </c>
      <c r="T25" s="21">
        <v>14</v>
      </c>
      <c r="U25" s="21">
        <v>13</v>
      </c>
      <c r="V25" s="21">
        <v>13</v>
      </c>
      <c r="W25" s="21">
        <v>12</v>
      </c>
      <c r="X25" s="21">
        <v>11</v>
      </c>
      <c r="Y25" s="21">
        <v>11</v>
      </c>
      <c r="Z25" s="21">
        <v>10</v>
      </c>
      <c r="AA25" s="21">
        <v>9</v>
      </c>
      <c r="AB25" s="21">
        <v>9</v>
      </c>
      <c r="AC25" s="21">
        <v>8</v>
      </c>
      <c r="AD25" s="21">
        <v>7</v>
      </c>
      <c r="AE25" s="21">
        <v>6</v>
      </c>
      <c r="AF25" s="21">
        <v>5</v>
      </c>
      <c r="AG25" s="21">
        <v>5</v>
      </c>
      <c r="AH25" s="21">
        <v>4</v>
      </c>
      <c r="AI25" s="21">
        <v>3</v>
      </c>
      <c r="AJ25" s="21">
        <v>3</v>
      </c>
      <c r="AK25" s="21">
        <v>2</v>
      </c>
      <c r="AL25" s="21">
        <v>2</v>
      </c>
      <c r="AM25" s="21">
        <v>1</v>
      </c>
      <c r="AN25" s="21">
        <v>1</v>
      </c>
      <c r="AO25" s="21">
        <v>1</v>
      </c>
      <c r="AP25" s="21">
        <v>0</v>
      </c>
      <c r="AQ25" s="21">
        <v>0</v>
      </c>
      <c r="AR25" s="21">
        <v>0</v>
      </c>
      <c r="AS25" s="21">
        <v>0</v>
      </c>
      <c r="AT25" s="21">
        <v>0</v>
      </c>
      <c r="AU25" s="21">
        <v>0</v>
      </c>
      <c r="AV25" s="21">
        <v>0</v>
      </c>
      <c r="AW25" s="21">
        <v>0</v>
      </c>
      <c r="AX25" s="21">
        <v>0</v>
      </c>
      <c r="AY25" s="21">
        <v>0</v>
      </c>
    </row>
    <row r="26" spans="1:51" s="20" customFormat="1" x14ac:dyDescent="0.2">
      <c r="A26" s="20" t="s">
        <v>49</v>
      </c>
      <c r="D26" s="21">
        <v>2</v>
      </c>
      <c r="E26" s="21">
        <v>2</v>
      </c>
      <c r="F26" s="21">
        <v>2</v>
      </c>
      <c r="G26" s="21">
        <v>2</v>
      </c>
      <c r="H26" s="21">
        <v>0</v>
      </c>
      <c r="I26" s="21">
        <v>0</v>
      </c>
      <c r="J26" s="21">
        <v>0</v>
      </c>
      <c r="K26" s="21">
        <v>1</v>
      </c>
      <c r="L26" s="21">
        <v>1</v>
      </c>
      <c r="M26" s="21">
        <v>1</v>
      </c>
      <c r="N26" s="21">
        <v>0</v>
      </c>
      <c r="O26" s="21">
        <v>2</v>
      </c>
      <c r="P26" s="21">
        <v>2</v>
      </c>
      <c r="Q26" s="21">
        <v>5</v>
      </c>
      <c r="R26" s="21">
        <v>8</v>
      </c>
      <c r="S26" s="21">
        <v>8</v>
      </c>
      <c r="T26" s="21">
        <v>10</v>
      </c>
      <c r="U26" s="21">
        <v>9</v>
      </c>
      <c r="V26" s="21">
        <v>7</v>
      </c>
      <c r="W26" s="21">
        <v>10</v>
      </c>
      <c r="X26" s="21">
        <v>11</v>
      </c>
      <c r="Y26" s="21">
        <v>11</v>
      </c>
      <c r="Z26" s="21">
        <v>11</v>
      </c>
      <c r="AA26" s="21">
        <v>8</v>
      </c>
      <c r="AB26" s="21">
        <v>6</v>
      </c>
      <c r="AC26" s="21">
        <v>5</v>
      </c>
      <c r="AD26" s="21">
        <v>6</v>
      </c>
      <c r="AE26" s="21">
        <v>10</v>
      </c>
      <c r="AF26" s="21">
        <v>12</v>
      </c>
      <c r="AG26" s="21">
        <v>12</v>
      </c>
      <c r="AH26" s="21">
        <v>12</v>
      </c>
      <c r="AI26" s="21">
        <v>9</v>
      </c>
      <c r="AJ26" s="21">
        <v>8</v>
      </c>
      <c r="AK26" s="21">
        <v>9</v>
      </c>
      <c r="AL26" s="21">
        <v>9</v>
      </c>
      <c r="AM26" s="21">
        <v>8</v>
      </c>
      <c r="AN26" s="21">
        <v>7</v>
      </c>
      <c r="AO26" s="21">
        <v>8</v>
      </c>
      <c r="AP26" s="21">
        <v>8</v>
      </c>
      <c r="AQ26" s="21">
        <v>8</v>
      </c>
      <c r="AR26" s="21">
        <v>8</v>
      </c>
      <c r="AS26" s="21">
        <v>8</v>
      </c>
      <c r="AT26" s="21">
        <v>8</v>
      </c>
      <c r="AU26" s="21">
        <v>8</v>
      </c>
      <c r="AV26" s="21">
        <v>8</v>
      </c>
      <c r="AW26" s="21">
        <v>8</v>
      </c>
      <c r="AX26" s="21">
        <v>8</v>
      </c>
      <c r="AY26" s="21">
        <v>8</v>
      </c>
    </row>
    <row r="27" spans="1:51" s="20" customFormat="1" x14ac:dyDescent="0.2">
      <c r="A27" s="20" t="s">
        <v>50</v>
      </c>
      <c r="D27" s="21">
        <v>24</v>
      </c>
      <c r="E27" s="21">
        <v>24</v>
      </c>
      <c r="F27" s="21">
        <v>27</v>
      </c>
      <c r="G27" s="21">
        <v>26</v>
      </c>
      <c r="H27" s="21">
        <v>28</v>
      </c>
      <c r="I27" s="21">
        <v>28</v>
      </c>
      <c r="J27" s="21">
        <v>28</v>
      </c>
      <c r="K27" s="21">
        <v>28</v>
      </c>
      <c r="L27" s="21">
        <v>28</v>
      </c>
      <c r="M27" s="21">
        <v>28</v>
      </c>
      <c r="N27" s="21">
        <v>28</v>
      </c>
      <c r="O27" s="21">
        <v>28</v>
      </c>
      <c r="P27" s="21">
        <v>27</v>
      </c>
      <c r="Q27" s="21">
        <v>27</v>
      </c>
      <c r="R27" s="21">
        <v>28</v>
      </c>
      <c r="S27" s="21">
        <v>27</v>
      </c>
      <c r="T27" s="21">
        <v>27</v>
      </c>
      <c r="U27" s="21">
        <v>26</v>
      </c>
      <c r="V27" s="21">
        <v>26</v>
      </c>
      <c r="W27" s="21">
        <v>24</v>
      </c>
      <c r="X27" s="21">
        <v>23</v>
      </c>
      <c r="Y27" s="21">
        <v>23</v>
      </c>
      <c r="Z27" s="21">
        <v>22</v>
      </c>
      <c r="AA27" s="21">
        <v>20</v>
      </c>
      <c r="AB27" s="21">
        <v>20</v>
      </c>
      <c r="AC27" s="21">
        <v>19</v>
      </c>
      <c r="AD27" s="21">
        <v>17</v>
      </c>
      <c r="AE27" s="21">
        <v>16</v>
      </c>
      <c r="AF27" s="21">
        <v>14</v>
      </c>
      <c r="AG27" s="21">
        <v>14</v>
      </c>
      <c r="AH27" s="21">
        <v>12</v>
      </c>
      <c r="AI27" s="21">
        <v>11</v>
      </c>
      <c r="AJ27" s="21">
        <v>10</v>
      </c>
      <c r="AK27" s="21">
        <v>9</v>
      </c>
      <c r="AL27" s="21">
        <v>8</v>
      </c>
      <c r="AM27" s="21">
        <v>7</v>
      </c>
      <c r="AN27" s="21">
        <v>6</v>
      </c>
      <c r="AO27" s="21">
        <v>6</v>
      </c>
      <c r="AP27" s="21">
        <v>4</v>
      </c>
      <c r="AQ27" s="21">
        <v>4</v>
      </c>
      <c r="AR27" s="21">
        <v>3</v>
      </c>
      <c r="AS27" s="21">
        <v>3</v>
      </c>
      <c r="AT27" s="21">
        <v>2</v>
      </c>
      <c r="AU27" s="21">
        <v>2</v>
      </c>
      <c r="AV27" s="21">
        <v>2</v>
      </c>
      <c r="AW27" s="21">
        <v>1</v>
      </c>
      <c r="AX27" s="21">
        <v>1</v>
      </c>
      <c r="AY27" s="21">
        <v>1</v>
      </c>
    </row>
    <row r="28" spans="1:51" x14ac:dyDescent="0.2"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</row>
    <row r="29" spans="1:51" x14ac:dyDescent="0.2"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</row>
    <row r="30" spans="1:51" x14ac:dyDescent="0.2">
      <c r="A30" s="22" t="s">
        <v>12</v>
      </c>
      <c r="B30" s="23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</row>
    <row r="31" spans="1:51" x14ac:dyDescent="0.2">
      <c r="A31" s="26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</row>
    <row r="32" spans="1:51" x14ac:dyDescent="0.2">
      <c r="A32" s="26" t="s">
        <v>13</v>
      </c>
      <c r="D32" s="14">
        <v>3269765</v>
      </c>
      <c r="E32" s="14">
        <v>3376807</v>
      </c>
      <c r="F32" s="14">
        <v>3475340</v>
      </c>
      <c r="G32" s="14">
        <v>3573165</v>
      </c>
      <c r="H32" s="14">
        <v>3666123</v>
      </c>
      <c r="I32" s="14">
        <v>3774815</v>
      </c>
      <c r="J32" s="14">
        <v>3886347</v>
      </c>
      <c r="K32" s="14">
        <v>3992822</v>
      </c>
      <c r="L32" s="14">
        <v>4090098</v>
      </c>
      <c r="M32" s="14">
        <v>4179779</v>
      </c>
      <c r="N32" s="14">
        <v>4266504</v>
      </c>
      <c r="O32" s="14">
        <v>4352497</v>
      </c>
      <c r="P32" s="14">
        <v>4428718</v>
      </c>
      <c r="Q32" s="14">
        <v>4494667</v>
      </c>
      <c r="R32" s="14">
        <v>4525075</v>
      </c>
      <c r="S32" s="14">
        <v>4537857</v>
      </c>
      <c r="T32" s="14">
        <v>4533707</v>
      </c>
      <c r="U32" s="14">
        <v>4504504</v>
      </c>
      <c r="V32" s="14">
        <v>4495527</v>
      </c>
      <c r="W32" s="14">
        <v>4458243</v>
      </c>
      <c r="X32" s="14">
        <v>4395925</v>
      </c>
      <c r="Y32" s="14">
        <v>4336029</v>
      </c>
      <c r="Z32" s="14">
        <v>4289496</v>
      </c>
      <c r="AA32" s="14">
        <v>4211731</v>
      </c>
      <c r="AB32" s="14">
        <v>4174200</v>
      </c>
      <c r="AC32" s="14">
        <v>4180477</v>
      </c>
      <c r="AD32" s="14">
        <v>4188879</v>
      </c>
      <c r="AE32" s="14">
        <v>4143845</v>
      </c>
      <c r="AF32" s="14">
        <v>4090106</v>
      </c>
      <c r="AG32" s="14">
        <v>4049547</v>
      </c>
      <c r="AH32" s="14">
        <v>3992925</v>
      </c>
      <c r="AI32" s="14">
        <v>3940932</v>
      </c>
      <c r="AJ32" s="14">
        <v>3929414</v>
      </c>
      <c r="AK32" s="14">
        <v>3965959</v>
      </c>
      <c r="AL32" s="14">
        <v>3988639</v>
      </c>
      <c r="AM32" s="14">
        <v>4032452</v>
      </c>
      <c r="AN32" s="14">
        <v>4084864</v>
      </c>
      <c r="AO32" s="14">
        <v>4163563</v>
      </c>
      <c r="AP32" s="14">
        <v>4246464</v>
      </c>
      <c r="AQ32" s="14">
        <v>4353692</v>
      </c>
      <c r="AR32" s="14">
        <v>4464816</v>
      </c>
      <c r="AS32" s="14">
        <v>4600001</v>
      </c>
      <c r="AT32" s="14">
        <v>4748396</v>
      </c>
      <c r="AU32" s="14">
        <v>4905635</v>
      </c>
      <c r="AV32" s="14">
        <v>5084041</v>
      </c>
      <c r="AW32" s="14">
        <v>5270217</v>
      </c>
      <c r="AX32" s="14">
        <v>5471873</v>
      </c>
      <c r="AY32" s="14">
        <v>5692368</v>
      </c>
    </row>
    <row r="33" spans="1:51" x14ac:dyDescent="0.2">
      <c r="A33" s="26" t="s">
        <v>14</v>
      </c>
      <c r="D33" s="14">
        <v>201471</v>
      </c>
      <c r="E33" s="14">
        <v>215293</v>
      </c>
      <c r="F33" s="14">
        <v>220084</v>
      </c>
      <c r="G33" s="14">
        <v>228797</v>
      </c>
      <c r="H33" s="14">
        <v>238981</v>
      </c>
      <c r="I33" s="14">
        <v>247658</v>
      </c>
      <c r="J33" s="14">
        <v>256355</v>
      </c>
      <c r="K33" s="14">
        <v>263407</v>
      </c>
      <c r="L33" s="14">
        <v>262113</v>
      </c>
      <c r="M33" s="14">
        <v>265620</v>
      </c>
      <c r="N33" s="14">
        <v>270602</v>
      </c>
      <c r="O33" s="14">
        <v>277859</v>
      </c>
      <c r="P33" s="14">
        <v>283513</v>
      </c>
      <c r="Q33" s="14">
        <v>288364</v>
      </c>
      <c r="R33" s="14">
        <v>289594</v>
      </c>
      <c r="S33" s="14">
        <v>291012</v>
      </c>
      <c r="T33" s="14">
        <v>296917</v>
      </c>
      <c r="U33" s="14">
        <v>297966</v>
      </c>
      <c r="V33" s="14">
        <v>298729</v>
      </c>
      <c r="W33" s="14">
        <v>305293</v>
      </c>
      <c r="X33" s="14">
        <v>304773</v>
      </c>
      <c r="Y33" s="14">
        <v>299999</v>
      </c>
      <c r="Z33" s="14">
        <v>295510</v>
      </c>
      <c r="AA33" s="14">
        <v>298371</v>
      </c>
      <c r="AB33" s="14">
        <v>300678</v>
      </c>
      <c r="AC33" s="14">
        <v>303628</v>
      </c>
      <c r="AD33" s="14">
        <v>305009</v>
      </c>
      <c r="AE33" s="14">
        <v>311222</v>
      </c>
      <c r="AF33" s="14">
        <v>313411</v>
      </c>
      <c r="AG33" s="14">
        <v>317581</v>
      </c>
      <c r="AH33" s="14">
        <v>321363</v>
      </c>
      <c r="AI33" s="14">
        <v>325837</v>
      </c>
      <c r="AJ33" s="14">
        <v>336554</v>
      </c>
      <c r="AK33" s="14">
        <v>342342</v>
      </c>
      <c r="AL33" s="14">
        <v>350676</v>
      </c>
      <c r="AM33" s="14">
        <v>360682</v>
      </c>
      <c r="AN33" s="14">
        <v>369727</v>
      </c>
      <c r="AO33" s="14">
        <v>381417</v>
      </c>
      <c r="AP33" s="14">
        <v>395328</v>
      </c>
      <c r="AQ33" s="14">
        <v>405690</v>
      </c>
      <c r="AR33" s="14">
        <v>418707</v>
      </c>
      <c r="AS33" s="14">
        <v>433772</v>
      </c>
      <c r="AT33" s="14">
        <v>450454</v>
      </c>
      <c r="AU33" s="14">
        <v>467313</v>
      </c>
      <c r="AV33" s="14">
        <v>484833</v>
      </c>
      <c r="AW33" s="14">
        <v>504590</v>
      </c>
      <c r="AX33" s="14">
        <v>524679</v>
      </c>
      <c r="AY33" s="14">
        <v>542461</v>
      </c>
    </row>
    <row r="34" spans="1:51" x14ac:dyDescent="0.2">
      <c r="A34" s="26" t="s">
        <v>15</v>
      </c>
      <c r="D34" s="14">
        <v>6241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</row>
    <row r="35" spans="1:51" x14ac:dyDescent="0.2">
      <c r="A35" s="26" t="s">
        <v>16</v>
      </c>
      <c r="D35" s="14">
        <v>-100670</v>
      </c>
      <c r="E35" s="14">
        <v>-116760</v>
      </c>
      <c r="F35" s="14">
        <v>-122259</v>
      </c>
      <c r="G35" s="14">
        <v>-135839</v>
      </c>
      <c r="H35" s="14">
        <v>-130289</v>
      </c>
      <c r="I35" s="14">
        <v>-136126</v>
      </c>
      <c r="J35" s="14">
        <v>-149880</v>
      </c>
      <c r="K35" s="14">
        <v>-166131</v>
      </c>
      <c r="L35" s="14">
        <v>-172432</v>
      </c>
      <c r="M35" s="14">
        <v>-178895</v>
      </c>
      <c r="N35" s="14">
        <v>-184609</v>
      </c>
      <c r="O35" s="14">
        <v>-201638</v>
      </c>
      <c r="P35" s="14">
        <v>-217564</v>
      </c>
      <c r="Q35" s="14">
        <v>-257956</v>
      </c>
      <c r="R35" s="14">
        <v>-276812</v>
      </c>
      <c r="S35" s="14">
        <v>-295162</v>
      </c>
      <c r="T35" s="14">
        <v>-326120</v>
      </c>
      <c r="U35" s="14">
        <v>-306943</v>
      </c>
      <c r="V35" s="14">
        <v>-336013</v>
      </c>
      <c r="W35" s="14">
        <v>-367611</v>
      </c>
      <c r="X35" s="14">
        <v>-364669</v>
      </c>
      <c r="Y35" s="14">
        <v>-346532</v>
      </c>
      <c r="Z35" s="14">
        <v>-373275</v>
      </c>
      <c r="AA35" s="14">
        <v>-335902</v>
      </c>
      <c r="AB35" s="14">
        <v>-294401</v>
      </c>
      <c r="AC35" s="14">
        <v>-295226</v>
      </c>
      <c r="AD35" s="14">
        <v>-350043</v>
      </c>
      <c r="AE35" s="14">
        <v>-364961</v>
      </c>
      <c r="AF35" s="14">
        <v>-353970</v>
      </c>
      <c r="AG35" s="14">
        <v>-374203</v>
      </c>
      <c r="AH35" s="14">
        <v>-373356</v>
      </c>
      <c r="AI35" s="14">
        <v>-337355</v>
      </c>
      <c r="AJ35" s="14">
        <v>-300009</v>
      </c>
      <c r="AK35" s="14">
        <v>-319662</v>
      </c>
      <c r="AL35" s="14">
        <v>-306863</v>
      </c>
      <c r="AM35" s="14">
        <v>-308270</v>
      </c>
      <c r="AN35" s="14">
        <v>-291028</v>
      </c>
      <c r="AO35" s="14">
        <v>-298516</v>
      </c>
      <c r="AP35" s="14">
        <v>-288100</v>
      </c>
      <c r="AQ35" s="14">
        <v>-294566</v>
      </c>
      <c r="AR35" s="14">
        <v>-283522</v>
      </c>
      <c r="AS35" s="14">
        <v>-285377</v>
      </c>
      <c r="AT35" s="14">
        <v>-293215</v>
      </c>
      <c r="AU35" s="14">
        <v>-288907</v>
      </c>
      <c r="AV35" s="14">
        <v>-298657</v>
      </c>
      <c r="AW35" s="14">
        <v>-302934</v>
      </c>
      <c r="AX35" s="14">
        <v>-304184</v>
      </c>
      <c r="AY35" s="14">
        <v>-320488</v>
      </c>
    </row>
    <row r="36" spans="1:51" x14ac:dyDescent="0.2">
      <c r="A36" s="26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</row>
    <row r="37" spans="1:51" s="29" customFormat="1" ht="12.75" thickBot="1" x14ac:dyDescent="0.25">
      <c r="A37" s="27" t="s">
        <v>17</v>
      </c>
      <c r="B37" s="13"/>
      <c r="C37" s="13"/>
      <c r="D37" s="28">
        <v>3376807</v>
      </c>
      <c r="E37" s="28">
        <v>3475340</v>
      </c>
      <c r="F37" s="28">
        <v>3573165</v>
      </c>
      <c r="G37" s="28">
        <v>3666123</v>
      </c>
      <c r="H37" s="28">
        <v>3774815</v>
      </c>
      <c r="I37" s="28">
        <v>3886347</v>
      </c>
      <c r="J37" s="28">
        <v>3992822</v>
      </c>
      <c r="K37" s="28">
        <v>4090098</v>
      </c>
      <c r="L37" s="28">
        <v>4179779</v>
      </c>
      <c r="M37" s="28">
        <v>4266504</v>
      </c>
      <c r="N37" s="28">
        <v>4352497</v>
      </c>
      <c r="O37" s="28">
        <v>4428718</v>
      </c>
      <c r="P37" s="28">
        <v>4494667</v>
      </c>
      <c r="Q37" s="28">
        <v>4525075</v>
      </c>
      <c r="R37" s="28">
        <v>4537857</v>
      </c>
      <c r="S37" s="28">
        <v>4533707</v>
      </c>
      <c r="T37" s="28">
        <v>4504504</v>
      </c>
      <c r="U37" s="28">
        <v>4495527</v>
      </c>
      <c r="V37" s="28">
        <v>4458243</v>
      </c>
      <c r="W37" s="28">
        <v>4395925</v>
      </c>
      <c r="X37" s="28">
        <v>4336029</v>
      </c>
      <c r="Y37" s="28">
        <v>4289496</v>
      </c>
      <c r="Z37" s="28">
        <v>4211731</v>
      </c>
      <c r="AA37" s="28">
        <v>4174200</v>
      </c>
      <c r="AB37" s="28">
        <v>4180477</v>
      </c>
      <c r="AC37" s="28">
        <v>4188879</v>
      </c>
      <c r="AD37" s="28">
        <v>4143845</v>
      </c>
      <c r="AE37" s="28">
        <v>4090106</v>
      </c>
      <c r="AF37" s="28">
        <v>4049547</v>
      </c>
      <c r="AG37" s="28">
        <v>3992925</v>
      </c>
      <c r="AH37" s="28">
        <v>3940932</v>
      </c>
      <c r="AI37" s="28">
        <v>3929414</v>
      </c>
      <c r="AJ37" s="28">
        <v>3965959</v>
      </c>
      <c r="AK37" s="28">
        <v>3988639</v>
      </c>
      <c r="AL37" s="28">
        <v>4032452</v>
      </c>
      <c r="AM37" s="28">
        <v>4084864</v>
      </c>
      <c r="AN37" s="28">
        <v>4163563</v>
      </c>
      <c r="AO37" s="28">
        <v>4246464</v>
      </c>
      <c r="AP37" s="28">
        <v>4353692</v>
      </c>
      <c r="AQ37" s="28">
        <v>4464816</v>
      </c>
      <c r="AR37" s="28">
        <v>4600001</v>
      </c>
      <c r="AS37" s="28">
        <v>4748396</v>
      </c>
      <c r="AT37" s="28">
        <v>4905635</v>
      </c>
      <c r="AU37" s="28">
        <v>5084041</v>
      </c>
      <c r="AV37" s="28">
        <v>5270217</v>
      </c>
      <c r="AW37" s="28">
        <v>5471873</v>
      </c>
      <c r="AX37" s="28">
        <v>5692368</v>
      </c>
      <c r="AY37" s="28">
        <v>5914341</v>
      </c>
    </row>
    <row r="38" spans="1:51" ht="12.75" thickTop="1" x14ac:dyDescent="0.2">
      <c r="A38" s="26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</row>
    <row r="39" spans="1:51" x14ac:dyDescent="0.2">
      <c r="A39" s="26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</row>
    <row r="40" spans="1:51" x14ac:dyDescent="0.2">
      <c r="A40" s="22" t="s">
        <v>18</v>
      </c>
      <c r="B40" s="23"/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</row>
    <row r="41" spans="1:51" x14ac:dyDescent="0.2">
      <c r="A41" s="26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</row>
    <row r="42" spans="1:51" x14ac:dyDescent="0.2">
      <c r="A42" s="27" t="s">
        <v>19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</row>
    <row r="43" spans="1:51" x14ac:dyDescent="0.2">
      <c r="A43" s="26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</row>
    <row r="44" spans="1:51" x14ac:dyDescent="0.2">
      <c r="A44" s="26" t="s">
        <v>0</v>
      </c>
      <c r="D44" s="14">
        <v>51741</v>
      </c>
      <c r="E44" s="14">
        <v>60955</v>
      </c>
      <c r="F44" s="14">
        <v>61290</v>
      </c>
      <c r="G44" s="14">
        <v>65767</v>
      </c>
      <c r="H44" s="14">
        <v>71501</v>
      </c>
      <c r="I44" s="14">
        <v>75258</v>
      </c>
      <c r="J44" s="14">
        <v>79085</v>
      </c>
      <c r="K44" s="14">
        <v>81560</v>
      </c>
      <c r="L44" s="14">
        <v>75886</v>
      </c>
      <c r="M44" s="14">
        <v>75373</v>
      </c>
      <c r="N44" s="14">
        <v>76452</v>
      </c>
      <c r="O44" s="14">
        <v>80103</v>
      </c>
      <c r="P44" s="14">
        <v>82578</v>
      </c>
      <c r="Q44" s="14">
        <v>85291</v>
      </c>
      <c r="R44" s="14">
        <v>85543</v>
      </c>
      <c r="S44" s="14">
        <v>86785</v>
      </c>
      <c r="T44" s="14">
        <v>93596</v>
      </c>
      <c r="U44" s="14">
        <v>95561</v>
      </c>
      <c r="V44" s="14">
        <v>97410</v>
      </c>
      <c r="W44" s="14">
        <v>106435</v>
      </c>
      <c r="X44" s="14">
        <v>108745</v>
      </c>
      <c r="Y44" s="14">
        <v>106339</v>
      </c>
      <c r="Z44" s="14">
        <v>104628</v>
      </c>
      <c r="AA44" s="14">
        <v>110246</v>
      </c>
      <c r="AB44" s="14">
        <v>113346</v>
      </c>
      <c r="AC44" s="14">
        <v>116022</v>
      </c>
      <c r="AD44" s="14">
        <v>118271</v>
      </c>
      <c r="AE44" s="14">
        <v>126923</v>
      </c>
      <c r="AF44" s="14">
        <v>131357</v>
      </c>
      <c r="AG44" s="14">
        <v>137878</v>
      </c>
      <c r="AH44" s="14">
        <v>144274</v>
      </c>
      <c r="AI44" s="14">
        <v>150338</v>
      </c>
      <c r="AJ44" s="14">
        <v>160732</v>
      </c>
      <c r="AK44" s="14">
        <v>165273</v>
      </c>
      <c r="AL44" s="14">
        <v>172258</v>
      </c>
      <c r="AM44" s="14">
        <v>180260</v>
      </c>
      <c r="AN44" s="14">
        <v>186471</v>
      </c>
      <c r="AO44" s="14">
        <v>194672</v>
      </c>
      <c r="AP44" s="14">
        <v>204491</v>
      </c>
      <c r="AQ44" s="14">
        <v>210014</v>
      </c>
      <c r="AR44" s="14">
        <v>217610</v>
      </c>
      <c r="AS44" s="14">
        <v>226432</v>
      </c>
      <c r="AT44" s="14">
        <v>236392</v>
      </c>
      <c r="AU44" s="14">
        <v>245841</v>
      </c>
      <c r="AV44" s="14">
        <v>255291</v>
      </c>
      <c r="AW44" s="14">
        <v>266487</v>
      </c>
      <c r="AX44" s="14">
        <v>277229</v>
      </c>
      <c r="AY44" s="14">
        <v>285133</v>
      </c>
    </row>
    <row r="45" spans="1:51" x14ac:dyDescent="0.2">
      <c r="A45" s="26" t="s">
        <v>1</v>
      </c>
      <c r="D45" s="14">
        <v>149730</v>
      </c>
      <c r="E45" s="14">
        <v>154338</v>
      </c>
      <c r="F45" s="14">
        <v>158794</v>
      </c>
      <c r="G45" s="14">
        <v>163030</v>
      </c>
      <c r="H45" s="14">
        <v>167480</v>
      </c>
      <c r="I45" s="14">
        <v>172400</v>
      </c>
      <c r="J45" s="14">
        <v>177270</v>
      </c>
      <c r="K45" s="14">
        <v>181847</v>
      </c>
      <c r="L45" s="14">
        <v>186227</v>
      </c>
      <c r="M45" s="14">
        <v>190247</v>
      </c>
      <c r="N45" s="14">
        <v>194150</v>
      </c>
      <c r="O45" s="14">
        <v>197756</v>
      </c>
      <c r="P45" s="14">
        <v>200935</v>
      </c>
      <c r="Q45" s="14">
        <v>203073</v>
      </c>
      <c r="R45" s="14">
        <v>204051</v>
      </c>
      <c r="S45" s="14">
        <v>204227</v>
      </c>
      <c r="T45" s="14">
        <v>203321</v>
      </c>
      <c r="U45" s="14">
        <v>202405</v>
      </c>
      <c r="V45" s="14">
        <v>201319</v>
      </c>
      <c r="W45" s="14">
        <v>198858</v>
      </c>
      <c r="X45" s="14">
        <v>196028</v>
      </c>
      <c r="Y45" s="14">
        <v>193660</v>
      </c>
      <c r="Z45" s="14">
        <v>190882</v>
      </c>
      <c r="AA45" s="14">
        <v>188125</v>
      </c>
      <c r="AB45" s="14">
        <v>187332</v>
      </c>
      <c r="AC45" s="14">
        <v>187606</v>
      </c>
      <c r="AD45" s="14">
        <v>186738</v>
      </c>
      <c r="AE45" s="14">
        <v>184299</v>
      </c>
      <c r="AF45" s="14">
        <v>182054</v>
      </c>
      <c r="AG45" s="14">
        <v>179703</v>
      </c>
      <c r="AH45" s="14">
        <v>177089</v>
      </c>
      <c r="AI45" s="14">
        <v>175499</v>
      </c>
      <c r="AJ45" s="14">
        <v>175822</v>
      </c>
      <c r="AK45" s="14">
        <v>177069</v>
      </c>
      <c r="AL45" s="14">
        <v>178418</v>
      </c>
      <c r="AM45" s="14">
        <v>180422</v>
      </c>
      <c r="AN45" s="14">
        <v>183256</v>
      </c>
      <c r="AO45" s="14">
        <v>186745</v>
      </c>
      <c r="AP45" s="14">
        <v>190837</v>
      </c>
      <c r="AQ45" s="14">
        <v>195676</v>
      </c>
      <c r="AR45" s="14">
        <v>201097</v>
      </c>
      <c r="AS45" s="14">
        <v>207340</v>
      </c>
      <c r="AT45" s="14">
        <v>214062</v>
      </c>
      <c r="AU45" s="14">
        <v>221472</v>
      </c>
      <c r="AV45" s="14">
        <v>229542</v>
      </c>
      <c r="AW45" s="14">
        <v>238103</v>
      </c>
      <c r="AX45" s="14">
        <v>247450</v>
      </c>
      <c r="AY45" s="14">
        <v>257328</v>
      </c>
    </row>
    <row r="46" spans="1:51" x14ac:dyDescent="0.2">
      <c r="A46" s="26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</row>
    <row r="47" spans="1:51" x14ac:dyDescent="0.2">
      <c r="A47" s="27" t="s">
        <v>14</v>
      </c>
      <c r="D47" s="30">
        <v>201471</v>
      </c>
      <c r="E47" s="30">
        <v>215293</v>
      </c>
      <c r="F47" s="30">
        <v>220084</v>
      </c>
      <c r="G47" s="30">
        <v>228797</v>
      </c>
      <c r="H47" s="30">
        <v>238981</v>
      </c>
      <c r="I47" s="30">
        <v>247658</v>
      </c>
      <c r="J47" s="30">
        <v>256355</v>
      </c>
      <c r="K47" s="30">
        <v>263407</v>
      </c>
      <c r="L47" s="30">
        <v>262113</v>
      </c>
      <c r="M47" s="30">
        <v>265620</v>
      </c>
      <c r="N47" s="30">
        <v>270602</v>
      </c>
      <c r="O47" s="30">
        <v>277859</v>
      </c>
      <c r="P47" s="30">
        <v>283513</v>
      </c>
      <c r="Q47" s="30">
        <v>288364</v>
      </c>
      <c r="R47" s="30">
        <v>289594</v>
      </c>
      <c r="S47" s="30">
        <v>291012</v>
      </c>
      <c r="T47" s="30">
        <v>296917</v>
      </c>
      <c r="U47" s="30">
        <v>297966</v>
      </c>
      <c r="V47" s="30">
        <v>298729</v>
      </c>
      <c r="W47" s="30">
        <v>305293</v>
      </c>
      <c r="X47" s="30">
        <v>304773</v>
      </c>
      <c r="Y47" s="30">
        <v>299999</v>
      </c>
      <c r="Z47" s="30">
        <v>295510</v>
      </c>
      <c r="AA47" s="30">
        <v>298371</v>
      </c>
      <c r="AB47" s="30">
        <v>300678</v>
      </c>
      <c r="AC47" s="30">
        <v>303628</v>
      </c>
      <c r="AD47" s="30">
        <v>305009</v>
      </c>
      <c r="AE47" s="30">
        <v>311222</v>
      </c>
      <c r="AF47" s="30">
        <v>313411</v>
      </c>
      <c r="AG47" s="30">
        <v>317581</v>
      </c>
      <c r="AH47" s="30">
        <v>321363</v>
      </c>
      <c r="AI47" s="30">
        <v>325837</v>
      </c>
      <c r="AJ47" s="30">
        <v>336554</v>
      </c>
      <c r="AK47" s="30">
        <v>342342</v>
      </c>
      <c r="AL47" s="30">
        <v>350676</v>
      </c>
      <c r="AM47" s="30">
        <v>360682</v>
      </c>
      <c r="AN47" s="30">
        <v>369727</v>
      </c>
      <c r="AO47" s="30">
        <v>381417</v>
      </c>
      <c r="AP47" s="30">
        <v>395328</v>
      </c>
      <c r="AQ47" s="30">
        <v>405690</v>
      </c>
      <c r="AR47" s="30">
        <v>418707</v>
      </c>
      <c r="AS47" s="30">
        <v>433772</v>
      </c>
      <c r="AT47" s="30">
        <v>450454</v>
      </c>
      <c r="AU47" s="30">
        <v>467313</v>
      </c>
      <c r="AV47" s="30">
        <v>484833</v>
      </c>
      <c r="AW47" s="30">
        <v>504590</v>
      </c>
      <c r="AX47" s="30">
        <v>524679</v>
      </c>
      <c r="AY47" s="30">
        <v>542461</v>
      </c>
    </row>
    <row r="48" spans="1:51" x14ac:dyDescent="0.2">
      <c r="A48" s="27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</row>
    <row r="49" spans="1:51" x14ac:dyDescent="0.2">
      <c r="A49" s="27" t="s">
        <v>20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</row>
    <row r="50" spans="1:51" x14ac:dyDescent="0.2">
      <c r="A50" s="26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</row>
    <row r="51" spans="1:51" x14ac:dyDescent="0.2">
      <c r="A51" s="26" t="s">
        <v>21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</row>
    <row r="52" spans="1:51" x14ac:dyDescent="0.2">
      <c r="A52" s="26" t="s">
        <v>22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</row>
    <row r="53" spans="1:51" x14ac:dyDescent="0.2">
      <c r="A53" s="26" t="s">
        <v>23</v>
      </c>
      <c r="D53" s="14">
        <v>6241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</row>
    <row r="54" spans="1:51" x14ac:dyDescent="0.2">
      <c r="A54" s="26" t="s">
        <v>24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</row>
    <row r="55" spans="1:51" x14ac:dyDescent="0.2">
      <c r="A55" s="26" t="s">
        <v>25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</row>
    <row r="56" spans="1:51" x14ac:dyDescent="0.2">
      <c r="A56" s="26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</row>
    <row r="57" spans="1:51" s="29" customFormat="1" x14ac:dyDescent="0.2">
      <c r="A57" s="27" t="s">
        <v>15</v>
      </c>
      <c r="B57" s="13"/>
      <c r="C57" s="13"/>
      <c r="D57" s="30">
        <v>6241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0">
        <v>0</v>
      </c>
      <c r="AK57" s="30">
        <v>0</v>
      </c>
      <c r="AL57" s="30">
        <v>0</v>
      </c>
      <c r="AM57" s="30">
        <v>0</v>
      </c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  <c r="AU57" s="30">
        <v>0</v>
      </c>
      <c r="AV57" s="30">
        <v>0</v>
      </c>
      <c r="AW57" s="30">
        <v>0</v>
      </c>
      <c r="AX57" s="30">
        <v>0</v>
      </c>
      <c r="AY57" s="30">
        <v>0</v>
      </c>
    </row>
    <row r="58" spans="1:51" x14ac:dyDescent="0.2">
      <c r="A58" s="27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</row>
    <row r="59" spans="1:51" s="29" customFormat="1" ht="12.75" thickBot="1" x14ac:dyDescent="0.25">
      <c r="A59" s="27" t="s">
        <v>2</v>
      </c>
      <c r="B59" s="13"/>
      <c r="C59" s="13"/>
      <c r="D59" s="28">
        <v>207712</v>
      </c>
      <c r="E59" s="28">
        <v>215293</v>
      </c>
      <c r="F59" s="28">
        <v>220084</v>
      </c>
      <c r="G59" s="28">
        <v>228797</v>
      </c>
      <c r="H59" s="28">
        <v>238981</v>
      </c>
      <c r="I59" s="28">
        <v>247658</v>
      </c>
      <c r="J59" s="28">
        <v>256355</v>
      </c>
      <c r="K59" s="28">
        <v>263407</v>
      </c>
      <c r="L59" s="28">
        <v>262113</v>
      </c>
      <c r="M59" s="28">
        <v>265620</v>
      </c>
      <c r="N59" s="28">
        <v>270602</v>
      </c>
      <c r="O59" s="28">
        <v>277859</v>
      </c>
      <c r="P59" s="28">
        <v>283513</v>
      </c>
      <c r="Q59" s="28">
        <v>288364</v>
      </c>
      <c r="R59" s="28">
        <v>289594</v>
      </c>
      <c r="S59" s="28">
        <v>291012</v>
      </c>
      <c r="T59" s="28">
        <v>296917</v>
      </c>
      <c r="U59" s="28">
        <v>297966</v>
      </c>
      <c r="V59" s="28">
        <v>298729</v>
      </c>
      <c r="W59" s="28">
        <v>305293</v>
      </c>
      <c r="X59" s="28">
        <v>304773</v>
      </c>
      <c r="Y59" s="28">
        <v>299999</v>
      </c>
      <c r="Z59" s="28">
        <v>295510</v>
      </c>
      <c r="AA59" s="28">
        <v>298371</v>
      </c>
      <c r="AB59" s="28">
        <v>300678</v>
      </c>
      <c r="AC59" s="28">
        <v>303628</v>
      </c>
      <c r="AD59" s="28">
        <v>305009</v>
      </c>
      <c r="AE59" s="28">
        <v>311222</v>
      </c>
      <c r="AF59" s="28">
        <v>313411</v>
      </c>
      <c r="AG59" s="28">
        <v>317581</v>
      </c>
      <c r="AH59" s="28">
        <v>321363</v>
      </c>
      <c r="AI59" s="28">
        <v>325837</v>
      </c>
      <c r="AJ59" s="28">
        <v>336554</v>
      </c>
      <c r="AK59" s="28">
        <v>342342</v>
      </c>
      <c r="AL59" s="28">
        <v>350676</v>
      </c>
      <c r="AM59" s="28">
        <v>360682</v>
      </c>
      <c r="AN59" s="28">
        <v>369727</v>
      </c>
      <c r="AO59" s="28">
        <v>381417</v>
      </c>
      <c r="AP59" s="28">
        <v>395328</v>
      </c>
      <c r="AQ59" s="28">
        <v>405690</v>
      </c>
      <c r="AR59" s="28">
        <v>418707</v>
      </c>
      <c r="AS59" s="28">
        <v>433772</v>
      </c>
      <c r="AT59" s="28">
        <v>450454</v>
      </c>
      <c r="AU59" s="28">
        <v>467313</v>
      </c>
      <c r="AV59" s="28">
        <v>484833</v>
      </c>
      <c r="AW59" s="28">
        <v>504590</v>
      </c>
      <c r="AX59" s="28">
        <v>524679</v>
      </c>
      <c r="AY59" s="28">
        <v>542461</v>
      </c>
    </row>
    <row r="60" spans="1:51" ht="12.75" thickTop="1" x14ac:dyDescent="0.2">
      <c r="A60" s="27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</row>
    <row r="61" spans="1:51" x14ac:dyDescent="0.2">
      <c r="A61" s="27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</row>
    <row r="62" spans="1:51" x14ac:dyDescent="0.2">
      <c r="A62" s="22" t="s">
        <v>26</v>
      </c>
      <c r="B62" s="23"/>
      <c r="C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</row>
    <row r="63" spans="1:51" x14ac:dyDescent="0.2">
      <c r="A63" s="26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</row>
    <row r="64" spans="1:51" x14ac:dyDescent="0.2">
      <c r="A64" s="26" t="s">
        <v>27</v>
      </c>
      <c r="D64" s="14">
        <v>3269765</v>
      </c>
      <c r="E64" s="14">
        <v>3376807</v>
      </c>
      <c r="F64" s="14">
        <v>3475340</v>
      </c>
      <c r="G64" s="14">
        <v>3573165</v>
      </c>
      <c r="H64" s="14">
        <v>3666123</v>
      </c>
      <c r="I64" s="14">
        <v>3774815</v>
      </c>
      <c r="J64" s="14">
        <v>3886347</v>
      </c>
      <c r="K64" s="14">
        <v>3992822</v>
      </c>
      <c r="L64" s="14">
        <v>4090098</v>
      </c>
      <c r="M64" s="14">
        <v>4179779</v>
      </c>
      <c r="N64" s="14">
        <v>4266504</v>
      </c>
      <c r="O64" s="14">
        <v>4352497</v>
      </c>
      <c r="P64" s="14">
        <v>4428718</v>
      </c>
      <c r="Q64" s="14">
        <v>4494667</v>
      </c>
      <c r="R64" s="14">
        <v>4525075</v>
      </c>
      <c r="S64" s="14">
        <v>4537857</v>
      </c>
      <c r="T64" s="14">
        <v>4533707</v>
      </c>
      <c r="U64" s="14">
        <v>4504504</v>
      </c>
      <c r="V64" s="14">
        <v>4495527</v>
      </c>
      <c r="W64" s="14">
        <v>4458243</v>
      </c>
      <c r="X64" s="14">
        <v>4395925</v>
      </c>
      <c r="Y64" s="14">
        <v>4336029</v>
      </c>
      <c r="Z64" s="14">
        <v>4289496</v>
      </c>
      <c r="AA64" s="14">
        <v>4211731</v>
      </c>
      <c r="AB64" s="14">
        <v>4174200</v>
      </c>
      <c r="AC64" s="14">
        <v>4180477</v>
      </c>
      <c r="AD64" s="14">
        <v>4188879</v>
      </c>
      <c r="AE64" s="14">
        <v>4143845</v>
      </c>
      <c r="AF64" s="14">
        <v>4090106</v>
      </c>
      <c r="AG64" s="14">
        <v>4049547</v>
      </c>
      <c r="AH64" s="14">
        <v>3992925</v>
      </c>
      <c r="AI64" s="14">
        <v>3940932</v>
      </c>
      <c r="AJ64" s="14">
        <v>3929414</v>
      </c>
      <c r="AK64" s="14">
        <v>3965959</v>
      </c>
      <c r="AL64" s="14">
        <v>3988639</v>
      </c>
      <c r="AM64" s="14">
        <v>4032452</v>
      </c>
      <c r="AN64" s="14">
        <v>4084864</v>
      </c>
      <c r="AO64" s="14">
        <v>4163563</v>
      </c>
      <c r="AP64" s="14">
        <v>4246464</v>
      </c>
      <c r="AQ64" s="14">
        <v>4353692</v>
      </c>
      <c r="AR64" s="14">
        <v>4464816</v>
      </c>
      <c r="AS64" s="14">
        <v>4600001</v>
      </c>
      <c r="AT64" s="14">
        <v>4748396</v>
      </c>
      <c r="AU64" s="14">
        <v>4905635</v>
      </c>
      <c r="AV64" s="14">
        <v>5084041</v>
      </c>
      <c r="AW64" s="14">
        <v>5270217</v>
      </c>
      <c r="AX64" s="14">
        <v>5471873</v>
      </c>
      <c r="AY64" s="14">
        <v>5692368</v>
      </c>
    </row>
    <row r="65" spans="1:51" x14ac:dyDescent="0.2">
      <c r="A65" s="13" t="s">
        <v>0</v>
      </c>
      <c r="D65" s="14">
        <v>51741</v>
      </c>
      <c r="E65" s="14">
        <v>60955</v>
      </c>
      <c r="F65" s="14">
        <v>61290</v>
      </c>
      <c r="G65" s="14">
        <v>65767</v>
      </c>
      <c r="H65" s="14">
        <v>71501</v>
      </c>
      <c r="I65" s="14">
        <v>75258</v>
      </c>
      <c r="J65" s="14">
        <v>79085</v>
      </c>
      <c r="K65" s="14">
        <v>81560</v>
      </c>
      <c r="L65" s="14">
        <v>75886</v>
      </c>
      <c r="M65" s="14">
        <v>75373</v>
      </c>
      <c r="N65" s="14">
        <v>76452</v>
      </c>
      <c r="O65" s="14">
        <v>80103</v>
      </c>
      <c r="P65" s="14">
        <v>82578</v>
      </c>
      <c r="Q65" s="14">
        <v>85291</v>
      </c>
      <c r="R65" s="14">
        <v>85543</v>
      </c>
      <c r="S65" s="14">
        <v>86785</v>
      </c>
      <c r="T65" s="14">
        <v>93596</v>
      </c>
      <c r="U65" s="14">
        <v>95561</v>
      </c>
      <c r="V65" s="14">
        <v>97410</v>
      </c>
      <c r="W65" s="14">
        <v>106435</v>
      </c>
      <c r="X65" s="14">
        <v>108745</v>
      </c>
      <c r="Y65" s="14">
        <v>106339</v>
      </c>
      <c r="Z65" s="14">
        <v>104628</v>
      </c>
      <c r="AA65" s="14">
        <v>110246</v>
      </c>
      <c r="AB65" s="14">
        <v>113346</v>
      </c>
      <c r="AC65" s="14">
        <v>116022</v>
      </c>
      <c r="AD65" s="14">
        <v>118271</v>
      </c>
      <c r="AE65" s="14">
        <v>126923</v>
      </c>
      <c r="AF65" s="14">
        <v>131357</v>
      </c>
      <c r="AG65" s="14">
        <v>137878</v>
      </c>
      <c r="AH65" s="14">
        <v>144274</v>
      </c>
      <c r="AI65" s="14">
        <v>150338</v>
      </c>
      <c r="AJ65" s="14">
        <v>160732</v>
      </c>
      <c r="AK65" s="14">
        <v>165273</v>
      </c>
      <c r="AL65" s="14">
        <v>172258</v>
      </c>
      <c r="AM65" s="14">
        <v>180260</v>
      </c>
      <c r="AN65" s="14">
        <v>186471</v>
      </c>
      <c r="AO65" s="14">
        <v>194672</v>
      </c>
      <c r="AP65" s="14">
        <v>204491</v>
      </c>
      <c r="AQ65" s="14">
        <v>210014</v>
      </c>
      <c r="AR65" s="14">
        <v>217610</v>
      </c>
      <c r="AS65" s="14">
        <v>226432</v>
      </c>
      <c r="AT65" s="14">
        <v>236392</v>
      </c>
      <c r="AU65" s="14">
        <v>245841</v>
      </c>
      <c r="AV65" s="14">
        <v>255291</v>
      </c>
      <c r="AW65" s="14">
        <v>266487</v>
      </c>
      <c r="AX65" s="14">
        <v>277229</v>
      </c>
      <c r="AY65" s="14">
        <v>285133</v>
      </c>
    </row>
    <row r="66" spans="1:51" x14ac:dyDescent="0.2">
      <c r="A66" s="26" t="s">
        <v>1</v>
      </c>
      <c r="D66" s="14">
        <v>149730</v>
      </c>
      <c r="E66" s="14">
        <v>154338</v>
      </c>
      <c r="F66" s="14">
        <v>158794</v>
      </c>
      <c r="G66" s="14">
        <v>163030</v>
      </c>
      <c r="H66" s="14">
        <v>167480</v>
      </c>
      <c r="I66" s="14">
        <v>172400</v>
      </c>
      <c r="J66" s="14">
        <v>177270</v>
      </c>
      <c r="K66" s="14">
        <v>181847</v>
      </c>
      <c r="L66" s="14">
        <v>186227</v>
      </c>
      <c r="M66" s="14">
        <v>190247</v>
      </c>
      <c r="N66" s="14">
        <v>194150</v>
      </c>
      <c r="O66" s="14">
        <v>197756</v>
      </c>
      <c r="P66" s="14">
        <v>200935</v>
      </c>
      <c r="Q66" s="14">
        <v>203073</v>
      </c>
      <c r="R66" s="14">
        <v>204051</v>
      </c>
      <c r="S66" s="14">
        <v>204227</v>
      </c>
      <c r="T66" s="14">
        <v>203321</v>
      </c>
      <c r="U66" s="14">
        <v>202405</v>
      </c>
      <c r="V66" s="14">
        <v>201319</v>
      </c>
      <c r="W66" s="14">
        <v>198858</v>
      </c>
      <c r="X66" s="14">
        <v>196028</v>
      </c>
      <c r="Y66" s="14">
        <v>193660</v>
      </c>
      <c r="Z66" s="14">
        <v>190882</v>
      </c>
      <c r="AA66" s="14">
        <v>188125</v>
      </c>
      <c r="AB66" s="14">
        <v>187332</v>
      </c>
      <c r="AC66" s="14">
        <v>187606</v>
      </c>
      <c r="AD66" s="14">
        <v>186738</v>
      </c>
      <c r="AE66" s="14">
        <v>184299</v>
      </c>
      <c r="AF66" s="14">
        <v>182054</v>
      </c>
      <c r="AG66" s="14">
        <v>179703</v>
      </c>
      <c r="AH66" s="14">
        <v>177089</v>
      </c>
      <c r="AI66" s="14">
        <v>175499</v>
      </c>
      <c r="AJ66" s="14">
        <v>175822</v>
      </c>
      <c r="AK66" s="14">
        <v>177069</v>
      </c>
      <c r="AL66" s="14">
        <v>178418</v>
      </c>
      <c r="AM66" s="14">
        <v>180422</v>
      </c>
      <c r="AN66" s="14">
        <v>183256</v>
      </c>
      <c r="AO66" s="14">
        <v>186745</v>
      </c>
      <c r="AP66" s="14">
        <v>190837</v>
      </c>
      <c r="AQ66" s="14">
        <v>195676</v>
      </c>
      <c r="AR66" s="14">
        <v>201097</v>
      </c>
      <c r="AS66" s="14">
        <v>207340</v>
      </c>
      <c r="AT66" s="14">
        <v>214062</v>
      </c>
      <c r="AU66" s="14">
        <v>221472</v>
      </c>
      <c r="AV66" s="14">
        <v>229542</v>
      </c>
      <c r="AW66" s="14">
        <v>238103</v>
      </c>
      <c r="AX66" s="14">
        <v>247450</v>
      </c>
      <c r="AY66" s="14">
        <v>257328</v>
      </c>
    </row>
    <row r="67" spans="1:51" x14ac:dyDescent="0.2">
      <c r="A67" s="26" t="s">
        <v>3</v>
      </c>
      <c r="D67" s="14">
        <v>-100670</v>
      </c>
      <c r="E67" s="14">
        <v>-116760</v>
      </c>
      <c r="F67" s="14">
        <v>-122259</v>
      </c>
      <c r="G67" s="14">
        <v>-135839</v>
      </c>
      <c r="H67" s="14">
        <v>-130289</v>
      </c>
      <c r="I67" s="14">
        <v>-136126</v>
      </c>
      <c r="J67" s="14">
        <v>-149880</v>
      </c>
      <c r="K67" s="14">
        <v>-166131</v>
      </c>
      <c r="L67" s="14">
        <v>-172432</v>
      </c>
      <c r="M67" s="14">
        <v>-178895</v>
      </c>
      <c r="N67" s="14">
        <v>-184609</v>
      </c>
      <c r="O67" s="14">
        <v>-201638</v>
      </c>
      <c r="P67" s="14">
        <v>-217564</v>
      </c>
      <c r="Q67" s="14">
        <v>-257956</v>
      </c>
      <c r="R67" s="14">
        <v>-276812</v>
      </c>
      <c r="S67" s="14">
        <v>-295162</v>
      </c>
      <c r="T67" s="14">
        <v>-326120</v>
      </c>
      <c r="U67" s="14">
        <v>-306943</v>
      </c>
      <c r="V67" s="14">
        <v>-336013</v>
      </c>
      <c r="W67" s="14">
        <v>-367611</v>
      </c>
      <c r="X67" s="14">
        <v>-364669</v>
      </c>
      <c r="Y67" s="14">
        <v>-346532</v>
      </c>
      <c r="Z67" s="14">
        <v>-373275</v>
      </c>
      <c r="AA67" s="14">
        <v>-335902</v>
      </c>
      <c r="AB67" s="14">
        <v>-294401</v>
      </c>
      <c r="AC67" s="14">
        <v>-295226</v>
      </c>
      <c r="AD67" s="14">
        <v>-350043</v>
      </c>
      <c r="AE67" s="14">
        <v>-364961</v>
      </c>
      <c r="AF67" s="14">
        <v>-353970</v>
      </c>
      <c r="AG67" s="14">
        <v>-374203</v>
      </c>
      <c r="AH67" s="14">
        <v>-373356</v>
      </c>
      <c r="AI67" s="14">
        <v>-337355</v>
      </c>
      <c r="AJ67" s="14">
        <v>-300009</v>
      </c>
      <c r="AK67" s="14">
        <v>-319662</v>
      </c>
      <c r="AL67" s="14">
        <v>-306863</v>
      </c>
      <c r="AM67" s="14">
        <v>-308270</v>
      </c>
      <c r="AN67" s="14">
        <v>-291028</v>
      </c>
      <c r="AO67" s="14">
        <v>-298516</v>
      </c>
      <c r="AP67" s="14">
        <v>-288100</v>
      </c>
      <c r="AQ67" s="14">
        <v>-294566</v>
      </c>
      <c r="AR67" s="14">
        <v>-283522</v>
      </c>
      <c r="AS67" s="14">
        <v>-285377</v>
      </c>
      <c r="AT67" s="14">
        <v>-293215</v>
      </c>
      <c r="AU67" s="14">
        <v>-288907</v>
      </c>
      <c r="AV67" s="14">
        <v>-298657</v>
      </c>
      <c r="AW67" s="14">
        <v>-302934</v>
      </c>
      <c r="AX67" s="14">
        <v>-304184</v>
      </c>
      <c r="AY67" s="14">
        <v>-320488</v>
      </c>
    </row>
    <row r="68" spans="1:51" x14ac:dyDescent="0.2">
      <c r="A68" s="26" t="s">
        <v>28</v>
      </c>
      <c r="D68" s="14">
        <v>6241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  <c r="AX68" s="14">
        <v>0</v>
      </c>
      <c r="AY68" s="14">
        <v>0</v>
      </c>
    </row>
    <row r="69" spans="1:51" x14ac:dyDescent="0.2">
      <c r="A69" s="26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</row>
    <row r="70" spans="1:51" ht="12.75" thickBot="1" x14ac:dyDescent="0.25">
      <c r="A70" s="27" t="s">
        <v>29</v>
      </c>
      <c r="D70" s="28">
        <v>3376807</v>
      </c>
      <c r="E70" s="28">
        <v>3475340</v>
      </c>
      <c r="F70" s="28">
        <v>3573165</v>
      </c>
      <c r="G70" s="28">
        <v>3666123</v>
      </c>
      <c r="H70" s="28">
        <v>3774815</v>
      </c>
      <c r="I70" s="28">
        <v>3886347</v>
      </c>
      <c r="J70" s="28">
        <v>3992822</v>
      </c>
      <c r="K70" s="28">
        <v>4090098</v>
      </c>
      <c r="L70" s="28">
        <v>4179779</v>
      </c>
      <c r="M70" s="28">
        <v>4266504</v>
      </c>
      <c r="N70" s="28">
        <v>4352497</v>
      </c>
      <c r="O70" s="28">
        <v>4428718</v>
      </c>
      <c r="P70" s="28">
        <v>4494667</v>
      </c>
      <c r="Q70" s="28">
        <v>4525075</v>
      </c>
      <c r="R70" s="28">
        <v>4537857</v>
      </c>
      <c r="S70" s="28">
        <v>4533707</v>
      </c>
      <c r="T70" s="28">
        <v>4504504</v>
      </c>
      <c r="U70" s="28">
        <v>4495527</v>
      </c>
      <c r="V70" s="28">
        <v>4458243</v>
      </c>
      <c r="W70" s="28">
        <v>4395925</v>
      </c>
      <c r="X70" s="28">
        <v>4336029</v>
      </c>
      <c r="Y70" s="28">
        <v>4289496</v>
      </c>
      <c r="Z70" s="28">
        <v>4211731</v>
      </c>
      <c r="AA70" s="28">
        <v>4174200</v>
      </c>
      <c r="AB70" s="28">
        <v>4180477</v>
      </c>
      <c r="AC70" s="28">
        <v>4188879</v>
      </c>
      <c r="AD70" s="28">
        <v>4143845</v>
      </c>
      <c r="AE70" s="28">
        <v>4090106</v>
      </c>
      <c r="AF70" s="28">
        <v>4049547</v>
      </c>
      <c r="AG70" s="28">
        <v>3992925</v>
      </c>
      <c r="AH70" s="28">
        <v>3940932</v>
      </c>
      <c r="AI70" s="28">
        <v>3929414</v>
      </c>
      <c r="AJ70" s="28">
        <v>3965959</v>
      </c>
      <c r="AK70" s="28">
        <v>3988639</v>
      </c>
      <c r="AL70" s="28">
        <v>4032452</v>
      </c>
      <c r="AM70" s="28">
        <v>4084864</v>
      </c>
      <c r="AN70" s="28">
        <v>4163563</v>
      </c>
      <c r="AO70" s="28">
        <v>4246464</v>
      </c>
      <c r="AP70" s="28">
        <v>4353692</v>
      </c>
      <c r="AQ70" s="28">
        <v>4464816</v>
      </c>
      <c r="AR70" s="28">
        <v>4600001</v>
      </c>
      <c r="AS70" s="28">
        <v>4748396</v>
      </c>
      <c r="AT70" s="28">
        <v>4905635</v>
      </c>
      <c r="AU70" s="28">
        <v>5084041</v>
      </c>
      <c r="AV70" s="28">
        <v>5270217</v>
      </c>
      <c r="AW70" s="28">
        <v>5471873</v>
      </c>
      <c r="AX70" s="28">
        <v>5692368</v>
      </c>
      <c r="AY70" s="28">
        <v>5914341</v>
      </c>
    </row>
    <row r="71" spans="1:51" ht="12.75" thickTop="1" x14ac:dyDescent="0.2">
      <c r="A71" s="26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</row>
    <row r="72" spans="1:51" x14ac:dyDescent="0.2">
      <c r="A72" s="26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</row>
    <row r="73" spans="1:51" x14ac:dyDescent="0.2">
      <c r="A73" s="22" t="s">
        <v>30</v>
      </c>
      <c r="B73" s="23"/>
      <c r="C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</row>
    <row r="74" spans="1:51" x14ac:dyDescent="0.2">
      <c r="A74" s="33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</row>
    <row r="75" spans="1:51" x14ac:dyDescent="0.2">
      <c r="A75" s="27" t="s">
        <v>1</v>
      </c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</row>
    <row r="76" spans="1:51" x14ac:dyDescent="0.2">
      <c r="A76" s="26"/>
      <c r="B76" s="26" t="s">
        <v>31</v>
      </c>
      <c r="D76" s="14">
        <v>3269765</v>
      </c>
      <c r="E76" s="14">
        <v>3376807</v>
      </c>
      <c r="F76" s="14">
        <v>3475340</v>
      </c>
      <c r="G76" s="14">
        <v>3573165</v>
      </c>
      <c r="H76" s="14">
        <v>3666123</v>
      </c>
      <c r="I76" s="14">
        <v>3774815</v>
      </c>
      <c r="J76" s="14">
        <v>3886347</v>
      </c>
      <c r="K76" s="14">
        <v>3992822</v>
      </c>
      <c r="L76" s="14">
        <v>4090098</v>
      </c>
      <c r="M76" s="14">
        <v>4179779</v>
      </c>
      <c r="N76" s="14">
        <v>4266504</v>
      </c>
      <c r="O76" s="14">
        <v>4352497</v>
      </c>
      <c r="P76" s="14">
        <v>4428718</v>
      </c>
      <c r="Q76" s="14">
        <v>4494667</v>
      </c>
      <c r="R76" s="14">
        <v>4525075</v>
      </c>
      <c r="S76" s="14">
        <v>4537857</v>
      </c>
      <c r="T76" s="14">
        <v>4533707</v>
      </c>
      <c r="U76" s="14">
        <v>4504504</v>
      </c>
      <c r="V76" s="14">
        <v>4495527</v>
      </c>
      <c r="W76" s="14">
        <v>4458243</v>
      </c>
      <c r="X76" s="14">
        <v>4395925</v>
      </c>
      <c r="Y76" s="14">
        <v>4336029</v>
      </c>
      <c r="Z76" s="14">
        <v>4289496</v>
      </c>
      <c r="AA76" s="14">
        <v>4211731</v>
      </c>
      <c r="AB76" s="14">
        <v>4174200</v>
      </c>
      <c r="AC76" s="14">
        <v>4180477</v>
      </c>
      <c r="AD76" s="14">
        <v>4188879</v>
      </c>
      <c r="AE76" s="14">
        <v>4143845</v>
      </c>
      <c r="AF76" s="14">
        <v>4090106</v>
      </c>
      <c r="AG76" s="14">
        <v>4049547</v>
      </c>
      <c r="AH76" s="14">
        <v>3992925</v>
      </c>
      <c r="AI76" s="14">
        <v>3940932</v>
      </c>
      <c r="AJ76" s="14">
        <v>3929414</v>
      </c>
      <c r="AK76" s="14">
        <v>3965959</v>
      </c>
      <c r="AL76" s="14">
        <v>3988639</v>
      </c>
      <c r="AM76" s="14">
        <v>4032452</v>
      </c>
      <c r="AN76" s="14">
        <v>4084864</v>
      </c>
      <c r="AO76" s="14">
        <v>4163563</v>
      </c>
      <c r="AP76" s="14">
        <v>4246464</v>
      </c>
      <c r="AQ76" s="14">
        <v>4353692</v>
      </c>
      <c r="AR76" s="14">
        <v>4464816</v>
      </c>
      <c r="AS76" s="14">
        <v>4600001</v>
      </c>
      <c r="AT76" s="14">
        <v>4748396</v>
      </c>
      <c r="AU76" s="14">
        <v>4905635</v>
      </c>
      <c r="AV76" s="14">
        <v>5084041</v>
      </c>
      <c r="AW76" s="14">
        <v>5270217</v>
      </c>
      <c r="AX76" s="14">
        <v>5471873</v>
      </c>
      <c r="AY76" s="14">
        <v>5692368</v>
      </c>
    </row>
    <row r="77" spans="1:51" x14ac:dyDescent="0.2">
      <c r="A77" s="26"/>
      <c r="B77" s="26" t="s">
        <v>32</v>
      </c>
      <c r="D77" s="14">
        <v>-50335</v>
      </c>
      <c r="E77" s="14">
        <v>-58380</v>
      </c>
      <c r="F77" s="14">
        <v>-61129.5</v>
      </c>
      <c r="G77" s="14">
        <v>-67919.5</v>
      </c>
      <c r="H77" s="14">
        <v>-65144.5</v>
      </c>
      <c r="I77" s="14">
        <v>-68063</v>
      </c>
      <c r="J77" s="14">
        <v>-74940</v>
      </c>
      <c r="K77" s="14">
        <v>-83065.5</v>
      </c>
      <c r="L77" s="14">
        <v>-86216</v>
      </c>
      <c r="M77" s="14">
        <v>-89447.5</v>
      </c>
      <c r="N77" s="14">
        <v>-92304.5</v>
      </c>
      <c r="O77" s="14">
        <v>-100819</v>
      </c>
      <c r="P77" s="14">
        <v>-108782</v>
      </c>
      <c r="Q77" s="14">
        <v>-128978</v>
      </c>
      <c r="R77" s="14">
        <v>-138406</v>
      </c>
      <c r="S77" s="14">
        <v>-147581</v>
      </c>
      <c r="T77" s="14">
        <v>-163060</v>
      </c>
      <c r="U77" s="14">
        <v>-153471.5</v>
      </c>
      <c r="V77" s="14">
        <v>-168006.5</v>
      </c>
      <c r="W77" s="14">
        <v>-183805.5</v>
      </c>
      <c r="X77" s="14">
        <v>-182334.5</v>
      </c>
      <c r="Y77" s="14">
        <v>-173266</v>
      </c>
      <c r="Z77" s="14">
        <v>-186637.5</v>
      </c>
      <c r="AA77" s="14">
        <v>-167951</v>
      </c>
      <c r="AB77" s="14">
        <v>-147200.5</v>
      </c>
      <c r="AC77" s="14">
        <v>-147613</v>
      </c>
      <c r="AD77" s="14">
        <v>-175021.5</v>
      </c>
      <c r="AE77" s="14">
        <v>-182480.5</v>
      </c>
      <c r="AF77" s="14">
        <v>-176985</v>
      </c>
      <c r="AG77" s="14">
        <v>-187101.5</v>
      </c>
      <c r="AH77" s="14">
        <v>-186678</v>
      </c>
      <c r="AI77" s="14">
        <v>-168677.5</v>
      </c>
      <c r="AJ77" s="14">
        <v>-150004.5</v>
      </c>
      <c r="AK77" s="14">
        <v>-159831</v>
      </c>
      <c r="AL77" s="14">
        <v>-153431.5</v>
      </c>
      <c r="AM77" s="14">
        <v>-154135</v>
      </c>
      <c r="AN77" s="14">
        <v>-145514</v>
      </c>
      <c r="AO77" s="14">
        <v>-149258</v>
      </c>
      <c r="AP77" s="14">
        <v>-144050</v>
      </c>
      <c r="AQ77" s="14">
        <v>-147283</v>
      </c>
      <c r="AR77" s="14">
        <v>-141761</v>
      </c>
      <c r="AS77" s="14">
        <v>-142688.5</v>
      </c>
      <c r="AT77" s="14">
        <v>-146607.5</v>
      </c>
      <c r="AU77" s="14">
        <v>-144453.5</v>
      </c>
      <c r="AV77" s="14">
        <v>-149328.5</v>
      </c>
      <c r="AW77" s="14">
        <v>-151467</v>
      </c>
      <c r="AX77" s="14">
        <v>-152092</v>
      </c>
      <c r="AY77" s="14">
        <v>-160244</v>
      </c>
    </row>
    <row r="78" spans="1:51" x14ac:dyDescent="0.2">
      <c r="A78" s="26"/>
      <c r="B78" s="26" t="s">
        <v>33</v>
      </c>
      <c r="D78" s="34">
        <v>3219430</v>
      </c>
      <c r="E78" s="34">
        <v>3318427</v>
      </c>
      <c r="F78" s="34">
        <v>3414210.5</v>
      </c>
      <c r="G78" s="34">
        <v>3505245.5</v>
      </c>
      <c r="H78" s="34">
        <v>3600978.5</v>
      </c>
      <c r="I78" s="34">
        <v>3706752</v>
      </c>
      <c r="J78" s="34">
        <v>3811407</v>
      </c>
      <c r="K78" s="34">
        <v>3909756.5</v>
      </c>
      <c r="L78" s="34">
        <v>4003882</v>
      </c>
      <c r="M78" s="34">
        <v>4090331.5</v>
      </c>
      <c r="N78" s="34">
        <v>4174199.5</v>
      </c>
      <c r="O78" s="34">
        <v>4251678</v>
      </c>
      <c r="P78" s="34">
        <v>4319936</v>
      </c>
      <c r="Q78" s="34">
        <v>4365689</v>
      </c>
      <c r="R78" s="34">
        <v>4386669</v>
      </c>
      <c r="S78" s="34">
        <v>4390276</v>
      </c>
      <c r="T78" s="34">
        <v>4370647</v>
      </c>
      <c r="U78" s="34">
        <v>4351032.5</v>
      </c>
      <c r="V78" s="34">
        <v>4327520.5</v>
      </c>
      <c r="W78" s="34">
        <v>4274437.5</v>
      </c>
      <c r="X78" s="34">
        <v>4213590.5</v>
      </c>
      <c r="Y78" s="34">
        <v>4162763</v>
      </c>
      <c r="Z78" s="34">
        <v>4102858.5</v>
      </c>
      <c r="AA78" s="34">
        <v>4043780</v>
      </c>
      <c r="AB78" s="34">
        <v>4026999.5</v>
      </c>
      <c r="AC78" s="34">
        <v>4032864</v>
      </c>
      <c r="AD78" s="34">
        <v>4013857.5</v>
      </c>
      <c r="AE78" s="34">
        <v>3961364.5</v>
      </c>
      <c r="AF78" s="34">
        <v>3913121</v>
      </c>
      <c r="AG78" s="34">
        <v>3862445.5</v>
      </c>
      <c r="AH78" s="34">
        <v>3806247</v>
      </c>
      <c r="AI78" s="34">
        <v>3772254.5</v>
      </c>
      <c r="AJ78" s="34">
        <v>3779409.5</v>
      </c>
      <c r="AK78" s="34">
        <v>3806128</v>
      </c>
      <c r="AL78" s="34">
        <v>3835207.5</v>
      </c>
      <c r="AM78" s="34">
        <v>3878317</v>
      </c>
      <c r="AN78" s="34">
        <v>3939350</v>
      </c>
      <c r="AO78" s="34">
        <v>4014305</v>
      </c>
      <c r="AP78" s="34">
        <v>4102414</v>
      </c>
      <c r="AQ78" s="34">
        <v>4206409</v>
      </c>
      <c r="AR78" s="34">
        <v>4323055</v>
      </c>
      <c r="AS78" s="34">
        <v>4457312.5</v>
      </c>
      <c r="AT78" s="34">
        <v>4601788.5</v>
      </c>
      <c r="AU78" s="34">
        <v>4761181.5</v>
      </c>
      <c r="AV78" s="34">
        <v>4934712.5</v>
      </c>
      <c r="AW78" s="34">
        <v>5118750</v>
      </c>
      <c r="AX78" s="34">
        <v>5319781</v>
      </c>
      <c r="AY78" s="34">
        <v>5532124</v>
      </c>
    </row>
    <row r="79" spans="1:51" x14ac:dyDescent="0.2">
      <c r="A79" s="26"/>
      <c r="B79" s="26" t="s">
        <v>34</v>
      </c>
      <c r="D79" s="14">
        <v>149730</v>
      </c>
      <c r="E79" s="14">
        <v>154338</v>
      </c>
      <c r="F79" s="14">
        <v>158794</v>
      </c>
      <c r="G79" s="14">
        <v>163030</v>
      </c>
      <c r="H79" s="14">
        <v>167480</v>
      </c>
      <c r="I79" s="14">
        <v>172400</v>
      </c>
      <c r="J79" s="14">
        <v>177270</v>
      </c>
      <c r="K79" s="14">
        <v>181847</v>
      </c>
      <c r="L79" s="14">
        <v>186227</v>
      </c>
      <c r="M79" s="14">
        <v>190247</v>
      </c>
      <c r="N79" s="14">
        <v>194150</v>
      </c>
      <c r="O79" s="14">
        <v>197756</v>
      </c>
      <c r="P79" s="14">
        <v>200935</v>
      </c>
      <c r="Q79" s="14">
        <v>203073</v>
      </c>
      <c r="R79" s="14">
        <v>204051</v>
      </c>
      <c r="S79" s="14">
        <v>204227</v>
      </c>
      <c r="T79" s="14">
        <v>203321</v>
      </c>
      <c r="U79" s="14">
        <v>202405</v>
      </c>
      <c r="V79" s="14">
        <v>201319</v>
      </c>
      <c r="W79" s="14">
        <v>198858</v>
      </c>
      <c r="X79" s="14">
        <v>196028</v>
      </c>
      <c r="Y79" s="14">
        <v>193660</v>
      </c>
      <c r="Z79" s="14">
        <v>190882</v>
      </c>
      <c r="AA79" s="14">
        <v>188125</v>
      </c>
      <c r="AB79" s="14">
        <v>187332</v>
      </c>
      <c r="AC79" s="14">
        <v>187606</v>
      </c>
      <c r="AD79" s="14">
        <v>186738</v>
      </c>
      <c r="AE79" s="14">
        <v>184299</v>
      </c>
      <c r="AF79" s="14">
        <v>182054</v>
      </c>
      <c r="AG79" s="14">
        <v>179703</v>
      </c>
      <c r="AH79" s="14">
        <v>177089</v>
      </c>
      <c r="AI79" s="14">
        <v>175499</v>
      </c>
      <c r="AJ79" s="14">
        <v>175822</v>
      </c>
      <c r="AK79" s="14">
        <v>177069</v>
      </c>
      <c r="AL79" s="14">
        <v>178418</v>
      </c>
      <c r="AM79" s="14">
        <v>180422</v>
      </c>
      <c r="AN79" s="14">
        <v>183256</v>
      </c>
      <c r="AO79" s="14">
        <v>186745</v>
      </c>
      <c r="AP79" s="14">
        <v>190837</v>
      </c>
      <c r="AQ79" s="14">
        <v>195676</v>
      </c>
      <c r="AR79" s="14">
        <v>201097</v>
      </c>
      <c r="AS79" s="14">
        <v>207340</v>
      </c>
      <c r="AT79" s="14">
        <v>214062</v>
      </c>
      <c r="AU79" s="14">
        <v>221472</v>
      </c>
      <c r="AV79" s="14">
        <v>229542</v>
      </c>
      <c r="AW79" s="14">
        <v>238103</v>
      </c>
      <c r="AX79" s="14">
        <v>247450</v>
      </c>
      <c r="AY79" s="14">
        <v>257328</v>
      </c>
    </row>
    <row r="80" spans="1:51" x14ac:dyDescent="0.2">
      <c r="A80" s="26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</row>
    <row r="81" spans="1:51" x14ac:dyDescent="0.2">
      <c r="A81" s="27" t="s">
        <v>35</v>
      </c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</row>
    <row r="82" spans="1:51" x14ac:dyDescent="0.2">
      <c r="A82" s="26"/>
      <c r="B82" s="26" t="s">
        <v>31</v>
      </c>
      <c r="D82" s="14">
        <v>3269765</v>
      </c>
      <c r="E82" s="14">
        <v>3376807</v>
      </c>
      <c r="F82" s="14">
        <v>3475340</v>
      </c>
      <c r="G82" s="14">
        <v>3573165</v>
      </c>
      <c r="H82" s="14">
        <v>3666123</v>
      </c>
      <c r="I82" s="14">
        <v>3774815</v>
      </c>
      <c r="J82" s="14">
        <v>3886347</v>
      </c>
      <c r="K82" s="14">
        <v>3992822</v>
      </c>
      <c r="L82" s="14">
        <v>4090098</v>
      </c>
      <c r="M82" s="14">
        <v>4179779</v>
      </c>
      <c r="N82" s="14">
        <v>4266504</v>
      </c>
      <c r="O82" s="14">
        <v>4352497</v>
      </c>
      <c r="P82" s="14">
        <v>4428718</v>
      </c>
      <c r="Q82" s="14">
        <v>4494667</v>
      </c>
      <c r="R82" s="14">
        <v>4525075</v>
      </c>
      <c r="S82" s="14">
        <v>4537857</v>
      </c>
      <c r="T82" s="14">
        <v>4533707</v>
      </c>
      <c r="U82" s="14">
        <v>4504504</v>
      </c>
      <c r="V82" s="14">
        <v>4495527</v>
      </c>
      <c r="W82" s="14">
        <v>4458243</v>
      </c>
      <c r="X82" s="14">
        <v>4395925</v>
      </c>
      <c r="Y82" s="14">
        <v>4336029</v>
      </c>
      <c r="Z82" s="14">
        <v>4289496</v>
      </c>
      <c r="AA82" s="14">
        <v>4211731</v>
      </c>
      <c r="AB82" s="14">
        <v>4174200</v>
      </c>
      <c r="AC82" s="14">
        <v>4180477</v>
      </c>
      <c r="AD82" s="14">
        <v>4188879</v>
      </c>
      <c r="AE82" s="14">
        <v>4143845</v>
      </c>
      <c r="AF82" s="14">
        <v>4090106</v>
      </c>
      <c r="AG82" s="14">
        <v>4049547</v>
      </c>
      <c r="AH82" s="14">
        <v>3992925</v>
      </c>
      <c r="AI82" s="14">
        <v>3940932</v>
      </c>
      <c r="AJ82" s="14">
        <v>3929414</v>
      </c>
      <c r="AK82" s="14">
        <v>3965959</v>
      </c>
      <c r="AL82" s="14">
        <v>3988639</v>
      </c>
      <c r="AM82" s="14">
        <v>4032452</v>
      </c>
      <c r="AN82" s="14">
        <v>4084864</v>
      </c>
      <c r="AO82" s="14">
        <v>4163563</v>
      </c>
      <c r="AP82" s="14">
        <v>4246464</v>
      </c>
      <c r="AQ82" s="14">
        <v>4353692</v>
      </c>
      <c r="AR82" s="14">
        <v>4464816</v>
      </c>
      <c r="AS82" s="14">
        <v>4600001</v>
      </c>
      <c r="AT82" s="14">
        <v>4748396</v>
      </c>
      <c r="AU82" s="14">
        <v>4905635</v>
      </c>
      <c r="AV82" s="14">
        <v>5084041</v>
      </c>
      <c r="AW82" s="14">
        <v>5270217</v>
      </c>
      <c r="AX82" s="14">
        <v>5471873</v>
      </c>
      <c r="AY82" s="14">
        <v>5692368</v>
      </c>
    </row>
    <row r="83" spans="1:51" x14ac:dyDescent="0.2">
      <c r="A83" s="26"/>
      <c r="B83" s="26" t="s">
        <v>36</v>
      </c>
      <c r="D83" s="35">
        <v>51741</v>
      </c>
      <c r="E83" s="35">
        <v>60955</v>
      </c>
      <c r="F83" s="35">
        <v>61290</v>
      </c>
      <c r="G83" s="35">
        <v>65767</v>
      </c>
      <c r="H83" s="35">
        <v>71501</v>
      </c>
      <c r="I83" s="35">
        <v>75258</v>
      </c>
      <c r="J83" s="35">
        <v>79085</v>
      </c>
      <c r="K83" s="35">
        <v>81560</v>
      </c>
      <c r="L83" s="35">
        <v>75886</v>
      </c>
      <c r="M83" s="35">
        <v>75373</v>
      </c>
      <c r="N83" s="35">
        <v>76452</v>
      </c>
      <c r="O83" s="35">
        <v>80103</v>
      </c>
      <c r="P83" s="35">
        <v>82578</v>
      </c>
      <c r="Q83" s="35">
        <v>85291</v>
      </c>
      <c r="R83" s="35">
        <v>85543</v>
      </c>
      <c r="S83" s="35">
        <v>86785</v>
      </c>
      <c r="T83" s="35">
        <v>93596</v>
      </c>
      <c r="U83" s="35">
        <v>95561</v>
      </c>
      <c r="V83" s="35">
        <v>97410</v>
      </c>
      <c r="W83" s="35">
        <v>106435</v>
      </c>
      <c r="X83" s="35">
        <v>108745</v>
      </c>
      <c r="Y83" s="35">
        <v>106339</v>
      </c>
      <c r="Z83" s="35">
        <v>104628</v>
      </c>
      <c r="AA83" s="35">
        <v>110246</v>
      </c>
      <c r="AB83" s="35">
        <v>113346</v>
      </c>
      <c r="AC83" s="35">
        <v>116022</v>
      </c>
      <c r="AD83" s="35">
        <v>118271</v>
      </c>
      <c r="AE83" s="35">
        <v>126923</v>
      </c>
      <c r="AF83" s="35">
        <v>131357</v>
      </c>
      <c r="AG83" s="35">
        <v>137878</v>
      </c>
      <c r="AH83" s="35">
        <v>144274</v>
      </c>
      <c r="AI83" s="35">
        <v>150338</v>
      </c>
      <c r="AJ83" s="35">
        <v>160732</v>
      </c>
      <c r="AK83" s="35">
        <v>165273</v>
      </c>
      <c r="AL83" s="35">
        <v>172258</v>
      </c>
      <c r="AM83" s="35">
        <v>180260</v>
      </c>
      <c r="AN83" s="35">
        <v>186471</v>
      </c>
      <c r="AO83" s="35">
        <v>194672</v>
      </c>
      <c r="AP83" s="35">
        <v>204491</v>
      </c>
      <c r="AQ83" s="35">
        <v>210014</v>
      </c>
      <c r="AR83" s="35">
        <v>217610</v>
      </c>
      <c r="AS83" s="35">
        <v>226432</v>
      </c>
      <c r="AT83" s="35">
        <v>236392</v>
      </c>
      <c r="AU83" s="35">
        <v>245841</v>
      </c>
      <c r="AV83" s="35">
        <v>255291</v>
      </c>
      <c r="AW83" s="35">
        <v>266487</v>
      </c>
      <c r="AX83" s="35">
        <v>277229</v>
      </c>
      <c r="AY83" s="35">
        <v>285133</v>
      </c>
    </row>
    <row r="84" spans="1:51" x14ac:dyDescent="0.2">
      <c r="A84" s="26"/>
      <c r="B84" s="26" t="s">
        <v>32</v>
      </c>
      <c r="D84" s="35">
        <v>-100670</v>
      </c>
      <c r="E84" s="35">
        <v>-116760</v>
      </c>
      <c r="F84" s="35">
        <v>-122259</v>
      </c>
      <c r="G84" s="35">
        <v>-135839</v>
      </c>
      <c r="H84" s="35">
        <v>-130289</v>
      </c>
      <c r="I84" s="35">
        <v>-136126</v>
      </c>
      <c r="J84" s="35">
        <v>-149880</v>
      </c>
      <c r="K84" s="35">
        <v>-166131</v>
      </c>
      <c r="L84" s="35">
        <v>-172432</v>
      </c>
      <c r="M84" s="35">
        <v>-178895</v>
      </c>
      <c r="N84" s="35">
        <v>-184609</v>
      </c>
      <c r="O84" s="35">
        <v>-201638</v>
      </c>
      <c r="P84" s="35">
        <v>-217564</v>
      </c>
      <c r="Q84" s="35">
        <v>-257956</v>
      </c>
      <c r="R84" s="35">
        <v>-276812</v>
      </c>
      <c r="S84" s="35">
        <v>-295162</v>
      </c>
      <c r="T84" s="35">
        <v>-326120</v>
      </c>
      <c r="U84" s="35">
        <v>-306943</v>
      </c>
      <c r="V84" s="35">
        <v>-336013</v>
      </c>
      <c r="W84" s="35">
        <v>-367611</v>
      </c>
      <c r="X84" s="35">
        <v>-364669</v>
      </c>
      <c r="Y84" s="35">
        <v>-346532</v>
      </c>
      <c r="Z84" s="35">
        <v>-373275</v>
      </c>
      <c r="AA84" s="35">
        <v>-335902</v>
      </c>
      <c r="AB84" s="35">
        <v>-294401</v>
      </c>
      <c r="AC84" s="35">
        <v>-295226</v>
      </c>
      <c r="AD84" s="35">
        <v>-350043</v>
      </c>
      <c r="AE84" s="35">
        <v>-364961</v>
      </c>
      <c r="AF84" s="35">
        <v>-353970</v>
      </c>
      <c r="AG84" s="35">
        <v>-374203</v>
      </c>
      <c r="AH84" s="35">
        <v>-373356</v>
      </c>
      <c r="AI84" s="35">
        <v>-337355</v>
      </c>
      <c r="AJ84" s="35">
        <v>-300009</v>
      </c>
      <c r="AK84" s="35">
        <v>-319662</v>
      </c>
      <c r="AL84" s="35">
        <v>-306863</v>
      </c>
      <c r="AM84" s="35">
        <v>-308270</v>
      </c>
      <c r="AN84" s="35">
        <v>-291028</v>
      </c>
      <c r="AO84" s="35">
        <v>-298516</v>
      </c>
      <c r="AP84" s="35">
        <v>-288100</v>
      </c>
      <c r="AQ84" s="35">
        <v>-294566</v>
      </c>
      <c r="AR84" s="35">
        <v>-283522</v>
      </c>
      <c r="AS84" s="35">
        <v>-285377</v>
      </c>
      <c r="AT84" s="35">
        <v>-293215</v>
      </c>
      <c r="AU84" s="35">
        <v>-288907</v>
      </c>
      <c r="AV84" s="35">
        <v>-298657</v>
      </c>
      <c r="AW84" s="35">
        <v>-302934</v>
      </c>
      <c r="AX84" s="35">
        <v>-304184</v>
      </c>
      <c r="AY84" s="35">
        <v>-320488</v>
      </c>
    </row>
    <row r="85" spans="1:51" x14ac:dyDescent="0.2">
      <c r="A85" s="26"/>
      <c r="B85" s="26" t="s">
        <v>37</v>
      </c>
      <c r="D85" s="35">
        <v>149730</v>
      </c>
      <c r="E85" s="35">
        <v>154338</v>
      </c>
      <c r="F85" s="35">
        <v>158794</v>
      </c>
      <c r="G85" s="35">
        <v>163030</v>
      </c>
      <c r="H85" s="35">
        <v>167480</v>
      </c>
      <c r="I85" s="35">
        <v>172400</v>
      </c>
      <c r="J85" s="35">
        <v>177270</v>
      </c>
      <c r="K85" s="35">
        <v>181847</v>
      </c>
      <c r="L85" s="35">
        <v>186227</v>
      </c>
      <c r="M85" s="35">
        <v>190247</v>
      </c>
      <c r="N85" s="35">
        <v>194150</v>
      </c>
      <c r="O85" s="35">
        <v>197756</v>
      </c>
      <c r="P85" s="35">
        <v>200935</v>
      </c>
      <c r="Q85" s="35">
        <v>203073</v>
      </c>
      <c r="R85" s="35">
        <v>204051</v>
      </c>
      <c r="S85" s="35">
        <v>204227</v>
      </c>
      <c r="T85" s="35">
        <v>203321</v>
      </c>
      <c r="U85" s="35">
        <v>202405</v>
      </c>
      <c r="V85" s="35">
        <v>201319</v>
      </c>
      <c r="W85" s="35">
        <v>198858</v>
      </c>
      <c r="X85" s="35">
        <v>196028</v>
      </c>
      <c r="Y85" s="35">
        <v>193660</v>
      </c>
      <c r="Z85" s="35">
        <v>190882</v>
      </c>
      <c r="AA85" s="35">
        <v>188125</v>
      </c>
      <c r="AB85" s="35">
        <v>187332</v>
      </c>
      <c r="AC85" s="35">
        <v>187606</v>
      </c>
      <c r="AD85" s="35">
        <v>186738</v>
      </c>
      <c r="AE85" s="35">
        <v>184299</v>
      </c>
      <c r="AF85" s="35">
        <v>182054</v>
      </c>
      <c r="AG85" s="35">
        <v>179703</v>
      </c>
      <c r="AH85" s="35">
        <v>177089</v>
      </c>
      <c r="AI85" s="35">
        <v>175499</v>
      </c>
      <c r="AJ85" s="35">
        <v>175822</v>
      </c>
      <c r="AK85" s="35">
        <v>177069</v>
      </c>
      <c r="AL85" s="35">
        <v>178418</v>
      </c>
      <c r="AM85" s="35">
        <v>180422</v>
      </c>
      <c r="AN85" s="35">
        <v>183256</v>
      </c>
      <c r="AO85" s="35">
        <v>186745</v>
      </c>
      <c r="AP85" s="35">
        <v>190837</v>
      </c>
      <c r="AQ85" s="35">
        <v>195676</v>
      </c>
      <c r="AR85" s="35">
        <v>201097</v>
      </c>
      <c r="AS85" s="35">
        <v>207340</v>
      </c>
      <c r="AT85" s="35">
        <v>214062</v>
      </c>
      <c r="AU85" s="35">
        <v>221472</v>
      </c>
      <c r="AV85" s="35">
        <v>229542</v>
      </c>
      <c r="AW85" s="35">
        <v>238103</v>
      </c>
      <c r="AX85" s="35">
        <v>247450</v>
      </c>
      <c r="AY85" s="35">
        <v>257328</v>
      </c>
    </row>
    <row r="86" spans="1:51" x14ac:dyDescent="0.2">
      <c r="A86" s="26"/>
      <c r="B86" s="26" t="s">
        <v>38</v>
      </c>
      <c r="D86" s="34">
        <v>3370566</v>
      </c>
      <c r="E86" s="34">
        <v>3475340</v>
      </c>
      <c r="F86" s="34">
        <v>3573165</v>
      </c>
      <c r="G86" s="34">
        <v>3666123</v>
      </c>
      <c r="H86" s="34">
        <v>3774815</v>
      </c>
      <c r="I86" s="34">
        <v>3886347</v>
      </c>
      <c r="J86" s="34">
        <v>3992822</v>
      </c>
      <c r="K86" s="34">
        <v>4090098</v>
      </c>
      <c r="L86" s="34">
        <v>4179779</v>
      </c>
      <c r="M86" s="34">
        <v>4266504</v>
      </c>
      <c r="N86" s="34">
        <v>4352497</v>
      </c>
      <c r="O86" s="34">
        <v>4428718</v>
      </c>
      <c r="P86" s="34">
        <v>4494667</v>
      </c>
      <c r="Q86" s="34">
        <v>4525075</v>
      </c>
      <c r="R86" s="34">
        <v>4537857</v>
      </c>
      <c r="S86" s="34">
        <v>4533707</v>
      </c>
      <c r="T86" s="34">
        <v>4504504</v>
      </c>
      <c r="U86" s="34">
        <v>4495527</v>
      </c>
      <c r="V86" s="34">
        <v>4458243</v>
      </c>
      <c r="W86" s="34">
        <v>4395925</v>
      </c>
      <c r="X86" s="34">
        <v>4336029</v>
      </c>
      <c r="Y86" s="34">
        <v>4289496</v>
      </c>
      <c r="Z86" s="34">
        <v>4211731</v>
      </c>
      <c r="AA86" s="34">
        <v>4174200</v>
      </c>
      <c r="AB86" s="34">
        <v>4180477</v>
      </c>
      <c r="AC86" s="34">
        <v>4188879</v>
      </c>
      <c r="AD86" s="34">
        <v>4143845</v>
      </c>
      <c r="AE86" s="34">
        <v>4090106</v>
      </c>
      <c r="AF86" s="34">
        <v>4049547</v>
      </c>
      <c r="AG86" s="34">
        <v>3992925</v>
      </c>
      <c r="AH86" s="34">
        <v>3940932</v>
      </c>
      <c r="AI86" s="34">
        <v>3929414</v>
      </c>
      <c r="AJ86" s="34">
        <v>3965959</v>
      </c>
      <c r="AK86" s="34">
        <v>3988639</v>
      </c>
      <c r="AL86" s="34">
        <v>4032452</v>
      </c>
      <c r="AM86" s="34">
        <v>4084864</v>
      </c>
      <c r="AN86" s="34">
        <v>4163563</v>
      </c>
      <c r="AO86" s="34">
        <v>4246464</v>
      </c>
      <c r="AP86" s="34">
        <v>4353692</v>
      </c>
      <c r="AQ86" s="34">
        <v>4464816</v>
      </c>
      <c r="AR86" s="34">
        <v>4600001</v>
      </c>
      <c r="AS86" s="34">
        <v>4748396</v>
      </c>
      <c r="AT86" s="34">
        <v>4905635</v>
      </c>
      <c r="AU86" s="34">
        <v>5084041</v>
      </c>
      <c r="AV86" s="34">
        <v>5270217</v>
      </c>
      <c r="AW86" s="34">
        <v>5471873</v>
      </c>
      <c r="AX86" s="34">
        <v>5692368</v>
      </c>
      <c r="AY86" s="34">
        <v>5914341</v>
      </c>
    </row>
    <row r="87" spans="1:51" x14ac:dyDescent="0.2">
      <c r="A87" s="2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</row>
    <row r="88" spans="1:51" x14ac:dyDescent="0.2">
      <c r="A88" s="26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</row>
    <row r="89" spans="1:51" s="29" customFormat="1" x14ac:dyDescent="0.2">
      <c r="A89" s="22" t="s">
        <v>39</v>
      </c>
      <c r="B89" s="23"/>
      <c r="C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</row>
    <row r="90" spans="1:51" x14ac:dyDescent="0.2"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</row>
    <row r="91" spans="1:51" s="29" customFormat="1" x14ac:dyDescent="0.2">
      <c r="A91" s="18" t="s">
        <v>40</v>
      </c>
      <c r="B91" s="13"/>
      <c r="C91" s="13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</row>
    <row r="92" spans="1:51" x14ac:dyDescent="0.2">
      <c r="B92" s="13" t="s">
        <v>41</v>
      </c>
      <c r="D92" s="14">
        <v>3370566</v>
      </c>
      <c r="E92" s="14">
        <v>3475340</v>
      </c>
      <c r="F92" s="14">
        <v>3573165</v>
      </c>
      <c r="G92" s="14">
        <v>3666123</v>
      </c>
      <c r="H92" s="14">
        <v>3774815</v>
      </c>
      <c r="I92" s="14">
        <v>3886347</v>
      </c>
      <c r="J92" s="14">
        <v>3992822</v>
      </c>
      <c r="K92" s="14">
        <v>4090098</v>
      </c>
      <c r="L92" s="14">
        <v>4179779</v>
      </c>
      <c r="M92" s="14">
        <v>4266504</v>
      </c>
      <c r="N92" s="14">
        <v>4352497</v>
      </c>
      <c r="O92" s="14">
        <v>4428718</v>
      </c>
      <c r="P92" s="14">
        <v>4494667</v>
      </c>
      <c r="Q92" s="14">
        <v>4525075</v>
      </c>
      <c r="R92" s="14">
        <v>4537857</v>
      </c>
      <c r="S92" s="14">
        <v>4533707</v>
      </c>
      <c r="T92" s="14">
        <v>4504504</v>
      </c>
      <c r="U92" s="14">
        <v>4495527</v>
      </c>
      <c r="V92" s="14">
        <v>4458243</v>
      </c>
      <c r="W92" s="14">
        <v>4395925</v>
      </c>
      <c r="X92" s="14">
        <v>4336029</v>
      </c>
      <c r="Y92" s="14">
        <v>4289496</v>
      </c>
      <c r="Z92" s="14">
        <v>4211731</v>
      </c>
      <c r="AA92" s="14">
        <v>4174200</v>
      </c>
      <c r="AB92" s="14">
        <v>4180477</v>
      </c>
      <c r="AC92" s="14">
        <v>4188879</v>
      </c>
      <c r="AD92" s="14">
        <v>4143845</v>
      </c>
      <c r="AE92" s="14">
        <v>4090106</v>
      </c>
      <c r="AF92" s="14">
        <v>4049547</v>
      </c>
      <c r="AG92" s="14">
        <v>3992925</v>
      </c>
      <c r="AH92" s="14">
        <v>3940932</v>
      </c>
      <c r="AI92" s="14">
        <v>3929414</v>
      </c>
      <c r="AJ92" s="14">
        <v>3965959</v>
      </c>
      <c r="AK92" s="14">
        <v>3988639</v>
      </c>
      <c r="AL92" s="14">
        <v>4032452</v>
      </c>
      <c r="AM92" s="14">
        <v>4084864</v>
      </c>
      <c r="AN92" s="14">
        <v>4163563</v>
      </c>
      <c r="AO92" s="14">
        <v>4246464</v>
      </c>
      <c r="AP92" s="14">
        <v>4353692</v>
      </c>
      <c r="AQ92" s="14">
        <v>4464816</v>
      </c>
      <c r="AR92" s="14">
        <v>4600001</v>
      </c>
      <c r="AS92" s="14">
        <v>4748396</v>
      </c>
      <c r="AT92" s="14">
        <v>4905635</v>
      </c>
      <c r="AU92" s="14">
        <v>5084041</v>
      </c>
      <c r="AV92" s="14">
        <v>5270217</v>
      </c>
      <c r="AW92" s="14">
        <v>5471873</v>
      </c>
      <c r="AX92" s="14">
        <v>5692368</v>
      </c>
      <c r="AY92" s="14">
        <v>5914341</v>
      </c>
    </row>
    <row r="93" spans="1:51" x14ac:dyDescent="0.2">
      <c r="B93" s="13" t="s">
        <v>42</v>
      </c>
      <c r="D93" s="14">
        <v>3376807</v>
      </c>
      <c r="E93" s="14">
        <v>3475340</v>
      </c>
      <c r="F93" s="14">
        <v>3573165</v>
      </c>
      <c r="G93" s="14">
        <v>3666123</v>
      </c>
      <c r="H93" s="14">
        <v>3774815</v>
      </c>
      <c r="I93" s="14">
        <v>3886347</v>
      </c>
      <c r="J93" s="14">
        <v>3992822</v>
      </c>
      <c r="K93" s="14">
        <v>4090098</v>
      </c>
      <c r="L93" s="14">
        <v>4179779</v>
      </c>
      <c r="M93" s="14">
        <v>4266504</v>
      </c>
      <c r="N93" s="14">
        <v>4352497</v>
      </c>
      <c r="O93" s="14">
        <v>4428718</v>
      </c>
      <c r="P93" s="14">
        <v>4494667</v>
      </c>
      <c r="Q93" s="14">
        <v>4525075</v>
      </c>
      <c r="R93" s="14">
        <v>4537857</v>
      </c>
      <c r="S93" s="14">
        <v>4533707</v>
      </c>
      <c r="T93" s="14">
        <v>4504504</v>
      </c>
      <c r="U93" s="14">
        <v>4495527</v>
      </c>
      <c r="V93" s="14">
        <v>4458243</v>
      </c>
      <c r="W93" s="14">
        <v>4395925</v>
      </c>
      <c r="X93" s="14">
        <v>4336029</v>
      </c>
      <c r="Y93" s="14">
        <v>4289496</v>
      </c>
      <c r="Z93" s="14">
        <v>4211731</v>
      </c>
      <c r="AA93" s="14">
        <v>4174200</v>
      </c>
      <c r="AB93" s="14">
        <v>4180477</v>
      </c>
      <c r="AC93" s="14">
        <v>4188879</v>
      </c>
      <c r="AD93" s="14">
        <v>4143845</v>
      </c>
      <c r="AE93" s="14">
        <v>4090106</v>
      </c>
      <c r="AF93" s="14">
        <v>4049547</v>
      </c>
      <c r="AG93" s="14">
        <v>3992925</v>
      </c>
      <c r="AH93" s="14">
        <v>3940932</v>
      </c>
      <c r="AI93" s="14">
        <v>3929414</v>
      </c>
      <c r="AJ93" s="14">
        <v>3965959</v>
      </c>
      <c r="AK93" s="14">
        <v>3988639</v>
      </c>
      <c r="AL93" s="14">
        <v>4032452</v>
      </c>
      <c r="AM93" s="14">
        <v>4084864</v>
      </c>
      <c r="AN93" s="14">
        <v>4163563</v>
      </c>
      <c r="AO93" s="14">
        <v>4246464</v>
      </c>
      <c r="AP93" s="14">
        <v>4353692</v>
      </c>
      <c r="AQ93" s="14">
        <v>4464816</v>
      </c>
      <c r="AR93" s="14">
        <v>4600001</v>
      </c>
      <c r="AS93" s="14">
        <v>4748396</v>
      </c>
      <c r="AT93" s="14">
        <v>4905635</v>
      </c>
      <c r="AU93" s="14">
        <v>5084041</v>
      </c>
      <c r="AV93" s="14">
        <v>5270217</v>
      </c>
      <c r="AW93" s="14">
        <v>5471873</v>
      </c>
      <c r="AX93" s="14">
        <v>5692368</v>
      </c>
      <c r="AY93" s="14">
        <v>5914341</v>
      </c>
    </row>
    <row r="94" spans="1:51" x14ac:dyDescent="0.2">
      <c r="B94" s="13" t="s">
        <v>40</v>
      </c>
      <c r="D94" s="34">
        <v>6241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4">
        <v>0</v>
      </c>
      <c r="AM94" s="34">
        <v>0</v>
      </c>
      <c r="AN94" s="34">
        <v>0</v>
      </c>
      <c r="AO94" s="34">
        <v>0</v>
      </c>
      <c r="AP94" s="34">
        <v>0</v>
      </c>
      <c r="AQ94" s="34">
        <v>0</v>
      </c>
      <c r="AR94" s="34">
        <v>0</v>
      </c>
      <c r="AS94" s="34">
        <v>0</v>
      </c>
      <c r="AT94" s="34">
        <v>0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</row>
    <row r="95" spans="1:51" x14ac:dyDescent="0.2"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</row>
    <row r="96" spans="1:51" x14ac:dyDescent="0.2">
      <c r="A96" s="13" t="s">
        <v>59</v>
      </c>
      <c r="B96" s="13" t="s">
        <v>60</v>
      </c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</row>
    <row r="97" spans="1:51" x14ac:dyDescent="0.2">
      <c r="A97" s="26" t="s">
        <v>57</v>
      </c>
      <c r="B97" s="13" t="s">
        <v>58</v>
      </c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</row>
    <row r="98" spans="1:51" x14ac:dyDescent="0.2">
      <c r="A98" s="31"/>
      <c r="B98" s="32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</row>
    <row r="99" spans="1:51" x14ac:dyDescent="0.2">
      <c r="A99" s="31"/>
      <c r="B99" s="32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</row>
    <row r="100" spans="1:51" x14ac:dyDescent="0.2">
      <c r="A100" s="31"/>
      <c r="B100" s="32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</row>
    <row r="101" spans="1:51" x14ac:dyDescent="0.2">
      <c r="A101" s="31"/>
      <c r="B101" s="32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</row>
    <row r="102" spans="1:51" x14ac:dyDescent="0.2"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</row>
    <row r="103" spans="1:51" x14ac:dyDescent="0.2"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</row>
    <row r="104" spans="1:51" x14ac:dyDescent="0.2"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</row>
    <row r="105" spans="1:51" x14ac:dyDescent="0.2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</row>
  </sheetData>
  <mergeCells count="4">
    <mergeCell ref="A6:AY6"/>
    <mergeCell ref="A7:AY7"/>
    <mergeCell ref="A8:AY8"/>
    <mergeCell ref="A9:D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FFB80-6211-45F3-ADD5-42E8655A0B2A}">
  <dimension ref="A1:AY97"/>
  <sheetViews>
    <sheetView workbookViewId="0"/>
  </sheetViews>
  <sheetFormatPr defaultColWidth="13" defaultRowHeight="12" x14ac:dyDescent="0.2"/>
  <cols>
    <col min="1" max="1" width="3.42578125" style="13" customWidth="1"/>
    <col min="2" max="2" width="60.42578125" style="13" customWidth="1"/>
    <col min="3" max="3" width="2.140625" style="13" customWidth="1"/>
    <col min="4" max="4" width="12.5703125" style="14" customWidth="1"/>
    <col min="5" max="5" width="12.7109375" style="25" customWidth="1"/>
    <col min="6" max="6" width="13" style="25" customWidth="1"/>
    <col min="7" max="16384" width="13" style="25"/>
  </cols>
  <sheetData>
    <row r="1" spans="1:51" s="11" customFormat="1" ht="15" x14ac:dyDescent="0.25">
      <c r="B1" s="2" t="s">
        <v>111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</row>
    <row r="2" spans="1:51" s="13" customFormat="1" x14ac:dyDescent="0.2">
      <c r="D2" s="14"/>
    </row>
    <row r="3" spans="1:51" s="13" customFormat="1" x14ac:dyDescent="0.2">
      <c r="D3" s="14"/>
    </row>
    <row r="4" spans="1:51" s="13" customFormat="1" x14ac:dyDescent="0.2">
      <c r="A4" s="13" t="s">
        <v>8</v>
      </c>
      <c r="D4" s="15">
        <v>2025</v>
      </c>
      <c r="E4" s="15">
        <v>2026</v>
      </c>
      <c r="F4" s="15">
        <v>2027</v>
      </c>
      <c r="G4" s="15">
        <v>2028</v>
      </c>
      <c r="H4" s="15">
        <v>2029</v>
      </c>
      <c r="I4" s="15">
        <v>2030</v>
      </c>
      <c r="J4" s="15">
        <v>2031</v>
      </c>
      <c r="K4" s="15">
        <v>2032</v>
      </c>
      <c r="L4" s="15">
        <v>2033</v>
      </c>
      <c r="M4" s="15">
        <v>2034</v>
      </c>
      <c r="N4" s="15">
        <v>2035</v>
      </c>
      <c r="O4" s="15">
        <v>2036</v>
      </c>
      <c r="P4" s="15">
        <v>2037</v>
      </c>
      <c r="Q4" s="15">
        <v>2038</v>
      </c>
      <c r="R4" s="15">
        <v>2039</v>
      </c>
      <c r="S4" s="15">
        <v>2040</v>
      </c>
      <c r="T4" s="15">
        <v>2041</v>
      </c>
      <c r="U4" s="15">
        <v>2042</v>
      </c>
      <c r="V4" s="15">
        <v>2043</v>
      </c>
      <c r="W4" s="15">
        <v>2044</v>
      </c>
      <c r="X4" s="15">
        <v>2045</v>
      </c>
      <c r="Y4" s="15">
        <v>2046</v>
      </c>
      <c r="Z4" s="15">
        <v>2047</v>
      </c>
      <c r="AA4" s="15">
        <v>2048</v>
      </c>
      <c r="AB4" s="15">
        <v>2049</v>
      </c>
      <c r="AC4" s="15">
        <v>2050</v>
      </c>
      <c r="AD4" s="15">
        <v>2051</v>
      </c>
      <c r="AE4" s="15">
        <v>2052</v>
      </c>
      <c r="AF4" s="15">
        <v>2053</v>
      </c>
      <c r="AG4" s="15">
        <v>2054</v>
      </c>
      <c r="AH4" s="15">
        <v>2055</v>
      </c>
      <c r="AI4" s="15">
        <v>2056</v>
      </c>
      <c r="AJ4" s="15">
        <v>2057</v>
      </c>
      <c r="AK4" s="15">
        <v>2058</v>
      </c>
      <c r="AL4" s="15">
        <v>2059</v>
      </c>
      <c r="AM4" s="15">
        <v>2060</v>
      </c>
      <c r="AN4" s="15">
        <v>2061</v>
      </c>
      <c r="AO4" s="15">
        <v>2062</v>
      </c>
      <c r="AP4" s="15">
        <v>2063</v>
      </c>
      <c r="AQ4" s="15">
        <v>2064</v>
      </c>
      <c r="AR4" s="15">
        <v>2065</v>
      </c>
      <c r="AS4" s="15">
        <v>2066</v>
      </c>
      <c r="AT4" s="15">
        <v>2067</v>
      </c>
      <c r="AU4" s="15">
        <v>2068</v>
      </c>
      <c r="AV4" s="15">
        <v>2069</v>
      </c>
      <c r="AW4" s="15">
        <v>2070</v>
      </c>
      <c r="AX4" s="15">
        <v>2071</v>
      </c>
      <c r="AY4" s="15">
        <v>2072</v>
      </c>
    </row>
    <row r="5" spans="1:51" s="13" customFormat="1" x14ac:dyDescent="0.2">
      <c r="D5" s="15"/>
    </row>
    <row r="6" spans="1:51" s="16" customFormat="1" ht="18" x14ac:dyDescent="0.25">
      <c r="A6" s="50" t="s">
        <v>61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</row>
    <row r="7" spans="1:51" s="17" customFormat="1" ht="18" x14ac:dyDescent="0.25">
      <c r="A7" s="50" t="s">
        <v>9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</row>
    <row r="8" spans="1:51" s="17" customFormat="1" ht="18" x14ac:dyDescent="0.25">
      <c r="A8" s="50" t="s">
        <v>10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</row>
    <row r="9" spans="1:51" s="13" customFormat="1" ht="15" x14ac:dyDescent="0.25">
      <c r="A9" s="49"/>
      <c r="B9" s="49"/>
      <c r="C9" s="49"/>
      <c r="D9" s="49"/>
    </row>
    <row r="10" spans="1:51" s="18" customFormat="1" x14ac:dyDescent="0.2">
      <c r="B10" s="13"/>
      <c r="C10" s="13"/>
      <c r="D10" s="19" t="s">
        <v>11</v>
      </c>
      <c r="E10" s="19" t="s">
        <v>11</v>
      </c>
      <c r="F10" s="19" t="s">
        <v>11</v>
      </c>
      <c r="G10" s="19" t="s">
        <v>11</v>
      </c>
      <c r="H10" s="19" t="s">
        <v>11</v>
      </c>
      <c r="I10" s="19" t="s">
        <v>11</v>
      </c>
      <c r="J10" s="19" t="s">
        <v>11</v>
      </c>
      <c r="K10" s="19" t="s">
        <v>11</v>
      </c>
      <c r="L10" s="19" t="s">
        <v>11</v>
      </c>
      <c r="M10" s="19" t="s">
        <v>11</v>
      </c>
      <c r="N10" s="19" t="s">
        <v>11</v>
      </c>
      <c r="O10" s="19" t="s">
        <v>11</v>
      </c>
      <c r="P10" s="19" t="s">
        <v>11</v>
      </c>
      <c r="Q10" s="19" t="s">
        <v>11</v>
      </c>
      <c r="R10" s="19" t="s">
        <v>11</v>
      </c>
      <c r="S10" s="19" t="s">
        <v>11</v>
      </c>
      <c r="T10" s="19" t="s">
        <v>11</v>
      </c>
      <c r="U10" s="19" t="s">
        <v>11</v>
      </c>
      <c r="V10" s="19" t="s">
        <v>11</v>
      </c>
      <c r="W10" s="19" t="s">
        <v>11</v>
      </c>
      <c r="X10" s="19" t="s">
        <v>11</v>
      </c>
      <c r="Y10" s="19" t="s">
        <v>11</v>
      </c>
      <c r="Z10" s="19" t="s">
        <v>11</v>
      </c>
      <c r="AA10" s="19" t="s">
        <v>11</v>
      </c>
      <c r="AB10" s="19" t="s">
        <v>11</v>
      </c>
      <c r="AC10" s="19" t="s">
        <v>11</v>
      </c>
      <c r="AD10" s="19" t="s">
        <v>11</v>
      </c>
      <c r="AE10" s="19" t="s">
        <v>11</v>
      </c>
      <c r="AF10" s="19" t="s">
        <v>11</v>
      </c>
      <c r="AG10" s="19" t="s">
        <v>11</v>
      </c>
      <c r="AH10" s="19" t="s">
        <v>11</v>
      </c>
      <c r="AI10" s="19" t="s">
        <v>11</v>
      </c>
      <c r="AJ10" s="19" t="s">
        <v>11</v>
      </c>
      <c r="AK10" s="19" t="s">
        <v>11</v>
      </c>
      <c r="AL10" s="19" t="s">
        <v>11</v>
      </c>
      <c r="AM10" s="19" t="s">
        <v>11</v>
      </c>
      <c r="AN10" s="19" t="s">
        <v>11</v>
      </c>
      <c r="AO10" s="19" t="s">
        <v>11</v>
      </c>
      <c r="AP10" s="19" t="s">
        <v>11</v>
      </c>
      <c r="AQ10" s="19" t="s">
        <v>11</v>
      </c>
      <c r="AR10" s="19" t="s">
        <v>11</v>
      </c>
      <c r="AS10" s="19" t="s">
        <v>11</v>
      </c>
      <c r="AT10" s="19" t="s">
        <v>11</v>
      </c>
      <c r="AU10" s="19" t="s">
        <v>11</v>
      </c>
      <c r="AV10" s="19" t="s">
        <v>11</v>
      </c>
      <c r="AW10" s="19" t="s">
        <v>11</v>
      </c>
      <c r="AX10" s="19" t="s">
        <v>11</v>
      </c>
      <c r="AY10" s="19" t="s">
        <v>11</v>
      </c>
    </row>
    <row r="11" spans="1:51" s="18" customFormat="1" x14ac:dyDescent="0.2">
      <c r="B11" s="13"/>
      <c r="C11" s="13"/>
      <c r="D11" s="19" t="s">
        <v>63</v>
      </c>
      <c r="E11" s="19" t="s">
        <v>64</v>
      </c>
      <c r="F11" s="19" t="s">
        <v>65</v>
      </c>
      <c r="G11" s="19" t="s">
        <v>66</v>
      </c>
      <c r="H11" s="19" t="s">
        <v>67</v>
      </c>
      <c r="I11" s="19" t="s">
        <v>68</v>
      </c>
      <c r="J11" s="19" t="s">
        <v>69</v>
      </c>
      <c r="K11" s="19" t="s">
        <v>70</v>
      </c>
      <c r="L11" s="19" t="s">
        <v>71</v>
      </c>
      <c r="M11" s="19" t="s">
        <v>72</v>
      </c>
      <c r="N11" s="19" t="s">
        <v>73</v>
      </c>
      <c r="O11" s="19" t="s">
        <v>74</v>
      </c>
      <c r="P11" s="19" t="s">
        <v>75</v>
      </c>
      <c r="Q11" s="19" t="s">
        <v>76</v>
      </c>
      <c r="R11" s="19" t="s">
        <v>77</v>
      </c>
      <c r="S11" s="19" t="s">
        <v>78</v>
      </c>
      <c r="T11" s="19" t="s">
        <v>79</v>
      </c>
      <c r="U11" s="19" t="s">
        <v>80</v>
      </c>
      <c r="V11" s="19" t="s">
        <v>81</v>
      </c>
      <c r="W11" s="19" t="s">
        <v>82</v>
      </c>
      <c r="X11" s="19" t="s">
        <v>83</v>
      </c>
      <c r="Y11" s="19" t="s">
        <v>84</v>
      </c>
      <c r="Z11" s="19" t="s">
        <v>85</v>
      </c>
      <c r="AA11" s="19" t="s">
        <v>86</v>
      </c>
      <c r="AB11" s="19" t="s">
        <v>87</v>
      </c>
      <c r="AC11" s="19" t="s">
        <v>88</v>
      </c>
      <c r="AD11" s="19" t="s">
        <v>89</v>
      </c>
      <c r="AE11" s="19" t="s">
        <v>90</v>
      </c>
      <c r="AF11" s="19" t="s">
        <v>91</v>
      </c>
      <c r="AG11" s="19" t="s">
        <v>92</v>
      </c>
      <c r="AH11" s="19" t="s">
        <v>93</v>
      </c>
      <c r="AI11" s="19" t="s">
        <v>94</v>
      </c>
      <c r="AJ11" s="19" t="s">
        <v>95</v>
      </c>
      <c r="AK11" s="19" t="s">
        <v>96</v>
      </c>
      <c r="AL11" s="19" t="s">
        <v>97</v>
      </c>
      <c r="AM11" s="19" t="s">
        <v>98</v>
      </c>
      <c r="AN11" s="19" t="s">
        <v>99</v>
      </c>
      <c r="AO11" s="19" t="s">
        <v>100</v>
      </c>
      <c r="AP11" s="19" t="s">
        <v>101</v>
      </c>
      <c r="AQ11" s="19" t="s">
        <v>102</v>
      </c>
      <c r="AR11" s="19" t="s">
        <v>103</v>
      </c>
      <c r="AS11" s="19" t="s">
        <v>104</v>
      </c>
      <c r="AT11" s="19" t="s">
        <v>105</v>
      </c>
      <c r="AU11" s="19" t="s">
        <v>106</v>
      </c>
      <c r="AV11" s="19" t="s">
        <v>107</v>
      </c>
      <c r="AW11" s="19" t="s">
        <v>108</v>
      </c>
      <c r="AX11" s="19" t="s">
        <v>109</v>
      </c>
      <c r="AY11" s="19" t="s">
        <v>110</v>
      </c>
    </row>
    <row r="12" spans="1:51" s="13" customFormat="1" x14ac:dyDescent="0.2"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</row>
    <row r="13" spans="1:51" s="13" customFormat="1" x14ac:dyDescent="0.2">
      <c r="A13" s="18" t="s">
        <v>55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</row>
    <row r="14" spans="1:51" s="20" customFormat="1" x14ac:dyDescent="0.2">
      <c r="A14" s="20" t="s">
        <v>43</v>
      </c>
      <c r="D14" s="21">
        <v>45</v>
      </c>
      <c r="E14" s="21">
        <v>45</v>
      </c>
      <c r="F14" s="21">
        <v>44</v>
      </c>
      <c r="G14" s="21">
        <v>43</v>
      </c>
      <c r="H14" s="21">
        <v>42</v>
      </c>
      <c r="I14" s="21">
        <v>40</v>
      </c>
      <c r="J14" s="21">
        <v>39</v>
      </c>
      <c r="K14" s="21">
        <v>38</v>
      </c>
      <c r="L14" s="21">
        <v>38</v>
      </c>
      <c r="M14" s="21">
        <v>35</v>
      </c>
      <c r="N14" s="21">
        <v>34</v>
      </c>
      <c r="O14" s="21">
        <v>32</v>
      </c>
      <c r="P14" s="21">
        <v>31</v>
      </c>
      <c r="Q14" s="21">
        <v>30</v>
      </c>
      <c r="R14" s="21">
        <v>27</v>
      </c>
      <c r="S14" s="21">
        <v>25</v>
      </c>
      <c r="T14" s="21">
        <v>24</v>
      </c>
      <c r="U14" s="21">
        <v>23</v>
      </c>
      <c r="V14" s="21">
        <v>21</v>
      </c>
      <c r="W14" s="21">
        <v>19</v>
      </c>
      <c r="X14" s="21">
        <v>16</v>
      </c>
      <c r="Y14" s="21">
        <v>15</v>
      </c>
      <c r="Z14" s="21">
        <v>13</v>
      </c>
      <c r="AA14" s="21">
        <v>11</v>
      </c>
      <c r="AB14" s="21">
        <v>9</v>
      </c>
      <c r="AC14" s="21">
        <v>9</v>
      </c>
      <c r="AD14" s="21">
        <v>6</v>
      </c>
      <c r="AE14" s="21">
        <v>4</v>
      </c>
      <c r="AF14" s="21">
        <v>3</v>
      </c>
      <c r="AG14" s="21">
        <v>2</v>
      </c>
      <c r="AH14" s="21">
        <v>2</v>
      </c>
      <c r="AI14" s="21">
        <v>1</v>
      </c>
      <c r="AJ14" s="21">
        <v>1</v>
      </c>
      <c r="AK14" s="21">
        <v>1</v>
      </c>
      <c r="AL14" s="21">
        <v>0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</row>
    <row r="15" spans="1:51" s="20" customFormat="1" x14ac:dyDescent="0.2">
      <c r="A15" s="20" t="s">
        <v>44</v>
      </c>
      <c r="D15" s="21">
        <v>5</v>
      </c>
      <c r="E15" s="21">
        <v>5</v>
      </c>
      <c r="F15" s="21">
        <v>4</v>
      </c>
      <c r="G15" s="21">
        <v>3</v>
      </c>
      <c r="H15" s="21">
        <v>3</v>
      </c>
      <c r="I15" s="21">
        <v>2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</row>
    <row r="16" spans="1:51" s="20" customFormat="1" x14ac:dyDescent="0.2"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</row>
    <row r="17" spans="1:51" s="20" customFormat="1" x14ac:dyDescent="0.2">
      <c r="A17" s="37" t="s">
        <v>56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</row>
    <row r="18" spans="1:51" s="20" customFormat="1" x14ac:dyDescent="0.2">
      <c r="A18" s="20" t="s">
        <v>47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</row>
    <row r="19" spans="1:51" s="20" customFormat="1" x14ac:dyDescent="0.2">
      <c r="A19" s="20" t="s">
        <v>48</v>
      </c>
      <c r="D19" s="21">
        <v>158</v>
      </c>
      <c r="E19" s="21">
        <v>153</v>
      </c>
      <c r="F19" s="21">
        <v>148</v>
      </c>
      <c r="G19" s="21">
        <v>144</v>
      </c>
      <c r="H19" s="21">
        <v>139</v>
      </c>
      <c r="I19" s="21">
        <v>134</v>
      </c>
      <c r="J19" s="21">
        <v>128</v>
      </c>
      <c r="K19" s="21">
        <v>123</v>
      </c>
      <c r="L19" s="21">
        <v>118</v>
      </c>
      <c r="M19" s="21">
        <v>113</v>
      </c>
      <c r="N19" s="21">
        <v>108</v>
      </c>
      <c r="O19" s="21">
        <v>103</v>
      </c>
      <c r="P19" s="21">
        <v>97</v>
      </c>
      <c r="Q19" s="21">
        <v>92</v>
      </c>
      <c r="R19" s="21">
        <v>87</v>
      </c>
      <c r="S19" s="21">
        <v>82</v>
      </c>
      <c r="T19" s="21">
        <v>77</v>
      </c>
      <c r="U19" s="21">
        <v>72</v>
      </c>
      <c r="V19" s="21">
        <v>67</v>
      </c>
      <c r="W19" s="21">
        <v>62</v>
      </c>
      <c r="X19" s="21">
        <v>57</v>
      </c>
      <c r="Y19" s="21">
        <v>52</v>
      </c>
      <c r="Z19" s="21">
        <v>48</v>
      </c>
      <c r="AA19" s="21">
        <v>43</v>
      </c>
      <c r="AB19" s="21">
        <v>39</v>
      </c>
      <c r="AC19" s="21">
        <v>35</v>
      </c>
      <c r="AD19" s="21">
        <v>31</v>
      </c>
      <c r="AE19" s="21">
        <v>28</v>
      </c>
      <c r="AF19" s="21">
        <v>25</v>
      </c>
      <c r="AG19" s="21">
        <v>22</v>
      </c>
      <c r="AH19" s="21">
        <v>19</v>
      </c>
      <c r="AI19" s="21">
        <v>16</v>
      </c>
      <c r="AJ19" s="21">
        <v>14</v>
      </c>
      <c r="AK19" s="21">
        <v>12</v>
      </c>
      <c r="AL19" s="21">
        <v>10</v>
      </c>
      <c r="AM19" s="21">
        <v>8</v>
      </c>
      <c r="AN19" s="21">
        <v>7</v>
      </c>
      <c r="AO19" s="21">
        <v>5</v>
      </c>
      <c r="AP19" s="21">
        <v>4</v>
      </c>
      <c r="AQ19" s="21">
        <v>3</v>
      </c>
      <c r="AR19" s="21">
        <v>3</v>
      </c>
      <c r="AS19" s="21">
        <v>2</v>
      </c>
      <c r="AT19" s="21">
        <v>1</v>
      </c>
      <c r="AU19" s="21">
        <v>1</v>
      </c>
      <c r="AV19" s="21">
        <v>1</v>
      </c>
      <c r="AW19" s="21">
        <v>0</v>
      </c>
      <c r="AX19" s="21">
        <v>0</v>
      </c>
      <c r="AY19" s="21">
        <v>0</v>
      </c>
    </row>
    <row r="20" spans="1:51" x14ac:dyDescent="0.2"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</row>
    <row r="21" spans="1:51" x14ac:dyDescent="0.2"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</row>
    <row r="22" spans="1:51" x14ac:dyDescent="0.2">
      <c r="A22" s="22" t="s">
        <v>12</v>
      </c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</row>
    <row r="23" spans="1:51" x14ac:dyDescent="0.2">
      <c r="A23" s="26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</row>
    <row r="24" spans="1:51" x14ac:dyDescent="0.2">
      <c r="A24" s="26" t="s">
        <v>13</v>
      </c>
      <c r="D24" s="14">
        <v>11847224</v>
      </c>
      <c r="E24" s="14">
        <v>11807050</v>
      </c>
      <c r="F24" s="14">
        <v>11742649</v>
      </c>
      <c r="G24" s="14">
        <v>11657315</v>
      </c>
      <c r="H24" s="14">
        <v>11557622</v>
      </c>
      <c r="I24" s="14">
        <v>11437253</v>
      </c>
      <c r="J24" s="14">
        <v>11281520</v>
      </c>
      <c r="K24" s="14">
        <v>11120069</v>
      </c>
      <c r="L24" s="14">
        <v>10945539</v>
      </c>
      <c r="M24" s="14">
        <v>10745912</v>
      </c>
      <c r="N24" s="14">
        <v>10534783</v>
      </c>
      <c r="O24" s="14">
        <v>10301838</v>
      </c>
      <c r="P24" s="14">
        <v>10058755</v>
      </c>
      <c r="Q24" s="14">
        <v>9791259</v>
      </c>
      <c r="R24" s="14">
        <v>9490949</v>
      </c>
      <c r="S24" s="14">
        <v>9149347</v>
      </c>
      <c r="T24" s="14">
        <v>8786238</v>
      </c>
      <c r="U24" s="14">
        <v>8422634</v>
      </c>
      <c r="V24" s="14">
        <v>8036513</v>
      </c>
      <c r="W24" s="14">
        <v>7642717</v>
      </c>
      <c r="X24" s="14">
        <v>7237741</v>
      </c>
      <c r="Y24" s="14">
        <v>6830068</v>
      </c>
      <c r="Z24" s="14">
        <v>6372401</v>
      </c>
      <c r="AA24" s="14">
        <v>5909937</v>
      </c>
      <c r="AB24" s="14">
        <v>5437471</v>
      </c>
      <c r="AC24" s="14">
        <v>5000089</v>
      </c>
      <c r="AD24" s="14">
        <v>4525778</v>
      </c>
      <c r="AE24" s="14">
        <v>4052845</v>
      </c>
      <c r="AF24" s="14">
        <v>3590430</v>
      </c>
      <c r="AG24" s="14">
        <v>3155435</v>
      </c>
      <c r="AH24" s="14">
        <v>2725919</v>
      </c>
      <c r="AI24" s="14">
        <v>2338040</v>
      </c>
      <c r="AJ24" s="14">
        <v>1995784</v>
      </c>
      <c r="AK24" s="14">
        <v>1691929</v>
      </c>
      <c r="AL24" s="14">
        <v>1412010</v>
      </c>
      <c r="AM24" s="14">
        <v>1165492</v>
      </c>
      <c r="AN24" s="14">
        <v>954247</v>
      </c>
      <c r="AO24" s="14">
        <v>780022</v>
      </c>
      <c r="AP24" s="14">
        <v>624959</v>
      </c>
      <c r="AQ24" s="14">
        <v>498392</v>
      </c>
      <c r="AR24" s="14">
        <v>390522</v>
      </c>
      <c r="AS24" s="14">
        <v>300285</v>
      </c>
      <c r="AT24" s="14">
        <v>226299</v>
      </c>
      <c r="AU24" s="14">
        <v>166948</v>
      </c>
      <c r="AV24" s="14">
        <v>120430</v>
      </c>
      <c r="AW24" s="14">
        <v>84851</v>
      </c>
      <c r="AX24" s="14">
        <v>58329</v>
      </c>
      <c r="AY24" s="14">
        <v>39097</v>
      </c>
    </row>
    <row r="25" spans="1:51" x14ac:dyDescent="0.2">
      <c r="A25" s="26" t="s">
        <v>14</v>
      </c>
      <c r="D25" s="14">
        <v>582521</v>
      </c>
      <c r="E25" s="14">
        <v>580390</v>
      </c>
      <c r="F25" s="14">
        <v>580083</v>
      </c>
      <c r="G25" s="14">
        <v>578533</v>
      </c>
      <c r="H25" s="14">
        <v>576045</v>
      </c>
      <c r="I25" s="14">
        <v>573057</v>
      </c>
      <c r="J25" s="14">
        <v>568278</v>
      </c>
      <c r="K25" s="14">
        <v>562770</v>
      </c>
      <c r="L25" s="14">
        <v>553343</v>
      </c>
      <c r="M25" s="14">
        <v>546402</v>
      </c>
      <c r="N25" s="14">
        <v>536622</v>
      </c>
      <c r="O25" s="14">
        <v>526451</v>
      </c>
      <c r="P25" s="14">
        <v>511100</v>
      </c>
      <c r="Q25" s="14">
        <v>496823</v>
      </c>
      <c r="R25" s="14">
        <v>472689</v>
      </c>
      <c r="S25" s="14">
        <v>455804</v>
      </c>
      <c r="T25" s="14">
        <v>432509</v>
      </c>
      <c r="U25" s="14">
        <v>410486</v>
      </c>
      <c r="V25" s="14">
        <v>388764</v>
      </c>
      <c r="W25" s="14">
        <v>368124</v>
      </c>
      <c r="X25" s="14">
        <v>342634</v>
      </c>
      <c r="Y25" s="14">
        <v>315750</v>
      </c>
      <c r="Z25" s="14">
        <v>291445</v>
      </c>
      <c r="AA25" s="14">
        <v>268212</v>
      </c>
      <c r="AB25" s="14">
        <v>244323</v>
      </c>
      <c r="AC25" s="14">
        <v>220961</v>
      </c>
      <c r="AD25" s="14">
        <v>196807</v>
      </c>
      <c r="AE25" s="14">
        <v>175328</v>
      </c>
      <c r="AF25" s="14">
        <v>153721</v>
      </c>
      <c r="AG25" s="14">
        <v>133781</v>
      </c>
      <c r="AH25" s="14">
        <v>115191</v>
      </c>
      <c r="AI25" s="14">
        <v>98585</v>
      </c>
      <c r="AJ25" s="14">
        <v>83891</v>
      </c>
      <c r="AK25" s="14">
        <v>70617</v>
      </c>
      <c r="AL25" s="14">
        <v>58644</v>
      </c>
      <c r="AM25" s="14">
        <v>48231</v>
      </c>
      <c r="AN25" s="14">
        <v>39460</v>
      </c>
      <c r="AO25" s="14">
        <v>31972</v>
      </c>
      <c r="AP25" s="14">
        <v>25564</v>
      </c>
      <c r="AQ25" s="14">
        <v>20230</v>
      </c>
      <c r="AR25" s="14">
        <v>15724</v>
      </c>
      <c r="AS25" s="14">
        <v>11987</v>
      </c>
      <c r="AT25" s="14">
        <v>8953</v>
      </c>
      <c r="AU25" s="14">
        <v>6543</v>
      </c>
      <c r="AV25" s="14">
        <v>4675</v>
      </c>
      <c r="AW25" s="14">
        <v>3261</v>
      </c>
      <c r="AX25" s="14">
        <v>2219</v>
      </c>
      <c r="AY25" s="14">
        <v>1472</v>
      </c>
    </row>
    <row r="26" spans="1:51" x14ac:dyDescent="0.2">
      <c r="A26" s="26" t="s">
        <v>15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</row>
    <row r="27" spans="1:51" x14ac:dyDescent="0.2">
      <c r="A27" s="26" t="s">
        <v>16</v>
      </c>
      <c r="D27" s="14">
        <v>-622695</v>
      </c>
      <c r="E27" s="14">
        <v>-644791</v>
      </c>
      <c r="F27" s="14">
        <v>-665417</v>
      </c>
      <c r="G27" s="14">
        <v>-678226</v>
      </c>
      <c r="H27" s="14">
        <v>-696414</v>
      </c>
      <c r="I27" s="14">
        <v>-728790</v>
      </c>
      <c r="J27" s="14">
        <v>-729729</v>
      </c>
      <c r="K27" s="14">
        <v>-737300</v>
      </c>
      <c r="L27" s="14">
        <v>-752970</v>
      </c>
      <c r="M27" s="14">
        <v>-757531</v>
      </c>
      <c r="N27" s="14">
        <v>-769567</v>
      </c>
      <c r="O27" s="14">
        <v>-769534</v>
      </c>
      <c r="P27" s="14">
        <v>-778596</v>
      </c>
      <c r="Q27" s="14">
        <v>-797133</v>
      </c>
      <c r="R27" s="14">
        <v>-814291</v>
      </c>
      <c r="S27" s="14">
        <v>-818913</v>
      </c>
      <c r="T27" s="14">
        <v>-796113</v>
      </c>
      <c r="U27" s="14">
        <v>-796607</v>
      </c>
      <c r="V27" s="14">
        <v>-782560</v>
      </c>
      <c r="W27" s="14">
        <v>-773100</v>
      </c>
      <c r="X27" s="14">
        <v>-750307</v>
      </c>
      <c r="Y27" s="14">
        <v>-773417</v>
      </c>
      <c r="Z27" s="14">
        <v>-753909</v>
      </c>
      <c r="AA27" s="14">
        <v>-740678</v>
      </c>
      <c r="AB27" s="14">
        <v>-681705</v>
      </c>
      <c r="AC27" s="14">
        <v>-695272</v>
      </c>
      <c r="AD27" s="14">
        <v>-669740</v>
      </c>
      <c r="AE27" s="14">
        <v>-637743</v>
      </c>
      <c r="AF27" s="14">
        <v>-588716</v>
      </c>
      <c r="AG27" s="14">
        <v>-563297</v>
      </c>
      <c r="AH27" s="14">
        <v>-503070</v>
      </c>
      <c r="AI27" s="14">
        <v>-440841</v>
      </c>
      <c r="AJ27" s="14">
        <v>-387746</v>
      </c>
      <c r="AK27" s="14">
        <v>-350536</v>
      </c>
      <c r="AL27" s="14">
        <v>-305162</v>
      </c>
      <c r="AM27" s="14">
        <v>-259476</v>
      </c>
      <c r="AN27" s="14">
        <v>-213685</v>
      </c>
      <c r="AO27" s="14">
        <v>-187035</v>
      </c>
      <c r="AP27" s="14">
        <v>-152131</v>
      </c>
      <c r="AQ27" s="14">
        <v>-128100</v>
      </c>
      <c r="AR27" s="14">
        <v>-105961</v>
      </c>
      <c r="AS27" s="14">
        <v>-85973</v>
      </c>
      <c r="AT27" s="14">
        <v>-68304</v>
      </c>
      <c r="AU27" s="14">
        <v>-53061</v>
      </c>
      <c r="AV27" s="14">
        <v>-40254</v>
      </c>
      <c r="AW27" s="14">
        <v>-29783</v>
      </c>
      <c r="AX27" s="14">
        <v>-21451</v>
      </c>
      <c r="AY27" s="14">
        <v>-15054</v>
      </c>
    </row>
    <row r="28" spans="1:51" x14ac:dyDescent="0.2">
      <c r="A28" s="26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</row>
    <row r="29" spans="1:51" s="29" customFormat="1" ht="12.75" thickBot="1" x14ac:dyDescent="0.25">
      <c r="A29" s="27" t="s">
        <v>17</v>
      </c>
      <c r="B29" s="13"/>
      <c r="C29" s="13"/>
      <c r="D29" s="28">
        <v>11807050</v>
      </c>
      <c r="E29" s="28">
        <v>11742649</v>
      </c>
      <c r="F29" s="28">
        <v>11657315</v>
      </c>
      <c r="G29" s="28">
        <v>11557622</v>
      </c>
      <c r="H29" s="28">
        <v>11437253</v>
      </c>
      <c r="I29" s="28">
        <v>11281520</v>
      </c>
      <c r="J29" s="28">
        <v>11120069</v>
      </c>
      <c r="K29" s="28">
        <v>10945539</v>
      </c>
      <c r="L29" s="28">
        <v>10745912</v>
      </c>
      <c r="M29" s="28">
        <v>10534783</v>
      </c>
      <c r="N29" s="28">
        <v>10301838</v>
      </c>
      <c r="O29" s="28">
        <v>10058755</v>
      </c>
      <c r="P29" s="28">
        <v>9791259</v>
      </c>
      <c r="Q29" s="28">
        <v>9490949</v>
      </c>
      <c r="R29" s="28">
        <v>9149347</v>
      </c>
      <c r="S29" s="28">
        <v>8786238</v>
      </c>
      <c r="T29" s="28">
        <v>8422634</v>
      </c>
      <c r="U29" s="28">
        <v>8036513</v>
      </c>
      <c r="V29" s="28">
        <v>7642717</v>
      </c>
      <c r="W29" s="28">
        <v>7237741</v>
      </c>
      <c r="X29" s="28">
        <v>6830068</v>
      </c>
      <c r="Y29" s="28">
        <v>6372401</v>
      </c>
      <c r="Z29" s="28">
        <v>5909937</v>
      </c>
      <c r="AA29" s="28">
        <v>5437471</v>
      </c>
      <c r="AB29" s="28">
        <v>5000089</v>
      </c>
      <c r="AC29" s="28">
        <v>4525778</v>
      </c>
      <c r="AD29" s="28">
        <v>4052845</v>
      </c>
      <c r="AE29" s="28">
        <v>3590430</v>
      </c>
      <c r="AF29" s="28">
        <v>3155435</v>
      </c>
      <c r="AG29" s="28">
        <v>2725919</v>
      </c>
      <c r="AH29" s="28">
        <v>2338040</v>
      </c>
      <c r="AI29" s="28">
        <v>1995784</v>
      </c>
      <c r="AJ29" s="28">
        <v>1691929</v>
      </c>
      <c r="AK29" s="28">
        <v>1412010</v>
      </c>
      <c r="AL29" s="28">
        <v>1165492</v>
      </c>
      <c r="AM29" s="28">
        <v>954247</v>
      </c>
      <c r="AN29" s="28">
        <v>780022</v>
      </c>
      <c r="AO29" s="28">
        <v>624959</v>
      </c>
      <c r="AP29" s="28">
        <v>498392</v>
      </c>
      <c r="AQ29" s="28">
        <v>390522</v>
      </c>
      <c r="AR29" s="28">
        <v>300285</v>
      </c>
      <c r="AS29" s="28">
        <v>226299</v>
      </c>
      <c r="AT29" s="28">
        <v>166948</v>
      </c>
      <c r="AU29" s="28">
        <v>120430</v>
      </c>
      <c r="AV29" s="28">
        <v>84851</v>
      </c>
      <c r="AW29" s="28">
        <v>58329</v>
      </c>
      <c r="AX29" s="28">
        <v>39097</v>
      </c>
      <c r="AY29" s="28">
        <v>25515</v>
      </c>
    </row>
    <row r="30" spans="1:51" ht="12.75" thickTop="1" x14ac:dyDescent="0.2">
      <c r="A30" s="26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</row>
    <row r="31" spans="1:51" x14ac:dyDescent="0.2">
      <c r="A31" s="26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</row>
    <row r="32" spans="1:51" x14ac:dyDescent="0.2">
      <c r="A32" s="22" t="s">
        <v>18</v>
      </c>
      <c r="B32" s="23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</row>
    <row r="33" spans="1:51" x14ac:dyDescent="0.2">
      <c r="A33" s="26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</row>
    <row r="34" spans="1:51" x14ac:dyDescent="0.2">
      <c r="A34" s="27" t="s">
        <v>19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1" x14ac:dyDescent="0.2">
      <c r="A35" s="26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</row>
    <row r="36" spans="1:51" x14ac:dyDescent="0.2">
      <c r="A36" s="26" t="s">
        <v>0</v>
      </c>
      <c r="D36" s="14">
        <v>45938</v>
      </c>
      <c r="E36" s="14">
        <v>46184</v>
      </c>
      <c r="F36" s="14">
        <v>49345</v>
      </c>
      <c r="G36" s="14">
        <v>52057</v>
      </c>
      <c r="H36" s="14">
        <v>54624</v>
      </c>
      <c r="I36" s="14">
        <v>57976</v>
      </c>
      <c r="J36" s="14">
        <v>60460</v>
      </c>
      <c r="K36" s="14">
        <v>62635</v>
      </c>
      <c r="L36" s="14">
        <v>61682</v>
      </c>
      <c r="M36" s="14">
        <v>64131</v>
      </c>
      <c r="N36" s="14">
        <v>64445</v>
      </c>
      <c r="O36" s="14">
        <v>65103</v>
      </c>
      <c r="P36" s="14">
        <v>61265</v>
      </c>
      <c r="Q36" s="14">
        <v>59851</v>
      </c>
      <c r="R36" s="14">
        <v>50077</v>
      </c>
      <c r="S36" s="14">
        <v>49183</v>
      </c>
      <c r="T36" s="14">
        <v>42248</v>
      </c>
      <c r="U36" s="14">
        <v>37144</v>
      </c>
      <c r="V36" s="14">
        <v>33054</v>
      </c>
      <c r="W36" s="14">
        <v>30508</v>
      </c>
      <c r="X36" s="14">
        <v>23326</v>
      </c>
      <c r="Y36" s="14">
        <v>15929</v>
      </c>
      <c r="Z36" s="14">
        <v>12458</v>
      </c>
      <c r="AA36" s="14">
        <v>10425</v>
      </c>
      <c r="AB36" s="14">
        <v>7150</v>
      </c>
      <c r="AC36" s="14">
        <v>4438</v>
      </c>
      <c r="AD36" s="14">
        <v>1753</v>
      </c>
      <c r="AE36" s="14">
        <v>1530</v>
      </c>
      <c r="AF36" s="14">
        <v>297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</row>
    <row r="37" spans="1:51" x14ac:dyDescent="0.2">
      <c r="A37" s="26" t="s">
        <v>1</v>
      </c>
      <c r="D37" s="14">
        <v>536583</v>
      </c>
      <c r="E37" s="14">
        <v>534206</v>
      </c>
      <c r="F37" s="14">
        <v>530738</v>
      </c>
      <c r="G37" s="14">
        <v>526476</v>
      </c>
      <c r="H37" s="14">
        <v>521421</v>
      </c>
      <c r="I37" s="14">
        <v>515081</v>
      </c>
      <c r="J37" s="14">
        <v>507818</v>
      </c>
      <c r="K37" s="14">
        <v>500135</v>
      </c>
      <c r="L37" s="14">
        <v>491661</v>
      </c>
      <c r="M37" s="14">
        <v>482271</v>
      </c>
      <c r="N37" s="14">
        <v>472177</v>
      </c>
      <c r="O37" s="14">
        <v>461348</v>
      </c>
      <c r="P37" s="14">
        <v>449835</v>
      </c>
      <c r="Q37" s="14">
        <v>436972</v>
      </c>
      <c r="R37" s="14">
        <v>422612</v>
      </c>
      <c r="S37" s="14">
        <v>406621</v>
      </c>
      <c r="T37" s="14">
        <v>390261</v>
      </c>
      <c r="U37" s="14">
        <v>373342</v>
      </c>
      <c r="V37" s="14">
        <v>355710</v>
      </c>
      <c r="W37" s="14">
        <v>337616</v>
      </c>
      <c r="X37" s="14">
        <v>319308</v>
      </c>
      <c r="Y37" s="14">
        <v>299821</v>
      </c>
      <c r="Z37" s="14">
        <v>278987</v>
      </c>
      <c r="AA37" s="14">
        <v>257787</v>
      </c>
      <c r="AB37" s="14">
        <v>237173</v>
      </c>
      <c r="AC37" s="14">
        <v>216523</v>
      </c>
      <c r="AD37" s="14">
        <v>195054</v>
      </c>
      <c r="AE37" s="14">
        <v>173798</v>
      </c>
      <c r="AF37" s="14">
        <v>153424</v>
      </c>
      <c r="AG37" s="14">
        <v>133781</v>
      </c>
      <c r="AH37" s="14">
        <v>115191</v>
      </c>
      <c r="AI37" s="14">
        <v>98585</v>
      </c>
      <c r="AJ37" s="14">
        <v>83891</v>
      </c>
      <c r="AK37" s="14">
        <v>70617</v>
      </c>
      <c r="AL37" s="14">
        <v>58644</v>
      </c>
      <c r="AM37" s="14">
        <v>48231</v>
      </c>
      <c r="AN37" s="14">
        <v>39460</v>
      </c>
      <c r="AO37" s="14">
        <v>31972</v>
      </c>
      <c r="AP37" s="14">
        <v>25564</v>
      </c>
      <c r="AQ37" s="14">
        <v>20230</v>
      </c>
      <c r="AR37" s="14">
        <v>15724</v>
      </c>
      <c r="AS37" s="14">
        <v>11987</v>
      </c>
      <c r="AT37" s="14">
        <v>8953</v>
      </c>
      <c r="AU37" s="14">
        <v>6543</v>
      </c>
      <c r="AV37" s="14">
        <v>4675</v>
      </c>
      <c r="AW37" s="14">
        <v>3261</v>
      </c>
      <c r="AX37" s="14">
        <v>2219</v>
      </c>
      <c r="AY37" s="14">
        <v>1472</v>
      </c>
    </row>
    <row r="38" spans="1:51" x14ac:dyDescent="0.2">
      <c r="A38" s="26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</row>
    <row r="39" spans="1:51" x14ac:dyDescent="0.2">
      <c r="A39" s="27" t="s">
        <v>14</v>
      </c>
      <c r="D39" s="30">
        <v>582521</v>
      </c>
      <c r="E39" s="30">
        <v>580390</v>
      </c>
      <c r="F39" s="30">
        <v>580083</v>
      </c>
      <c r="G39" s="30">
        <v>578533</v>
      </c>
      <c r="H39" s="30">
        <v>576045</v>
      </c>
      <c r="I39" s="30">
        <v>573057</v>
      </c>
      <c r="J39" s="30">
        <v>568278</v>
      </c>
      <c r="K39" s="30">
        <v>562770</v>
      </c>
      <c r="L39" s="30">
        <v>553343</v>
      </c>
      <c r="M39" s="30">
        <v>546402</v>
      </c>
      <c r="N39" s="30">
        <v>536622</v>
      </c>
      <c r="O39" s="30">
        <v>526451</v>
      </c>
      <c r="P39" s="30">
        <v>511100</v>
      </c>
      <c r="Q39" s="30">
        <v>496823</v>
      </c>
      <c r="R39" s="30">
        <v>472689</v>
      </c>
      <c r="S39" s="30">
        <v>455804</v>
      </c>
      <c r="T39" s="30">
        <v>432509</v>
      </c>
      <c r="U39" s="30">
        <v>410486</v>
      </c>
      <c r="V39" s="30">
        <v>388764</v>
      </c>
      <c r="W39" s="30">
        <v>368124</v>
      </c>
      <c r="X39" s="30">
        <v>342634</v>
      </c>
      <c r="Y39" s="30">
        <v>315750</v>
      </c>
      <c r="Z39" s="30">
        <v>291445</v>
      </c>
      <c r="AA39" s="30">
        <v>268212</v>
      </c>
      <c r="AB39" s="30">
        <v>244323</v>
      </c>
      <c r="AC39" s="30">
        <v>220961</v>
      </c>
      <c r="AD39" s="30">
        <v>196807</v>
      </c>
      <c r="AE39" s="30">
        <v>175328</v>
      </c>
      <c r="AF39" s="30">
        <v>153721</v>
      </c>
      <c r="AG39" s="30">
        <v>133781</v>
      </c>
      <c r="AH39" s="30">
        <v>115191</v>
      </c>
      <c r="AI39" s="30">
        <v>98585</v>
      </c>
      <c r="AJ39" s="30">
        <v>83891</v>
      </c>
      <c r="AK39" s="30">
        <v>70617</v>
      </c>
      <c r="AL39" s="30">
        <v>58644</v>
      </c>
      <c r="AM39" s="30">
        <v>48231</v>
      </c>
      <c r="AN39" s="30">
        <v>39460</v>
      </c>
      <c r="AO39" s="30">
        <v>31972</v>
      </c>
      <c r="AP39" s="30">
        <v>25564</v>
      </c>
      <c r="AQ39" s="30">
        <v>20230</v>
      </c>
      <c r="AR39" s="30">
        <v>15724</v>
      </c>
      <c r="AS39" s="30">
        <v>11987</v>
      </c>
      <c r="AT39" s="30">
        <v>8953</v>
      </c>
      <c r="AU39" s="30">
        <v>6543</v>
      </c>
      <c r="AV39" s="30">
        <v>4675</v>
      </c>
      <c r="AW39" s="30">
        <v>3261</v>
      </c>
      <c r="AX39" s="30">
        <v>2219</v>
      </c>
      <c r="AY39" s="30">
        <v>1472</v>
      </c>
    </row>
    <row r="40" spans="1:51" x14ac:dyDescent="0.2">
      <c r="A40" s="27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</row>
    <row r="41" spans="1:51" x14ac:dyDescent="0.2">
      <c r="A41" s="27" t="s">
        <v>20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</row>
    <row r="42" spans="1:51" x14ac:dyDescent="0.2">
      <c r="A42" s="26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</row>
    <row r="43" spans="1:51" x14ac:dyDescent="0.2">
      <c r="A43" s="26" t="s">
        <v>21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</row>
    <row r="44" spans="1:51" x14ac:dyDescent="0.2">
      <c r="A44" s="26" t="s">
        <v>22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</row>
    <row r="45" spans="1:51" x14ac:dyDescent="0.2">
      <c r="A45" s="26" t="s">
        <v>23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</row>
    <row r="46" spans="1:51" x14ac:dyDescent="0.2">
      <c r="A46" s="26" t="s">
        <v>24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</row>
    <row r="47" spans="1:51" x14ac:dyDescent="0.2">
      <c r="A47" s="26" t="s">
        <v>25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</row>
    <row r="48" spans="1:51" x14ac:dyDescent="0.2">
      <c r="A48" s="26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</row>
    <row r="49" spans="1:51" s="29" customFormat="1" x14ac:dyDescent="0.2">
      <c r="A49" s="27" t="s">
        <v>15</v>
      </c>
      <c r="B49" s="13"/>
      <c r="C49" s="13"/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30">
        <v>0</v>
      </c>
      <c r="AN49" s="30">
        <v>0</v>
      </c>
      <c r="AO49" s="30">
        <v>0</v>
      </c>
      <c r="AP49" s="30">
        <v>0</v>
      </c>
      <c r="AQ49" s="30">
        <v>0</v>
      </c>
      <c r="AR49" s="30">
        <v>0</v>
      </c>
      <c r="AS49" s="30">
        <v>0</v>
      </c>
      <c r="AT49" s="30">
        <v>0</v>
      </c>
      <c r="AU49" s="30">
        <v>0</v>
      </c>
      <c r="AV49" s="30">
        <v>0</v>
      </c>
      <c r="AW49" s="30">
        <v>0</v>
      </c>
      <c r="AX49" s="30">
        <v>0</v>
      </c>
      <c r="AY49" s="30">
        <v>0</v>
      </c>
    </row>
    <row r="50" spans="1:51" x14ac:dyDescent="0.2">
      <c r="A50" s="27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</row>
    <row r="51" spans="1:51" s="29" customFormat="1" ht="12.75" thickBot="1" x14ac:dyDescent="0.25">
      <c r="A51" s="27" t="s">
        <v>2</v>
      </c>
      <c r="B51" s="13"/>
      <c r="C51" s="13"/>
      <c r="D51" s="28">
        <v>582521</v>
      </c>
      <c r="E51" s="28">
        <v>580390</v>
      </c>
      <c r="F51" s="28">
        <v>580083</v>
      </c>
      <c r="G51" s="28">
        <v>578533</v>
      </c>
      <c r="H51" s="28">
        <v>576045</v>
      </c>
      <c r="I51" s="28">
        <v>573057</v>
      </c>
      <c r="J51" s="28">
        <v>568278</v>
      </c>
      <c r="K51" s="28">
        <v>562770</v>
      </c>
      <c r="L51" s="28">
        <v>553343</v>
      </c>
      <c r="M51" s="28">
        <v>546402</v>
      </c>
      <c r="N51" s="28">
        <v>536622</v>
      </c>
      <c r="O51" s="28">
        <v>526451</v>
      </c>
      <c r="P51" s="28">
        <v>511100</v>
      </c>
      <c r="Q51" s="28">
        <v>496823</v>
      </c>
      <c r="R51" s="28">
        <v>472689</v>
      </c>
      <c r="S51" s="28">
        <v>455804</v>
      </c>
      <c r="T51" s="28">
        <v>432509</v>
      </c>
      <c r="U51" s="28">
        <v>410486</v>
      </c>
      <c r="V51" s="28">
        <v>388764</v>
      </c>
      <c r="W51" s="28">
        <v>368124</v>
      </c>
      <c r="X51" s="28">
        <v>342634</v>
      </c>
      <c r="Y51" s="28">
        <v>315750</v>
      </c>
      <c r="Z51" s="28">
        <v>291445</v>
      </c>
      <c r="AA51" s="28">
        <v>268212</v>
      </c>
      <c r="AB51" s="28">
        <v>244323</v>
      </c>
      <c r="AC51" s="28">
        <v>220961</v>
      </c>
      <c r="AD51" s="28">
        <v>196807</v>
      </c>
      <c r="AE51" s="28">
        <v>175328</v>
      </c>
      <c r="AF51" s="28">
        <v>153721</v>
      </c>
      <c r="AG51" s="28">
        <v>133781</v>
      </c>
      <c r="AH51" s="28">
        <v>115191</v>
      </c>
      <c r="AI51" s="28">
        <v>98585</v>
      </c>
      <c r="AJ51" s="28">
        <v>83891</v>
      </c>
      <c r="AK51" s="28">
        <v>70617</v>
      </c>
      <c r="AL51" s="28">
        <v>58644</v>
      </c>
      <c r="AM51" s="28">
        <v>48231</v>
      </c>
      <c r="AN51" s="28">
        <v>39460</v>
      </c>
      <c r="AO51" s="28">
        <v>31972</v>
      </c>
      <c r="AP51" s="28">
        <v>25564</v>
      </c>
      <c r="AQ51" s="28">
        <v>20230</v>
      </c>
      <c r="AR51" s="28">
        <v>15724</v>
      </c>
      <c r="AS51" s="28">
        <v>11987</v>
      </c>
      <c r="AT51" s="28">
        <v>8953</v>
      </c>
      <c r="AU51" s="28">
        <v>6543</v>
      </c>
      <c r="AV51" s="28">
        <v>4675</v>
      </c>
      <c r="AW51" s="28">
        <v>3261</v>
      </c>
      <c r="AX51" s="28">
        <v>2219</v>
      </c>
      <c r="AY51" s="28">
        <v>1472</v>
      </c>
    </row>
    <row r="52" spans="1:51" ht="12.75" thickTop="1" x14ac:dyDescent="0.2">
      <c r="A52" s="27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</row>
    <row r="53" spans="1:51" x14ac:dyDescent="0.2">
      <c r="A53" s="27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</row>
    <row r="54" spans="1:51" x14ac:dyDescent="0.2">
      <c r="A54" s="22" t="s">
        <v>26</v>
      </c>
      <c r="B54" s="23"/>
      <c r="C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</row>
    <row r="55" spans="1:51" x14ac:dyDescent="0.2">
      <c r="A55" s="26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</row>
    <row r="56" spans="1:51" x14ac:dyDescent="0.2">
      <c r="A56" s="26" t="s">
        <v>27</v>
      </c>
      <c r="D56" s="14">
        <v>11847224</v>
      </c>
      <c r="E56" s="14">
        <v>11807050</v>
      </c>
      <c r="F56" s="14">
        <v>11742649</v>
      </c>
      <c r="G56" s="14">
        <v>11657315</v>
      </c>
      <c r="H56" s="14">
        <v>11557622</v>
      </c>
      <c r="I56" s="14">
        <v>11437253</v>
      </c>
      <c r="J56" s="14">
        <v>11281520</v>
      </c>
      <c r="K56" s="14">
        <v>11120069</v>
      </c>
      <c r="L56" s="14">
        <v>10945539</v>
      </c>
      <c r="M56" s="14">
        <v>10745912</v>
      </c>
      <c r="N56" s="14">
        <v>10534783</v>
      </c>
      <c r="O56" s="14">
        <v>10301838</v>
      </c>
      <c r="P56" s="14">
        <v>10058755</v>
      </c>
      <c r="Q56" s="14">
        <v>9791259</v>
      </c>
      <c r="R56" s="14">
        <v>9490949</v>
      </c>
      <c r="S56" s="14">
        <v>9149347</v>
      </c>
      <c r="T56" s="14">
        <v>8786238</v>
      </c>
      <c r="U56" s="14">
        <v>8422634</v>
      </c>
      <c r="V56" s="14">
        <v>8036513</v>
      </c>
      <c r="W56" s="14">
        <v>7642717</v>
      </c>
      <c r="X56" s="14">
        <v>7237741</v>
      </c>
      <c r="Y56" s="14">
        <v>6830068</v>
      </c>
      <c r="Z56" s="14">
        <v>6372401</v>
      </c>
      <c r="AA56" s="14">
        <v>5909937</v>
      </c>
      <c r="AB56" s="14">
        <v>5437471</v>
      </c>
      <c r="AC56" s="14">
        <v>5000089</v>
      </c>
      <c r="AD56" s="14">
        <v>4525778</v>
      </c>
      <c r="AE56" s="14">
        <v>4052845</v>
      </c>
      <c r="AF56" s="14">
        <v>3590430</v>
      </c>
      <c r="AG56" s="14">
        <v>3155435</v>
      </c>
      <c r="AH56" s="14">
        <v>2725919</v>
      </c>
      <c r="AI56" s="14">
        <v>2338040</v>
      </c>
      <c r="AJ56" s="14">
        <v>1995784</v>
      </c>
      <c r="AK56" s="14">
        <v>1691929</v>
      </c>
      <c r="AL56" s="14">
        <v>1412010</v>
      </c>
      <c r="AM56" s="14">
        <v>1165492</v>
      </c>
      <c r="AN56" s="14">
        <v>954247</v>
      </c>
      <c r="AO56" s="14">
        <v>780022</v>
      </c>
      <c r="AP56" s="14">
        <v>624959</v>
      </c>
      <c r="AQ56" s="14">
        <v>498392</v>
      </c>
      <c r="AR56" s="14">
        <v>390522</v>
      </c>
      <c r="AS56" s="14">
        <v>300285</v>
      </c>
      <c r="AT56" s="14">
        <v>226299</v>
      </c>
      <c r="AU56" s="14">
        <v>166948</v>
      </c>
      <c r="AV56" s="14">
        <v>120430</v>
      </c>
      <c r="AW56" s="14">
        <v>84851</v>
      </c>
      <c r="AX56" s="14">
        <v>58329</v>
      </c>
      <c r="AY56" s="14">
        <v>39097</v>
      </c>
    </row>
    <row r="57" spans="1:51" x14ac:dyDescent="0.2">
      <c r="A57" s="13" t="s">
        <v>0</v>
      </c>
      <c r="D57" s="14">
        <v>45938</v>
      </c>
      <c r="E57" s="14">
        <v>46184</v>
      </c>
      <c r="F57" s="14">
        <v>49345</v>
      </c>
      <c r="G57" s="14">
        <v>52057</v>
      </c>
      <c r="H57" s="14">
        <v>54624</v>
      </c>
      <c r="I57" s="14">
        <v>57976</v>
      </c>
      <c r="J57" s="14">
        <v>60460</v>
      </c>
      <c r="K57" s="14">
        <v>62635</v>
      </c>
      <c r="L57" s="14">
        <v>61682</v>
      </c>
      <c r="M57" s="14">
        <v>64131</v>
      </c>
      <c r="N57" s="14">
        <v>64445</v>
      </c>
      <c r="O57" s="14">
        <v>65103</v>
      </c>
      <c r="P57" s="14">
        <v>61265</v>
      </c>
      <c r="Q57" s="14">
        <v>59851</v>
      </c>
      <c r="R57" s="14">
        <v>50077</v>
      </c>
      <c r="S57" s="14">
        <v>49183</v>
      </c>
      <c r="T57" s="14">
        <v>42248</v>
      </c>
      <c r="U57" s="14">
        <v>37144</v>
      </c>
      <c r="V57" s="14">
        <v>33054</v>
      </c>
      <c r="W57" s="14">
        <v>30508</v>
      </c>
      <c r="X57" s="14">
        <v>23326</v>
      </c>
      <c r="Y57" s="14">
        <v>15929</v>
      </c>
      <c r="Z57" s="14">
        <v>12458</v>
      </c>
      <c r="AA57" s="14">
        <v>10425</v>
      </c>
      <c r="AB57" s="14">
        <v>7150</v>
      </c>
      <c r="AC57" s="14">
        <v>4438</v>
      </c>
      <c r="AD57" s="14">
        <v>1753</v>
      </c>
      <c r="AE57" s="14">
        <v>1530</v>
      </c>
      <c r="AF57" s="14">
        <v>297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  <c r="AX57" s="14">
        <v>0</v>
      </c>
      <c r="AY57" s="14">
        <v>0</v>
      </c>
    </row>
    <row r="58" spans="1:51" x14ac:dyDescent="0.2">
      <c r="A58" s="26" t="s">
        <v>1</v>
      </c>
      <c r="D58" s="14">
        <v>536583</v>
      </c>
      <c r="E58" s="14">
        <v>534206</v>
      </c>
      <c r="F58" s="14">
        <v>530738</v>
      </c>
      <c r="G58" s="14">
        <v>526476</v>
      </c>
      <c r="H58" s="14">
        <v>521421</v>
      </c>
      <c r="I58" s="14">
        <v>515081</v>
      </c>
      <c r="J58" s="14">
        <v>507818</v>
      </c>
      <c r="K58" s="14">
        <v>500135</v>
      </c>
      <c r="L58" s="14">
        <v>491661</v>
      </c>
      <c r="M58" s="14">
        <v>482271</v>
      </c>
      <c r="N58" s="14">
        <v>472177</v>
      </c>
      <c r="O58" s="14">
        <v>461348</v>
      </c>
      <c r="P58" s="14">
        <v>449835</v>
      </c>
      <c r="Q58" s="14">
        <v>436972</v>
      </c>
      <c r="R58" s="14">
        <v>422612</v>
      </c>
      <c r="S58" s="14">
        <v>406621</v>
      </c>
      <c r="T58" s="14">
        <v>390261</v>
      </c>
      <c r="U58" s="14">
        <v>373342</v>
      </c>
      <c r="V58" s="14">
        <v>355710</v>
      </c>
      <c r="W58" s="14">
        <v>337616</v>
      </c>
      <c r="X58" s="14">
        <v>319308</v>
      </c>
      <c r="Y58" s="14">
        <v>299821</v>
      </c>
      <c r="Z58" s="14">
        <v>278987</v>
      </c>
      <c r="AA58" s="14">
        <v>257787</v>
      </c>
      <c r="AB58" s="14">
        <v>237173</v>
      </c>
      <c r="AC58" s="14">
        <v>216523</v>
      </c>
      <c r="AD58" s="14">
        <v>195054</v>
      </c>
      <c r="AE58" s="14">
        <v>173798</v>
      </c>
      <c r="AF58" s="14">
        <v>153424</v>
      </c>
      <c r="AG58" s="14">
        <v>133781</v>
      </c>
      <c r="AH58" s="14">
        <v>115191</v>
      </c>
      <c r="AI58" s="14">
        <v>98585</v>
      </c>
      <c r="AJ58" s="14">
        <v>83891</v>
      </c>
      <c r="AK58" s="14">
        <v>70617</v>
      </c>
      <c r="AL58" s="14">
        <v>58644</v>
      </c>
      <c r="AM58" s="14">
        <v>48231</v>
      </c>
      <c r="AN58" s="14">
        <v>39460</v>
      </c>
      <c r="AO58" s="14">
        <v>31972</v>
      </c>
      <c r="AP58" s="14">
        <v>25564</v>
      </c>
      <c r="AQ58" s="14">
        <v>20230</v>
      </c>
      <c r="AR58" s="14">
        <v>15724</v>
      </c>
      <c r="AS58" s="14">
        <v>11987</v>
      </c>
      <c r="AT58" s="14">
        <v>8953</v>
      </c>
      <c r="AU58" s="14">
        <v>6543</v>
      </c>
      <c r="AV58" s="14">
        <v>4675</v>
      </c>
      <c r="AW58" s="14">
        <v>3261</v>
      </c>
      <c r="AX58" s="14">
        <v>2219</v>
      </c>
      <c r="AY58" s="14">
        <v>1472</v>
      </c>
    </row>
    <row r="59" spans="1:51" x14ac:dyDescent="0.2">
      <c r="A59" s="26" t="s">
        <v>3</v>
      </c>
      <c r="D59" s="14">
        <v>-622695</v>
      </c>
      <c r="E59" s="14">
        <v>-644791</v>
      </c>
      <c r="F59" s="14">
        <v>-665417</v>
      </c>
      <c r="G59" s="14">
        <v>-678226</v>
      </c>
      <c r="H59" s="14">
        <v>-696414</v>
      </c>
      <c r="I59" s="14">
        <v>-728790</v>
      </c>
      <c r="J59" s="14">
        <v>-729729</v>
      </c>
      <c r="K59" s="14">
        <v>-737300</v>
      </c>
      <c r="L59" s="14">
        <v>-752970</v>
      </c>
      <c r="M59" s="14">
        <v>-757531</v>
      </c>
      <c r="N59" s="14">
        <v>-769567</v>
      </c>
      <c r="O59" s="14">
        <v>-769534</v>
      </c>
      <c r="P59" s="14">
        <v>-778596</v>
      </c>
      <c r="Q59" s="14">
        <v>-797133</v>
      </c>
      <c r="R59" s="14">
        <v>-814291</v>
      </c>
      <c r="S59" s="14">
        <v>-818913</v>
      </c>
      <c r="T59" s="14">
        <v>-796113</v>
      </c>
      <c r="U59" s="14">
        <v>-796607</v>
      </c>
      <c r="V59" s="14">
        <v>-782560</v>
      </c>
      <c r="W59" s="14">
        <v>-773100</v>
      </c>
      <c r="X59" s="14">
        <v>-750307</v>
      </c>
      <c r="Y59" s="14">
        <v>-773417</v>
      </c>
      <c r="Z59" s="14">
        <v>-753909</v>
      </c>
      <c r="AA59" s="14">
        <v>-740678</v>
      </c>
      <c r="AB59" s="14">
        <v>-681705</v>
      </c>
      <c r="AC59" s="14">
        <v>-695272</v>
      </c>
      <c r="AD59" s="14">
        <v>-669740</v>
      </c>
      <c r="AE59" s="14">
        <v>-637743</v>
      </c>
      <c r="AF59" s="14">
        <v>-588716</v>
      </c>
      <c r="AG59" s="14">
        <v>-563297</v>
      </c>
      <c r="AH59" s="14">
        <v>-503070</v>
      </c>
      <c r="AI59" s="14">
        <v>-440841</v>
      </c>
      <c r="AJ59" s="14">
        <v>-387746</v>
      </c>
      <c r="AK59" s="14">
        <v>-350536</v>
      </c>
      <c r="AL59" s="14">
        <v>-305162</v>
      </c>
      <c r="AM59" s="14">
        <v>-259476</v>
      </c>
      <c r="AN59" s="14">
        <v>-213685</v>
      </c>
      <c r="AO59" s="14">
        <v>-187035</v>
      </c>
      <c r="AP59" s="14">
        <v>-152131</v>
      </c>
      <c r="AQ59" s="14">
        <v>-128100</v>
      </c>
      <c r="AR59" s="14">
        <v>-105961</v>
      </c>
      <c r="AS59" s="14">
        <v>-85973</v>
      </c>
      <c r="AT59" s="14">
        <v>-68304</v>
      </c>
      <c r="AU59" s="14">
        <v>-53061</v>
      </c>
      <c r="AV59" s="14">
        <v>-40254</v>
      </c>
      <c r="AW59" s="14">
        <v>-29783</v>
      </c>
      <c r="AX59" s="14">
        <v>-21451</v>
      </c>
      <c r="AY59" s="14">
        <v>-15054</v>
      </c>
    </row>
    <row r="60" spans="1:51" x14ac:dyDescent="0.2">
      <c r="A60" s="26" t="s">
        <v>28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</row>
    <row r="61" spans="1:51" x14ac:dyDescent="0.2">
      <c r="A61" s="26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</row>
    <row r="62" spans="1:51" ht="12.75" thickBot="1" x14ac:dyDescent="0.25">
      <c r="A62" s="27" t="s">
        <v>29</v>
      </c>
      <c r="D62" s="28">
        <v>11807050</v>
      </c>
      <c r="E62" s="28">
        <v>11742649</v>
      </c>
      <c r="F62" s="28">
        <v>11657315</v>
      </c>
      <c r="G62" s="28">
        <v>11557622</v>
      </c>
      <c r="H62" s="28">
        <v>11437253</v>
      </c>
      <c r="I62" s="28">
        <v>11281520</v>
      </c>
      <c r="J62" s="28">
        <v>11120069</v>
      </c>
      <c r="K62" s="28">
        <v>10945539</v>
      </c>
      <c r="L62" s="28">
        <v>10745912</v>
      </c>
      <c r="M62" s="28">
        <v>10534783</v>
      </c>
      <c r="N62" s="28">
        <v>10301838</v>
      </c>
      <c r="O62" s="28">
        <v>10058755</v>
      </c>
      <c r="P62" s="28">
        <v>9791259</v>
      </c>
      <c r="Q62" s="28">
        <v>9490949</v>
      </c>
      <c r="R62" s="28">
        <v>9149347</v>
      </c>
      <c r="S62" s="28">
        <v>8786238</v>
      </c>
      <c r="T62" s="28">
        <v>8422634</v>
      </c>
      <c r="U62" s="28">
        <v>8036513</v>
      </c>
      <c r="V62" s="28">
        <v>7642717</v>
      </c>
      <c r="W62" s="28">
        <v>7237741</v>
      </c>
      <c r="X62" s="28">
        <v>6830068</v>
      </c>
      <c r="Y62" s="28">
        <v>6372401</v>
      </c>
      <c r="Z62" s="28">
        <v>5909937</v>
      </c>
      <c r="AA62" s="28">
        <v>5437471</v>
      </c>
      <c r="AB62" s="28">
        <v>5000089</v>
      </c>
      <c r="AC62" s="28">
        <v>4525778</v>
      </c>
      <c r="AD62" s="28">
        <v>4052845</v>
      </c>
      <c r="AE62" s="28">
        <v>3590430</v>
      </c>
      <c r="AF62" s="28">
        <v>3155435</v>
      </c>
      <c r="AG62" s="28">
        <v>2725919</v>
      </c>
      <c r="AH62" s="28">
        <v>2338040</v>
      </c>
      <c r="AI62" s="28">
        <v>1995784</v>
      </c>
      <c r="AJ62" s="28">
        <v>1691929</v>
      </c>
      <c r="AK62" s="28">
        <v>1412010</v>
      </c>
      <c r="AL62" s="28">
        <v>1165492</v>
      </c>
      <c r="AM62" s="28">
        <v>954247</v>
      </c>
      <c r="AN62" s="28">
        <v>780022</v>
      </c>
      <c r="AO62" s="28">
        <v>624959</v>
      </c>
      <c r="AP62" s="28">
        <v>498392</v>
      </c>
      <c r="AQ62" s="28">
        <v>390522</v>
      </c>
      <c r="AR62" s="28">
        <v>300285</v>
      </c>
      <c r="AS62" s="28">
        <v>226299</v>
      </c>
      <c r="AT62" s="28">
        <v>166948</v>
      </c>
      <c r="AU62" s="28">
        <v>120430</v>
      </c>
      <c r="AV62" s="28">
        <v>84851</v>
      </c>
      <c r="AW62" s="28">
        <v>58329</v>
      </c>
      <c r="AX62" s="28">
        <v>39097</v>
      </c>
      <c r="AY62" s="28">
        <v>25515</v>
      </c>
    </row>
    <row r="63" spans="1:51" ht="12.75" thickTop="1" x14ac:dyDescent="0.2">
      <c r="A63" s="26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</row>
    <row r="64" spans="1:51" x14ac:dyDescent="0.2">
      <c r="A64" s="26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</row>
    <row r="65" spans="1:51" x14ac:dyDescent="0.2">
      <c r="A65" s="22" t="s">
        <v>30</v>
      </c>
      <c r="B65" s="23"/>
      <c r="C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</row>
    <row r="66" spans="1:51" x14ac:dyDescent="0.2">
      <c r="A66" s="33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</row>
    <row r="67" spans="1:51" x14ac:dyDescent="0.2">
      <c r="A67" s="27" t="s">
        <v>1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</row>
    <row r="68" spans="1:51" x14ac:dyDescent="0.2">
      <c r="A68" s="26"/>
      <c r="B68" s="26" t="s">
        <v>31</v>
      </c>
      <c r="D68" s="14">
        <v>11847224</v>
      </c>
      <c r="E68" s="14">
        <v>11807050</v>
      </c>
      <c r="F68" s="14">
        <v>11742649</v>
      </c>
      <c r="G68" s="14">
        <v>11657315</v>
      </c>
      <c r="H68" s="14">
        <v>11557622</v>
      </c>
      <c r="I68" s="14">
        <v>11437253</v>
      </c>
      <c r="J68" s="14">
        <v>11281520</v>
      </c>
      <c r="K68" s="14">
        <v>11120069</v>
      </c>
      <c r="L68" s="14">
        <v>10945539</v>
      </c>
      <c r="M68" s="14">
        <v>10745912</v>
      </c>
      <c r="N68" s="14">
        <v>10534783</v>
      </c>
      <c r="O68" s="14">
        <v>10301838</v>
      </c>
      <c r="P68" s="14">
        <v>10058755</v>
      </c>
      <c r="Q68" s="14">
        <v>9791259</v>
      </c>
      <c r="R68" s="14">
        <v>9490949</v>
      </c>
      <c r="S68" s="14">
        <v>9149347</v>
      </c>
      <c r="T68" s="14">
        <v>8786238</v>
      </c>
      <c r="U68" s="14">
        <v>8422634</v>
      </c>
      <c r="V68" s="14">
        <v>8036513</v>
      </c>
      <c r="W68" s="14">
        <v>7642717</v>
      </c>
      <c r="X68" s="14">
        <v>7237741</v>
      </c>
      <c r="Y68" s="14">
        <v>6830068</v>
      </c>
      <c r="Z68" s="14">
        <v>6372401</v>
      </c>
      <c r="AA68" s="14">
        <v>5909937</v>
      </c>
      <c r="AB68" s="14">
        <v>5437471</v>
      </c>
      <c r="AC68" s="14">
        <v>5000089</v>
      </c>
      <c r="AD68" s="14">
        <v>4525778</v>
      </c>
      <c r="AE68" s="14">
        <v>4052845</v>
      </c>
      <c r="AF68" s="14">
        <v>3590430</v>
      </c>
      <c r="AG68" s="14">
        <v>3155435</v>
      </c>
      <c r="AH68" s="14">
        <v>2725919</v>
      </c>
      <c r="AI68" s="14">
        <v>2338040</v>
      </c>
      <c r="AJ68" s="14">
        <v>1995784</v>
      </c>
      <c r="AK68" s="14">
        <v>1691929</v>
      </c>
      <c r="AL68" s="14">
        <v>1412010</v>
      </c>
      <c r="AM68" s="14">
        <v>1165492</v>
      </c>
      <c r="AN68" s="14">
        <v>954247</v>
      </c>
      <c r="AO68" s="14">
        <v>780022</v>
      </c>
      <c r="AP68" s="14">
        <v>624959</v>
      </c>
      <c r="AQ68" s="14">
        <v>498392</v>
      </c>
      <c r="AR68" s="14">
        <v>390522</v>
      </c>
      <c r="AS68" s="14">
        <v>300285</v>
      </c>
      <c r="AT68" s="14">
        <v>226299</v>
      </c>
      <c r="AU68" s="14">
        <v>166948</v>
      </c>
      <c r="AV68" s="14">
        <v>120430</v>
      </c>
      <c r="AW68" s="14">
        <v>84851</v>
      </c>
      <c r="AX68" s="14">
        <v>58329</v>
      </c>
      <c r="AY68" s="14">
        <v>39097</v>
      </c>
    </row>
    <row r="69" spans="1:51" x14ac:dyDescent="0.2">
      <c r="A69" s="26"/>
      <c r="B69" s="26" t="s">
        <v>32</v>
      </c>
      <c r="D69" s="14">
        <v>-311347.5</v>
      </c>
      <c r="E69" s="14">
        <v>-322395.5</v>
      </c>
      <c r="F69" s="14">
        <v>-332708.5</v>
      </c>
      <c r="G69" s="14">
        <v>-339113</v>
      </c>
      <c r="H69" s="14">
        <v>-348207</v>
      </c>
      <c r="I69" s="14">
        <v>-364395</v>
      </c>
      <c r="J69" s="14">
        <v>-364864.5</v>
      </c>
      <c r="K69" s="14">
        <v>-368650</v>
      </c>
      <c r="L69" s="14">
        <v>-376485</v>
      </c>
      <c r="M69" s="14">
        <v>-378765.5</v>
      </c>
      <c r="N69" s="14">
        <v>-384783.5</v>
      </c>
      <c r="O69" s="14">
        <v>-384767</v>
      </c>
      <c r="P69" s="14">
        <v>-389298</v>
      </c>
      <c r="Q69" s="14">
        <v>-398566.5</v>
      </c>
      <c r="R69" s="14">
        <v>-407145.5</v>
      </c>
      <c r="S69" s="14">
        <v>-409456.5</v>
      </c>
      <c r="T69" s="14">
        <v>-398056.5</v>
      </c>
      <c r="U69" s="14">
        <v>-398303.5</v>
      </c>
      <c r="V69" s="14">
        <v>-391280</v>
      </c>
      <c r="W69" s="14">
        <v>-386550</v>
      </c>
      <c r="X69" s="14">
        <v>-375153.5</v>
      </c>
      <c r="Y69" s="14">
        <v>-386708.5</v>
      </c>
      <c r="Z69" s="14">
        <v>-376954.5</v>
      </c>
      <c r="AA69" s="14">
        <v>-370339</v>
      </c>
      <c r="AB69" s="14">
        <v>-340852.5</v>
      </c>
      <c r="AC69" s="14">
        <v>-347636</v>
      </c>
      <c r="AD69" s="14">
        <v>-334870</v>
      </c>
      <c r="AE69" s="14">
        <v>-318871.5</v>
      </c>
      <c r="AF69" s="14">
        <v>-294358</v>
      </c>
      <c r="AG69" s="14">
        <v>-281648.5</v>
      </c>
      <c r="AH69" s="14">
        <v>-251535</v>
      </c>
      <c r="AI69" s="14">
        <v>-220420.5</v>
      </c>
      <c r="AJ69" s="14">
        <v>-193873</v>
      </c>
      <c r="AK69" s="14">
        <v>-175268</v>
      </c>
      <c r="AL69" s="14">
        <v>-152581</v>
      </c>
      <c r="AM69" s="14">
        <v>-129738</v>
      </c>
      <c r="AN69" s="14">
        <v>-106842.5</v>
      </c>
      <c r="AO69" s="14">
        <v>-93517.5</v>
      </c>
      <c r="AP69" s="14">
        <v>-76065.5</v>
      </c>
      <c r="AQ69" s="14">
        <v>-64050</v>
      </c>
      <c r="AR69" s="14">
        <v>-52980.5</v>
      </c>
      <c r="AS69" s="14">
        <v>-42986.5</v>
      </c>
      <c r="AT69" s="14">
        <v>-34152</v>
      </c>
      <c r="AU69" s="14">
        <v>-26530.5</v>
      </c>
      <c r="AV69" s="14">
        <v>-20127</v>
      </c>
      <c r="AW69" s="14">
        <v>-14891.5</v>
      </c>
      <c r="AX69" s="14">
        <v>-10725.5</v>
      </c>
      <c r="AY69" s="14">
        <v>-7527</v>
      </c>
    </row>
    <row r="70" spans="1:51" x14ac:dyDescent="0.2">
      <c r="A70" s="26"/>
      <c r="B70" s="26" t="s">
        <v>33</v>
      </c>
      <c r="D70" s="34">
        <v>11535876.5</v>
      </c>
      <c r="E70" s="34">
        <v>11484654.5</v>
      </c>
      <c r="F70" s="34">
        <v>11409940.5</v>
      </c>
      <c r="G70" s="34">
        <v>11318202</v>
      </c>
      <c r="H70" s="34">
        <v>11209415</v>
      </c>
      <c r="I70" s="34">
        <v>11072858</v>
      </c>
      <c r="J70" s="34">
        <v>10916655.5</v>
      </c>
      <c r="K70" s="34">
        <v>10751419</v>
      </c>
      <c r="L70" s="34">
        <v>10569054</v>
      </c>
      <c r="M70" s="34">
        <v>10367146.5</v>
      </c>
      <c r="N70" s="34">
        <v>10149999.5</v>
      </c>
      <c r="O70" s="34">
        <v>9917071</v>
      </c>
      <c r="P70" s="34">
        <v>9669457</v>
      </c>
      <c r="Q70" s="34">
        <v>9392692.5</v>
      </c>
      <c r="R70" s="34">
        <v>9083803.5</v>
      </c>
      <c r="S70" s="34">
        <v>8739890.5</v>
      </c>
      <c r="T70" s="34">
        <v>8388181.5</v>
      </c>
      <c r="U70" s="34">
        <v>8024330.5</v>
      </c>
      <c r="V70" s="34">
        <v>7645233</v>
      </c>
      <c r="W70" s="34">
        <v>7256167</v>
      </c>
      <c r="X70" s="34">
        <v>6862587.5</v>
      </c>
      <c r="Y70" s="34">
        <v>6443359.5</v>
      </c>
      <c r="Z70" s="34">
        <v>5995446.5</v>
      </c>
      <c r="AA70" s="34">
        <v>5539598</v>
      </c>
      <c r="AB70" s="34">
        <v>5096618.5</v>
      </c>
      <c r="AC70" s="34">
        <v>4652453</v>
      </c>
      <c r="AD70" s="34">
        <v>4190908</v>
      </c>
      <c r="AE70" s="34">
        <v>3733973.5</v>
      </c>
      <c r="AF70" s="34">
        <v>3296072</v>
      </c>
      <c r="AG70" s="34">
        <v>2873786.5</v>
      </c>
      <c r="AH70" s="34">
        <v>2474384</v>
      </c>
      <c r="AI70" s="34">
        <v>2117619.5</v>
      </c>
      <c r="AJ70" s="34">
        <v>1801911</v>
      </c>
      <c r="AK70" s="34">
        <v>1516661</v>
      </c>
      <c r="AL70" s="34">
        <v>1259429</v>
      </c>
      <c r="AM70" s="34">
        <v>1035754</v>
      </c>
      <c r="AN70" s="34">
        <v>847404.5</v>
      </c>
      <c r="AO70" s="34">
        <v>686504.5</v>
      </c>
      <c r="AP70" s="34">
        <v>548893.5</v>
      </c>
      <c r="AQ70" s="34">
        <v>434342</v>
      </c>
      <c r="AR70" s="34">
        <v>337541.5</v>
      </c>
      <c r="AS70" s="34">
        <v>257298.5</v>
      </c>
      <c r="AT70" s="34">
        <v>192147</v>
      </c>
      <c r="AU70" s="34">
        <v>140417.5</v>
      </c>
      <c r="AV70" s="34">
        <v>100303</v>
      </c>
      <c r="AW70" s="34">
        <v>69959.5</v>
      </c>
      <c r="AX70" s="34">
        <v>47603.5</v>
      </c>
      <c r="AY70" s="34">
        <v>31570</v>
      </c>
    </row>
    <row r="71" spans="1:51" x14ac:dyDescent="0.2">
      <c r="A71" s="26"/>
      <c r="B71" s="26" t="s">
        <v>34</v>
      </c>
      <c r="D71" s="14">
        <v>536583</v>
      </c>
      <c r="E71" s="14">
        <v>534206</v>
      </c>
      <c r="F71" s="14">
        <v>530738</v>
      </c>
      <c r="G71" s="14">
        <v>526476</v>
      </c>
      <c r="H71" s="14">
        <v>521421</v>
      </c>
      <c r="I71" s="14">
        <v>515081</v>
      </c>
      <c r="J71" s="14">
        <v>507818</v>
      </c>
      <c r="K71" s="14">
        <v>500135</v>
      </c>
      <c r="L71" s="14">
        <v>491661</v>
      </c>
      <c r="M71" s="14">
        <v>482271</v>
      </c>
      <c r="N71" s="14">
        <v>472177</v>
      </c>
      <c r="O71" s="14">
        <v>461348</v>
      </c>
      <c r="P71" s="14">
        <v>449835</v>
      </c>
      <c r="Q71" s="14">
        <v>436972</v>
      </c>
      <c r="R71" s="14">
        <v>422612</v>
      </c>
      <c r="S71" s="14">
        <v>406621</v>
      </c>
      <c r="T71" s="14">
        <v>390261</v>
      </c>
      <c r="U71" s="14">
        <v>373342</v>
      </c>
      <c r="V71" s="14">
        <v>355710</v>
      </c>
      <c r="W71" s="14">
        <v>337616</v>
      </c>
      <c r="X71" s="14">
        <v>319308</v>
      </c>
      <c r="Y71" s="14">
        <v>299821</v>
      </c>
      <c r="Z71" s="14">
        <v>278987</v>
      </c>
      <c r="AA71" s="14">
        <v>257787</v>
      </c>
      <c r="AB71" s="14">
        <v>237173</v>
      </c>
      <c r="AC71" s="14">
        <v>216523</v>
      </c>
      <c r="AD71" s="14">
        <v>195054</v>
      </c>
      <c r="AE71" s="14">
        <v>173798</v>
      </c>
      <c r="AF71" s="14">
        <v>153424</v>
      </c>
      <c r="AG71" s="14">
        <v>133781</v>
      </c>
      <c r="AH71" s="14">
        <v>115191</v>
      </c>
      <c r="AI71" s="14">
        <v>98585</v>
      </c>
      <c r="AJ71" s="14">
        <v>83891</v>
      </c>
      <c r="AK71" s="14">
        <v>70617</v>
      </c>
      <c r="AL71" s="14">
        <v>58644</v>
      </c>
      <c r="AM71" s="14">
        <v>48231</v>
      </c>
      <c r="AN71" s="14">
        <v>39460</v>
      </c>
      <c r="AO71" s="14">
        <v>31972</v>
      </c>
      <c r="AP71" s="14">
        <v>25564</v>
      </c>
      <c r="AQ71" s="14">
        <v>20230</v>
      </c>
      <c r="AR71" s="14">
        <v>15724</v>
      </c>
      <c r="AS71" s="14">
        <v>11987</v>
      </c>
      <c r="AT71" s="14">
        <v>8953</v>
      </c>
      <c r="AU71" s="14">
        <v>6543</v>
      </c>
      <c r="AV71" s="14">
        <v>4675</v>
      </c>
      <c r="AW71" s="14">
        <v>3261</v>
      </c>
      <c r="AX71" s="14">
        <v>2219</v>
      </c>
      <c r="AY71" s="14">
        <v>1472</v>
      </c>
    </row>
    <row r="72" spans="1:51" x14ac:dyDescent="0.2">
      <c r="A72" s="26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</row>
    <row r="73" spans="1:51" x14ac:dyDescent="0.2">
      <c r="A73" s="27" t="s">
        <v>35</v>
      </c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</row>
    <row r="74" spans="1:51" x14ac:dyDescent="0.2">
      <c r="A74" s="26"/>
      <c r="B74" s="26" t="s">
        <v>31</v>
      </c>
      <c r="D74" s="14">
        <v>11847224</v>
      </c>
      <c r="E74" s="14">
        <v>11807050</v>
      </c>
      <c r="F74" s="14">
        <v>11742649</v>
      </c>
      <c r="G74" s="14">
        <v>11657315</v>
      </c>
      <c r="H74" s="14">
        <v>11557622</v>
      </c>
      <c r="I74" s="14">
        <v>11437253</v>
      </c>
      <c r="J74" s="14">
        <v>11281520</v>
      </c>
      <c r="K74" s="14">
        <v>11120069</v>
      </c>
      <c r="L74" s="14">
        <v>10945539</v>
      </c>
      <c r="M74" s="14">
        <v>10745912</v>
      </c>
      <c r="N74" s="14">
        <v>10534783</v>
      </c>
      <c r="O74" s="14">
        <v>10301838</v>
      </c>
      <c r="P74" s="14">
        <v>10058755</v>
      </c>
      <c r="Q74" s="14">
        <v>9791259</v>
      </c>
      <c r="R74" s="14">
        <v>9490949</v>
      </c>
      <c r="S74" s="14">
        <v>9149347</v>
      </c>
      <c r="T74" s="14">
        <v>8786238</v>
      </c>
      <c r="U74" s="14">
        <v>8422634</v>
      </c>
      <c r="V74" s="14">
        <v>8036513</v>
      </c>
      <c r="W74" s="14">
        <v>7642717</v>
      </c>
      <c r="X74" s="14">
        <v>7237741</v>
      </c>
      <c r="Y74" s="14">
        <v>6830068</v>
      </c>
      <c r="Z74" s="14">
        <v>6372401</v>
      </c>
      <c r="AA74" s="14">
        <v>5909937</v>
      </c>
      <c r="AB74" s="14">
        <v>5437471</v>
      </c>
      <c r="AC74" s="14">
        <v>5000089</v>
      </c>
      <c r="AD74" s="14">
        <v>4525778</v>
      </c>
      <c r="AE74" s="14">
        <v>4052845</v>
      </c>
      <c r="AF74" s="14">
        <v>3590430</v>
      </c>
      <c r="AG74" s="14">
        <v>3155435</v>
      </c>
      <c r="AH74" s="14">
        <v>2725919</v>
      </c>
      <c r="AI74" s="14">
        <v>2338040</v>
      </c>
      <c r="AJ74" s="14">
        <v>1995784</v>
      </c>
      <c r="AK74" s="14">
        <v>1691929</v>
      </c>
      <c r="AL74" s="14">
        <v>1412010</v>
      </c>
      <c r="AM74" s="14">
        <v>1165492</v>
      </c>
      <c r="AN74" s="14">
        <v>954247</v>
      </c>
      <c r="AO74" s="14">
        <v>780022</v>
      </c>
      <c r="AP74" s="14">
        <v>624959</v>
      </c>
      <c r="AQ74" s="14">
        <v>498392</v>
      </c>
      <c r="AR74" s="14">
        <v>390522</v>
      </c>
      <c r="AS74" s="14">
        <v>300285</v>
      </c>
      <c r="AT74" s="14">
        <v>226299</v>
      </c>
      <c r="AU74" s="14">
        <v>166948</v>
      </c>
      <c r="AV74" s="14">
        <v>120430</v>
      </c>
      <c r="AW74" s="14">
        <v>84851</v>
      </c>
      <c r="AX74" s="14">
        <v>58329</v>
      </c>
      <c r="AY74" s="14">
        <v>39097</v>
      </c>
    </row>
    <row r="75" spans="1:51" x14ac:dyDescent="0.2">
      <c r="A75" s="26"/>
      <c r="B75" s="26" t="s">
        <v>36</v>
      </c>
      <c r="D75" s="35">
        <v>45938</v>
      </c>
      <c r="E75" s="35">
        <v>46184</v>
      </c>
      <c r="F75" s="35">
        <v>49345</v>
      </c>
      <c r="G75" s="35">
        <v>52057</v>
      </c>
      <c r="H75" s="35">
        <v>54624</v>
      </c>
      <c r="I75" s="35">
        <v>57976</v>
      </c>
      <c r="J75" s="35">
        <v>60460</v>
      </c>
      <c r="K75" s="35">
        <v>62635</v>
      </c>
      <c r="L75" s="35">
        <v>61682</v>
      </c>
      <c r="M75" s="35">
        <v>64131</v>
      </c>
      <c r="N75" s="35">
        <v>64445</v>
      </c>
      <c r="O75" s="35">
        <v>65103</v>
      </c>
      <c r="P75" s="35">
        <v>61265</v>
      </c>
      <c r="Q75" s="35">
        <v>59851</v>
      </c>
      <c r="R75" s="35">
        <v>50077</v>
      </c>
      <c r="S75" s="35">
        <v>49183</v>
      </c>
      <c r="T75" s="35">
        <v>42248</v>
      </c>
      <c r="U75" s="35">
        <v>37144</v>
      </c>
      <c r="V75" s="35">
        <v>33054</v>
      </c>
      <c r="W75" s="35">
        <v>30508</v>
      </c>
      <c r="X75" s="35">
        <v>23326</v>
      </c>
      <c r="Y75" s="35">
        <v>15929</v>
      </c>
      <c r="Z75" s="35">
        <v>12458</v>
      </c>
      <c r="AA75" s="35">
        <v>10425</v>
      </c>
      <c r="AB75" s="35">
        <v>7150</v>
      </c>
      <c r="AC75" s="35">
        <v>4438</v>
      </c>
      <c r="AD75" s="35">
        <v>1753</v>
      </c>
      <c r="AE75" s="35">
        <v>1530</v>
      </c>
      <c r="AF75" s="35">
        <v>297</v>
      </c>
      <c r="AG75" s="35">
        <v>0</v>
      </c>
      <c r="AH75" s="35">
        <v>0</v>
      </c>
      <c r="AI75" s="35">
        <v>0</v>
      </c>
      <c r="AJ75" s="35">
        <v>0</v>
      </c>
      <c r="AK75" s="35">
        <v>0</v>
      </c>
      <c r="AL75" s="35">
        <v>0</v>
      </c>
      <c r="AM75" s="35">
        <v>0</v>
      </c>
      <c r="AN75" s="35">
        <v>0</v>
      </c>
      <c r="AO75" s="35">
        <v>0</v>
      </c>
      <c r="AP75" s="35">
        <v>0</v>
      </c>
      <c r="AQ75" s="35">
        <v>0</v>
      </c>
      <c r="AR75" s="35">
        <v>0</v>
      </c>
      <c r="AS75" s="35">
        <v>0</v>
      </c>
      <c r="AT75" s="35">
        <v>0</v>
      </c>
      <c r="AU75" s="35">
        <v>0</v>
      </c>
      <c r="AV75" s="35">
        <v>0</v>
      </c>
      <c r="AW75" s="35">
        <v>0</v>
      </c>
      <c r="AX75" s="35">
        <v>0</v>
      </c>
      <c r="AY75" s="35">
        <v>0</v>
      </c>
    </row>
    <row r="76" spans="1:51" x14ac:dyDescent="0.2">
      <c r="A76" s="26"/>
      <c r="B76" s="26" t="s">
        <v>32</v>
      </c>
      <c r="D76" s="35">
        <v>-622695</v>
      </c>
      <c r="E76" s="35">
        <v>-644791</v>
      </c>
      <c r="F76" s="35">
        <v>-665417</v>
      </c>
      <c r="G76" s="35">
        <v>-678226</v>
      </c>
      <c r="H76" s="35">
        <v>-696414</v>
      </c>
      <c r="I76" s="35">
        <v>-728790</v>
      </c>
      <c r="J76" s="35">
        <v>-729729</v>
      </c>
      <c r="K76" s="35">
        <v>-737300</v>
      </c>
      <c r="L76" s="35">
        <v>-752970</v>
      </c>
      <c r="M76" s="35">
        <v>-757531</v>
      </c>
      <c r="N76" s="35">
        <v>-769567</v>
      </c>
      <c r="O76" s="35">
        <v>-769534</v>
      </c>
      <c r="P76" s="35">
        <v>-778596</v>
      </c>
      <c r="Q76" s="35">
        <v>-797133</v>
      </c>
      <c r="R76" s="35">
        <v>-814291</v>
      </c>
      <c r="S76" s="35">
        <v>-818913</v>
      </c>
      <c r="T76" s="35">
        <v>-796113</v>
      </c>
      <c r="U76" s="35">
        <v>-796607</v>
      </c>
      <c r="V76" s="35">
        <v>-782560</v>
      </c>
      <c r="W76" s="35">
        <v>-773100</v>
      </c>
      <c r="X76" s="35">
        <v>-750307</v>
      </c>
      <c r="Y76" s="35">
        <v>-773417</v>
      </c>
      <c r="Z76" s="35">
        <v>-753909</v>
      </c>
      <c r="AA76" s="35">
        <v>-740678</v>
      </c>
      <c r="AB76" s="35">
        <v>-681705</v>
      </c>
      <c r="AC76" s="35">
        <v>-695272</v>
      </c>
      <c r="AD76" s="35">
        <v>-669740</v>
      </c>
      <c r="AE76" s="35">
        <v>-637743</v>
      </c>
      <c r="AF76" s="35">
        <v>-588716</v>
      </c>
      <c r="AG76" s="35">
        <v>-563297</v>
      </c>
      <c r="AH76" s="35">
        <v>-503070</v>
      </c>
      <c r="AI76" s="35">
        <v>-440841</v>
      </c>
      <c r="AJ76" s="35">
        <v>-387746</v>
      </c>
      <c r="AK76" s="35">
        <v>-350536</v>
      </c>
      <c r="AL76" s="35">
        <v>-305162</v>
      </c>
      <c r="AM76" s="35">
        <v>-259476</v>
      </c>
      <c r="AN76" s="35">
        <v>-213685</v>
      </c>
      <c r="AO76" s="35">
        <v>-187035</v>
      </c>
      <c r="AP76" s="35">
        <v>-152131</v>
      </c>
      <c r="AQ76" s="35">
        <v>-128100</v>
      </c>
      <c r="AR76" s="35">
        <v>-105961</v>
      </c>
      <c r="AS76" s="35">
        <v>-85973</v>
      </c>
      <c r="AT76" s="35">
        <v>-68304</v>
      </c>
      <c r="AU76" s="35">
        <v>-53061</v>
      </c>
      <c r="AV76" s="35">
        <v>-40254</v>
      </c>
      <c r="AW76" s="35">
        <v>-29783</v>
      </c>
      <c r="AX76" s="35">
        <v>-21451</v>
      </c>
      <c r="AY76" s="35">
        <v>-15054</v>
      </c>
    </row>
    <row r="77" spans="1:51" x14ac:dyDescent="0.2">
      <c r="A77" s="26"/>
      <c r="B77" s="26" t="s">
        <v>37</v>
      </c>
      <c r="D77" s="35">
        <v>536583</v>
      </c>
      <c r="E77" s="35">
        <v>534206</v>
      </c>
      <c r="F77" s="35">
        <v>530738</v>
      </c>
      <c r="G77" s="35">
        <v>526476</v>
      </c>
      <c r="H77" s="35">
        <v>521421</v>
      </c>
      <c r="I77" s="35">
        <v>515081</v>
      </c>
      <c r="J77" s="35">
        <v>507818</v>
      </c>
      <c r="K77" s="35">
        <v>500135</v>
      </c>
      <c r="L77" s="35">
        <v>491661</v>
      </c>
      <c r="M77" s="35">
        <v>482271</v>
      </c>
      <c r="N77" s="35">
        <v>472177</v>
      </c>
      <c r="O77" s="35">
        <v>461348</v>
      </c>
      <c r="P77" s="35">
        <v>449835</v>
      </c>
      <c r="Q77" s="35">
        <v>436972</v>
      </c>
      <c r="R77" s="35">
        <v>422612</v>
      </c>
      <c r="S77" s="35">
        <v>406621</v>
      </c>
      <c r="T77" s="35">
        <v>390261</v>
      </c>
      <c r="U77" s="35">
        <v>373342</v>
      </c>
      <c r="V77" s="35">
        <v>355710</v>
      </c>
      <c r="W77" s="35">
        <v>337616</v>
      </c>
      <c r="X77" s="35">
        <v>319308</v>
      </c>
      <c r="Y77" s="35">
        <v>299821</v>
      </c>
      <c r="Z77" s="35">
        <v>278987</v>
      </c>
      <c r="AA77" s="35">
        <v>257787</v>
      </c>
      <c r="AB77" s="35">
        <v>237173</v>
      </c>
      <c r="AC77" s="35">
        <v>216523</v>
      </c>
      <c r="AD77" s="35">
        <v>195054</v>
      </c>
      <c r="AE77" s="35">
        <v>173798</v>
      </c>
      <c r="AF77" s="35">
        <v>153424</v>
      </c>
      <c r="AG77" s="35">
        <v>133781</v>
      </c>
      <c r="AH77" s="35">
        <v>115191</v>
      </c>
      <c r="AI77" s="35">
        <v>98585</v>
      </c>
      <c r="AJ77" s="35">
        <v>83891</v>
      </c>
      <c r="AK77" s="35">
        <v>70617</v>
      </c>
      <c r="AL77" s="35">
        <v>58644</v>
      </c>
      <c r="AM77" s="35">
        <v>48231</v>
      </c>
      <c r="AN77" s="35">
        <v>39460</v>
      </c>
      <c r="AO77" s="35">
        <v>31972</v>
      </c>
      <c r="AP77" s="35">
        <v>25564</v>
      </c>
      <c r="AQ77" s="35">
        <v>20230</v>
      </c>
      <c r="AR77" s="35">
        <v>15724</v>
      </c>
      <c r="AS77" s="35">
        <v>11987</v>
      </c>
      <c r="AT77" s="35">
        <v>8953</v>
      </c>
      <c r="AU77" s="35">
        <v>6543</v>
      </c>
      <c r="AV77" s="35">
        <v>4675</v>
      </c>
      <c r="AW77" s="35">
        <v>3261</v>
      </c>
      <c r="AX77" s="35">
        <v>2219</v>
      </c>
      <c r="AY77" s="35">
        <v>1472</v>
      </c>
    </row>
    <row r="78" spans="1:51" x14ac:dyDescent="0.2">
      <c r="A78" s="26"/>
      <c r="B78" s="26" t="s">
        <v>38</v>
      </c>
      <c r="D78" s="34">
        <v>11807050</v>
      </c>
      <c r="E78" s="34">
        <v>11742649</v>
      </c>
      <c r="F78" s="34">
        <v>11657315</v>
      </c>
      <c r="G78" s="34">
        <v>11557622</v>
      </c>
      <c r="H78" s="34">
        <v>11437253</v>
      </c>
      <c r="I78" s="34">
        <v>11281520</v>
      </c>
      <c r="J78" s="34">
        <v>11120069</v>
      </c>
      <c r="K78" s="34">
        <v>10945539</v>
      </c>
      <c r="L78" s="34">
        <v>10745912</v>
      </c>
      <c r="M78" s="34">
        <v>10534783</v>
      </c>
      <c r="N78" s="34">
        <v>10301838</v>
      </c>
      <c r="O78" s="34">
        <v>10058755</v>
      </c>
      <c r="P78" s="34">
        <v>9791259</v>
      </c>
      <c r="Q78" s="34">
        <v>9490949</v>
      </c>
      <c r="R78" s="34">
        <v>9149347</v>
      </c>
      <c r="S78" s="34">
        <v>8786238</v>
      </c>
      <c r="T78" s="34">
        <v>8422634</v>
      </c>
      <c r="U78" s="34">
        <v>8036513</v>
      </c>
      <c r="V78" s="34">
        <v>7642717</v>
      </c>
      <c r="W78" s="34">
        <v>7237741</v>
      </c>
      <c r="X78" s="34">
        <v>6830068</v>
      </c>
      <c r="Y78" s="34">
        <v>6372401</v>
      </c>
      <c r="Z78" s="34">
        <v>5909937</v>
      </c>
      <c r="AA78" s="34">
        <v>5437471</v>
      </c>
      <c r="AB78" s="34">
        <v>5000089</v>
      </c>
      <c r="AC78" s="34">
        <v>4525778</v>
      </c>
      <c r="AD78" s="34">
        <v>4052845</v>
      </c>
      <c r="AE78" s="34">
        <v>3590430</v>
      </c>
      <c r="AF78" s="34">
        <v>3155435</v>
      </c>
      <c r="AG78" s="34">
        <v>2725919</v>
      </c>
      <c r="AH78" s="34">
        <v>2338040</v>
      </c>
      <c r="AI78" s="34">
        <v>1995784</v>
      </c>
      <c r="AJ78" s="34">
        <v>1691929</v>
      </c>
      <c r="AK78" s="34">
        <v>1412010</v>
      </c>
      <c r="AL78" s="34">
        <v>1165492</v>
      </c>
      <c r="AM78" s="34">
        <v>954247</v>
      </c>
      <c r="AN78" s="34">
        <v>780022</v>
      </c>
      <c r="AO78" s="34">
        <v>624959</v>
      </c>
      <c r="AP78" s="34">
        <v>498392</v>
      </c>
      <c r="AQ78" s="34">
        <v>390522</v>
      </c>
      <c r="AR78" s="34">
        <v>300285</v>
      </c>
      <c r="AS78" s="34">
        <v>226299</v>
      </c>
      <c r="AT78" s="34">
        <v>166948</v>
      </c>
      <c r="AU78" s="34">
        <v>120430</v>
      </c>
      <c r="AV78" s="34">
        <v>84851</v>
      </c>
      <c r="AW78" s="34">
        <v>58329</v>
      </c>
      <c r="AX78" s="34">
        <v>39097</v>
      </c>
      <c r="AY78" s="34">
        <v>25515</v>
      </c>
    </row>
    <row r="79" spans="1:51" x14ac:dyDescent="0.2">
      <c r="A79" s="2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</row>
    <row r="80" spans="1:51" x14ac:dyDescent="0.2">
      <c r="A80" s="26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</row>
    <row r="81" spans="1:51" s="29" customFormat="1" x14ac:dyDescent="0.2">
      <c r="A81" s="22" t="s">
        <v>39</v>
      </c>
      <c r="B81" s="23"/>
      <c r="C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</row>
    <row r="82" spans="1:51" x14ac:dyDescent="0.2"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</row>
    <row r="83" spans="1:51" s="29" customFormat="1" x14ac:dyDescent="0.2">
      <c r="A83" s="18" t="s">
        <v>40</v>
      </c>
      <c r="B83" s="13"/>
      <c r="C83" s="13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</row>
    <row r="84" spans="1:51" x14ac:dyDescent="0.2">
      <c r="B84" s="13" t="s">
        <v>41</v>
      </c>
      <c r="D84" s="14">
        <v>11807050</v>
      </c>
      <c r="E84" s="14">
        <v>11742649</v>
      </c>
      <c r="F84" s="14">
        <v>11657315</v>
      </c>
      <c r="G84" s="14">
        <v>11557622</v>
      </c>
      <c r="H84" s="14">
        <v>11437253</v>
      </c>
      <c r="I84" s="14">
        <v>11281520</v>
      </c>
      <c r="J84" s="14">
        <v>11120069</v>
      </c>
      <c r="K84" s="14">
        <v>10945539</v>
      </c>
      <c r="L84" s="14">
        <v>10745912</v>
      </c>
      <c r="M84" s="14">
        <v>10534783</v>
      </c>
      <c r="N84" s="14">
        <v>10301838</v>
      </c>
      <c r="O84" s="14">
        <v>10058755</v>
      </c>
      <c r="P84" s="14">
        <v>9791259</v>
      </c>
      <c r="Q84" s="14">
        <v>9490949</v>
      </c>
      <c r="R84" s="14">
        <v>9149347</v>
      </c>
      <c r="S84" s="14">
        <v>8786238</v>
      </c>
      <c r="T84" s="14">
        <v>8422634</v>
      </c>
      <c r="U84" s="14">
        <v>8036513</v>
      </c>
      <c r="V84" s="14">
        <v>7642717</v>
      </c>
      <c r="W84" s="14">
        <v>7237741</v>
      </c>
      <c r="X84" s="14">
        <v>6830068</v>
      </c>
      <c r="Y84" s="14">
        <v>6372401</v>
      </c>
      <c r="Z84" s="14">
        <v>5909937</v>
      </c>
      <c r="AA84" s="14">
        <v>5437471</v>
      </c>
      <c r="AB84" s="14">
        <v>5000089</v>
      </c>
      <c r="AC84" s="14">
        <v>4525778</v>
      </c>
      <c r="AD84" s="14">
        <v>4052845</v>
      </c>
      <c r="AE84" s="14">
        <v>3590430</v>
      </c>
      <c r="AF84" s="14">
        <v>3155435</v>
      </c>
      <c r="AG84" s="14">
        <v>2725919</v>
      </c>
      <c r="AH84" s="14">
        <v>2338040</v>
      </c>
      <c r="AI84" s="14">
        <v>1995784</v>
      </c>
      <c r="AJ84" s="14">
        <v>1691929</v>
      </c>
      <c r="AK84" s="14">
        <v>1412010</v>
      </c>
      <c r="AL84" s="14">
        <v>1165492</v>
      </c>
      <c r="AM84" s="14">
        <v>954247</v>
      </c>
      <c r="AN84" s="14">
        <v>780022</v>
      </c>
      <c r="AO84" s="14">
        <v>624959</v>
      </c>
      <c r="AP84" s="14">
        <v>498392</v>
      </c>
      <c r="AQ84" s="14">
        <v>390522</v>
      </c>
      <c r="AR84" s="14">
        <v>300285</v>
      </c>
      <c r="AS84" s="14">
        <v>226299</v>
      </c>
      <c r="AT84" s="14">
        <v>166948</v>
      </c>
      <c r="AU84" s="14">
        <v>120430</v>
      </c>
      <c r="AV84" s="14">
        <v>84851</v>
      </c>
      <c r="AW84" s="14">
        <v>58329</v>
      </c>
      <c r="AX84" s="14">
        <v>39097</v>
      </c>
      <c r="AY84" s="14">
        <v>25515</v>
      </c>
    </row>
    <row r="85" spans="1:51" x14ac:dyDescent="0.2">
      <c r="B85" s="13" t="s">
        <v>42</v>
      </c>
      <c r="D85" s="14">
        <v>11807050</v>
      </c>
      <c r="E85" s="14">
        <v>11742649</v>
      </c>
      <c r="F85" s="14">
        <v>11657315</v>
      </c>
      <c r="G85" s="14">
        <v>11557622</v>
      </c>
      <c r="H85" s="14">
        <v>11437253</v>
      </c>
      <c r="I85" s="14">
        <v>11281520</v>
      </c>
      <c r="J85" s="14">
        <v>11120069</v>
      </c>
      <c r="K85" s="14">
        <v>10945539</v>
      </c>
      <c r="L85" s="14">
        <v>10745912</v>
      </c>
      <c r="M85" s="14">
        <v>10534783</v>
      </c>
      <c r="N85" s="14">
        <v>10301838</v>
      </c>
      <c r="O85" s="14">
        <v>10058755</v>
      </c>
      <c r="P85" s="14">
        <v>9791259</v>
      </c>
      <c r="Q85" s="14">
        <v>9490949</v>
      </c>
      <c r="R85" s="14">
        <v>9149347</v>
      </c>
      <c r="S85" s="14">
        <v>8786238</v>
      </c>
      <c r="T85" s="14">
        <v>8422634</v>
      </c>
      <c r="U85" s="14">
        <v>8036513</v>
      </c>
      <c r="V85" s="14">
        <v>7642717</v>
      </c>
      <c r="W85" s="14">
        <v>7237741</v>
      </c>
      <c r="X85" s="14">
        <v>6830068</v>
      </c>
      <c r="Y85" s="14">
        <v>6372401</v>
      </c>
      <c r="Z85" s="14">
        <v>5909937</v>
      </c>
      <c r="AA85" s="14">
        <v>5437471</v>
      </c>
      <c r="AB85" s="14">
        <v>5000089</v>
      </c>
      <c r="AC85" s="14">
        <v>4525778</v>
      </c>
      <c r="AD85" s="14">
        <v>4052845</v>
      </c>
      <c r="AE85" s="14">
        <v>3590430</v>
      </c>
      <c r="AF85" s="14">
        <v>3155435</v>
      </c>
      <c r="AG85" s="14">
        <v>2725919</v>
      </c>
      <c r="AH85" s="14">
        <v>2338040</v>
      </c>
      <c r="AI85" s="14">
        <v>1995784</v>
      </c>
      <c r="AJ85" s="14">
        <v>1691929</v>
      </c>
      <c r="AK85" s="14">
        <v>1412010</v>
      </c>
      <c r="AL85" s="14">
        <v>1165492</v>
      </c>
      <c r="AM85" s="14">
        <v>954247</v>
      </c>
      <c r="AN85" s="14">
        <v>780022</v>
      </c>
      <c r="AO85" s="14">
        <v>624959</v>
      </c>
      <c r="AP85" s="14">
        <v>498392</v>
      </c>
      <c r="AQ85" s="14">
        <v>390522</v>
      </c>
      <c r="AR85" s="14">
        <v>300285</v>
      </c>
      <c r="AS85" s="14">
        <v>226299</v>
      </c>
      <c r="AT85" s="14">
        <v>166948</v>
      </c>
      <c r="AU85" s="14">
        <v>120430</v>
      </c>
      <c r="AV85" s="14">
        <v>84851</v>
      </c>
      <c r="AW85" s="14">
        <v>58329</v>
      </c>
      <c r="AX85" s="14">
        <v>39097</v>
      </c>
      <c r="AY85" s="14">
        <v>25515</v>
      </c>
    </row>
    <row r="86" spans="1:51" x14ac:dyDescent="0.2">
      <c r="B86" s="13" t="s">
        <v>40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G86" s="34">
        <v>0</v>
      </c>
      <c r="AH86" s="34">
        <v>0</v>
      </c>
      <c r="AI86" s="34">
        <v>0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4">
        <v>0</v>
      </c>
      <c r="AP86" s="34">
        <v>0</v>
      </c>
      <c r="AQ86" s="34">
        <v>0</v>
      </c>
      <c r="AR86" s="34">
        <v>0</v>
      </c>
      <c r="AS86" s="34">
        <v>0</v>
      </c>
      <c r="AT86" s="34">
        <v>0</v>
      </c>
      <c r="AU86" s="34">
        <v>0</v>
      </c>
      <c r="AV86" s="34">
        <v>0</v>
      </c>
      <c r="AW86" s="34">
        <v>0</v>
      </c>
      <c r="AX86" s="34">
        <v>0</v>
      </c>
      <c r="AY86" s="34">
        <v>0</v>
      </c>
    </row>
    <row r="87" spans="1:51" x14ac:dyDescent="0.2"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</row>
    <row r="88" spans="1:51" x14ac:dyDescent="0.2">
      <c r="A88" s="13" t="s">
        <v>59</v>
      </c>
      <c r="B88" s="13" t="s">
        <v>60</v>
      </c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</row>
    <row r="89" spans="1:51" x14ac:dyDescent="0.2">
      <c r="A89" s="26" t="s">
        <v>57</v>
      </c>
      <c r="B89" s="13" t="s">
        <v>58</v>
      </c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</row>
    <row r="90" spans="1:51" x14ac:dyDescent="0.2">
      <c r="A90" s="31"/>
      <c r="B90" s="32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</row>
    <row r="91" spans="1:51" x14ac:dyDescent="0.2">
      <c r="A91" s="31"/>
      <c r="B91" s="32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</row>
    <row r="92" spans="1:51" x14ac:dyDescent="0.2">
      <c r="A92" s="31"/>
      <c r="B92" s="32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</row>
    <row r="93" spans="1:51" x14ac:dyDescent="0.2">
      <c r="A93" s="31"/>
      <c r="B93" s="32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</row>
    <row r="94" spans="1:51" x14ac:dyDescent="0.2"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</row>
    <row r="95" spans="1:51" x14ac:dyDescent="0.2"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</row>
    <row r="96" spans="1:51" x14ac:dyDescent="0.2"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</row>
    <row r="97" spans="5:51" x14ac:dyDescent="0.2"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</row>
  </sheetData>
  <mergeCells count="4">
    <mergeCell ref="A6:AY6"/>
    <mergeCell ref="A7:AY7"/>
    <mergeCell ref="A8:AY8"/>
    <mergeCell ref="A9: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4F348-C288-4952-A4B0-859D1E768A73}">
  <dimension ref="A1:AY97"/>
  <sheetViews>
    <sheetView workbookViewId="0"/>
  </sheetViews>
  <sheetFormatPr defaultColWidth="13" defaultRowHeight="12" x14ac:dyDescent="0.2"/>
  <cols>
    <col min="1" max="1" width="3.42578125" style="13" customWidth="1"/>
    <col min="2" max="2" width="60.42578125" style="13" customWidth="1"/>
    <col min="3" max="3" width="2.140625" style="13" customWidth="1"/>
    <col min="4" max="4" width="12.5703125" style="14" customWidth="1"/>
    <col min="5" max="5" width="12.7109375" style="25" customWidth="1"/>
    <col min="6" max="6" width="13" style="25" customWidth="1"/>
    <col min="7" max="16384" width="13" style="25"/>
  </cols>
  <sheetData>
    <row r="1" spans="1:51" s="11" customFormat="1" ht="15" x14ac:dyDescent="0.25">
      <c r="B1" s="2" t="s">
        <v>111</v>
      </c>
      <c r="C1" s="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</row>
    <row r="2" spans="1:51" s="13" customFormat="1" x14ac:dyDescent="0.2">
      <c r="D2" s="14"/>
    </row>
    <row r="3" spans="1:51" s="13" customFormat="1" x14ac:dyDescent="0.2">
      <c r="D3" s="14"/>
    </row>
    <row r="4" spans="1:51" s="13" customFormat="1" x14ac:dyDescent="0.2">
      <c r="A4" s="13" t="s">
        <v>8</v>
      </c>
      <c r="D4" s="15">
        <v>2025</v>
      </c>
      <c r="E4" s="15">
        <v>2026</v>
      </c>
      <c r="F4" s="15">
        <v>2027</v>
      </c>
      <c r="G4" s="15">
        <v>2028</v>
      </c>
      <c r="H4" s="15">
        <v>2029</v>
      </c>
      <c r="I4" s="15">
        <v>2030</v>
      </c>
      <c r="J4" s="15">
        <v>2031</v>
      </c>
      <c r="K4" s="15">
        <v>2032</v>
      </c>
      <c r="L4" s="15">
        <v>2033</v>
      </c>
      <c r="M4" s="15">
        <v>2034</v>
      </c>
      <c r="N4" s="15">
        <v>2035</v>
      </c>
      <c r="O4" s="15">
        <v>2036</v>
      </c>
      <c r="P4" s="15">
        <v>2037</v>
      </c>
      <c r="Q4" s="15">
        <v>2038</v>
      </c>
      <c r="R4" s="15">
        <v>2039</v>
      </c>
      <c r="S4" s="15">
        <v>2040</v>
      </c>
      <c r="T4" s="15">
        <v>2041</v>
      </c>
      <c r="U4" s="15">
        <v>2042</v>
      </c>
      <c r="V4" s="15">
        <v>2043</v>
      </c>
      <c r="W4" s="15">
        <v>2044</v>
      </c>
      <c r="X4" s="15">
        <v>2045</v>
      </c>
      <c r="Y4" s="15">
        <v>2046</v>
      </c>
      <c r="Z4" s="15">
        <v>2047</v>
      </c>
      <c r="AA4" s="15">
        <v>2048</v>
      </c>
      <c r="AB4" s="15">
        <v>2049</v>
      </c>
      <c r="AC4" s="15">
        <v>2050</v>
      </c>
      <c r="AD4" s="15">
        <v>2051</v>
      </c>
      <c r="AE4" s="15">
        <v>2052</v>
      </c>
      <c r="AF4" s="15">
        <v>2053</v>
      </c>
      <c r="AG4" s="15">
        <v>2054</v>
      </c>
      <c r="AH4" s="15">
        <v>2055</v>
      </c>
      <c r="AI4" s="15">
        <v>2056</v>
      </c>
      <c r="AJ4" s="15">
        <v>2057</v>
      </c>
      <c r="AK4" s="15">
        <v>2058</v>
      </c>
      <c r="AL4" s="15">
        <v>2059</v>
      </c>
      <c r="AM4" s="15">
        <v>2060</v>
      </c>
      <c r="AN4" s="15">
        <v>2061</v>
      </c>
      <c r="AO4" s="15">
        <v>2062</v>
      </c>
      <c r="AP4" s="15">
        <v>2063</v>
      </c>
      <c r="AQ4" s="15">
        <v>2064</v>
      </c>
      <c r="AR4" s="15">
        <v>2065</v>
      </c>
      <c r="AS4" s="15">
        <v>2066</v>
      </c>
      <c r="AT4" s="15">
        <v>2067</v>
      </c>
      <c r="AU4" s="15">
        <v>2068</v>
      </c>
      <c r="AV4" s="15">
        <v>2069</v>
      </c>
      <c r="AW4" s="15">
        <v>2070</v>
      </c>
      <c r="AX4" s="15">
        <v>2071</v>
      </c>
      <c r="AY4" s="15">
        <v>2072</v>
      </c>
    </row>
    <row r="5" spans="1:51" s="13" customFormat="1" x14ac:dyDescent="0.2">
      <c r="D5" s="15"/>
    </row>
    <row r="6" spans="1:51" s="16" customFormat="1" ht="18" x14ac:dyDescent="0.25">
      <c r="A6" s="50" t="s">
        <v>61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</row>
    <row r="7" spans="1:51" s="17" customFormat="1" ht="18" x14ac:dyDescent="0.25">
      <c r="A7" s="50" t="s">
        <v>9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</row>
    <row r="8" spans="1:51" s="17" customFormat="1" ht="18" x14ac:dyDescent="0.25">
      <c r="A8" s="50" t="s">
        <v>62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</row>
    <row r="9" spans="1:51" s="13" customFormat="1" ht="15" x14ac:dyDescent="0.25">
      <c r="A9" s="49"/>
      <c r="B9" s="49"/>
      <c r="C9" s="49"/>
      <c r="D9" s="49"/>
    </row>
    <row r="10" spans="1:51" s="18" customFormat="1" x14ac:dyDescent="0.2">
      <c r="B10" s="13"/>
      <c r="C10" s="13"/>
      <c r="D10" s="19" t="s">
        <v>11</v>
      </c>
      <c r="E10" s="19" t="s">
        <v>11</v>
      </c>
      <c r="F10" s="19" t="s">
        <v>11</v>
      </c>
      <c r="G10" s="19" t="s">
        <v>11</v>
      </c>
      <c r="H10" s="19" t="s">
        <v>11</v>
      </c>
      <c r="I10" s="19" t="s">
        <v>11</v>
      </c>
      <c r="J10" s="19" t="s">
        <v>11</v>
      </c>
      <c r="K10" s="19" t="s">
        <v>11</v>
      </c>
      <c r="L10" s="19" t="s">
        <v>11</v>
      </c>
      <c r="M10" s="19" t="s">
        <v>11</v>
      </c>
      <c r="N10" s="19" t="s">
        <v>11</v>
      </c>
      <c r="O10" s="19" t="s">
        <v>11</v>
      </c>
      <c r="P10" s="19" t="s">
        <v>11</v>
      </c>
      <c r="Q10" s="19" t="s">
        <v>11</v>
      </c>
      <c r="R10" s="19" t="s">
        <v>11</v>
      </c>
      <c r="S10" s="19" t="s">
        <v>11</v>
      </c>
      <c r="T10" s="19" t="s">
        <v>11</v>
      </c>
      <c r="U10" s="19" t="s">
        <v>11</v>
      </c>
      <c r="V10" s="19" t="s">
        <v>11</v>
      </c>
      <c r="W10" s="19" t="s">
        <v>11</v>
      </c>
      <c r="X10" s="19" t="s">
        <v>11</v>
      </c>
      <c r="Y10" s="19" t="s">
        <v>11</v>
      </c>
      <c r="Z10" s="19" t="s">
        <v>11</v>
      </c>
      <c r="AA10" s="19" t="s">
        <v>11</v>
      </c>
      <c r="AB10" s="19" t="s">
        <v>11</v>
      </c>
      <c r="AC10" s="19" t="s">
        <v>11</v>
      </c>
      <c r="AD10" s="19" t="s">
        <v>11</v>
      </c>
      <c r="AE10" s="19" t="s">
        <v>11</v>
      </c>
      <c r="AF10" s="19" t="s">
        <v>11</v>
      </c>
      <c r="AG10" s="19" t="s">
        <v>11</v>
      </c>
      <c r="AH10" s="19" t="s">
        <v>11</v>
      </c>
      <c r="AI10" s="19" t="s">
        <v>11</v>
      </c>
      <c r="AJ10" s="19" t="s">
        <v>11</v>
      </c>
      <c r="AK10" s="19" t="s">
        <v>11</v>
      </c>
      <c r="AL10" s="19" t="s">
        <v>11</v>
      </c>
      <c r="AM10" s="19" t="s">
        <v>11</v>
      </c>
      <c r="AN10" s="19" t="s">
        <v>11</v>
      </c>
      <c r="AO10" s="19" t="s">
        <v>11</v>
      </c>
      <c r="AP10" s="19" t="s">
        <v>11</v>
      </c>
      <c r="AQ10" s="19" t="s">
        <v>11</v>
      </c>
      <c r="AR10" s="19" t="s">
        <v>11</v>
      </c>
      <c r="AS10" s="19" t="s">
        <v>11</v>
      </c>
      <c r="AT10" s="19" t="s">
        <v>11</v>
      </c>
      <c r="AU10" s="19" t="s">
        <v>11</v>
      </c>
      <c r="AV10" s="19" t="s">
        <v>11</v>
      </c>
      <c r="AW10" s="19" t="s">
        <v>11</v>
      </c>
      <c r="AX10" s="19" t="s">
        <v>11</v>
      </c>
      <c r="AY10" s="19" t="s">
        <v>11</v>
      </c>
    </row>
    <row r="11" spans="1:51" s="18" customFormat="1" x14ac:dyDescent="0.2">
      <c r="B11" s="13"/>
      <c r="C11" s="13"/>
      <c r="D11" s="19" t="s">
        <v>63</v>
      </c>
      <c r="E11" s="19" t="s">
        <v>64</v>
      </c>
      <c r="F11" s="19" t="s">
        <v>65</v>
      </c>
      <c r="G11" s="19" t="s">
        <v>66</v>
      </c>
      <c r="H11" s="19" t="s">
        <v>67</v>
      </c>
      <c r="I11" s="19" t="s">
        <v>68</v>
      </c>
      <c r="J11" s="19" t="s">
        <v>69</v>
      </c>
      <c r="K11" s="19" t="s">
        <v>70</v>
      </c>
      <c r="L11" s="19" t="s">
        <v>71</v>
      </c>
      <c r="M11" s="19" t="s">
        <v>72</v>
      </c>
      <c r="N11" s="19" t="s">
        <v>73</v>
      </c>
      <c r="O11" s="19" t="s">
        <v>74</v>
      </c>
      <c r="P11" s="19" t="s">
        <v>75</v>
      </c>
      <c r="Q11" s="19" t="s">
        <v>76</v>
      </c>
      <c r="R11" s="19" t="s">
        <v>77</v>
      </c>
      <c r="S11" s="19" t="s">
        <v>78</v>
      </c>
      <c r="T11" s="19" t="s">
        <v>79</v>
      </c>
      <c r="U11" s="19" t="s">
        <v>80</v>
      </c>
      <c r="V11" s="19" t="s">
        <v>81</v>
      </c>
      <c r="W11" s="19" t="s">
        <v>82</v>
      </c>
      <c r="X11" s="19" t="s">
        <v>83</v>
      </c>
      <c r="Y11" s="19" t="s">
        <v>84</v>
      </c>
      <c r="Z11" s="19" t="s">
        <v>85</v>
      </c>
      <c r="AA11" s="19" t="s">
        <v>86</v>
      </c>
      <c r="AB11" s="19" t="s">
        <v>87</v>
      </c>
      <c r="AC11" s="19" t="s">
        <v>88</v>
      </c>
      <c r="AD11" s="19" t="s">
        <v>89</v>
      </c>
      <c r="AE11" s="19" t="s">
        <v>90</v>
      </c>
      <c r="AF11" s="19" t="s">
        <v>91</v>
      </c>
      <c r="AG11" s="19" t="s">
        <v>92</v>
      </c>
      <c r="AH11" s="19" t="s">
        <v>93</v>
      </c>
      <c r="AI11" s="19" t="s">
        <v>94</v>
      </c>
      <c r="AJ11" s="19" t="s">
        <v>95</v>
      </c>
      <c r="AK11" s="19" t="s">
        <v>96</v>
      </c>
      <c r="AL11" s="19" t="s">
        <v>97</v>
      </c>
      <c r="AM11" s="19" t="s">
        <v>98</v>
      </c>
      <c r="AN11" s="19" t="s">
        <v>99</v>
      </c>
      <c r="AO11" s="19" t="s">
        <v>100</v>
      </c>
      <c r="AP11" s="19" t="s">
        <v>101</v>
      </c>
      <c r="AQ11" s="19" t="s">
        <v>102</v>
      </c>
      <c r="AR11" s="19" t="s">
        <v>103</v>
      </c>
      <c r="AS11" s="19" t="s">
        <v>104</v>
      </c>
      <c r="AT11" s="19" t="s">
        <v>105</v>
      </c>
      <c r="AU11" s="19" t="s">
        <v>106</v>
      </c>
      <c r="AV11" s="19" t="s">
        <v>107</v>
      </c>
      <c r="AW11" s="19" t="s">
        <v>108</v>
      </c>
      <c r="AX11" s="19" t="s">
        <v>109</v>
      </c>
      <c r="AY11" s="19" t="s">
        <v>110</v>
      </c>
    </row>
    <row r="12" spans="1:51" s="13" customFormat="1" x14ac:dyDescent="0.2"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</row>
    <row r="13" spans="1:51" s="13" customFormat="1" x14ac:dyDescent="0.2">
      <c r="A13" s="18" t="s">
        <v>55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</row>
    <row r="14" spans="1:51" s="20" customFormat="1" x14ac:dyDescent="0.2">
      <c r="A14" s="20" t="s">
        <v>43</v>
      </c>
      <c r="D14" s="21">
        <v>43</v>
      </c>
      <c r="E14" s="21">
        <v>43</v>
      </c>
      <c r="F14" s="21">
        <v>41</v>
      </c>
      <c r="G14" s="21">
        <v>40</v>
      </c>
      <c r="H14" s="21">
        <v>39</v>
      </c>
      <c r="I14" s="21">
        <v>38</v>
      </c>
      <c r="J14" s="21">
        <v>38</v>
      </c>
      <c r="K14" s="21">
        <v>36</v>
      </c>
      <c r="L14" s="21">
        <v>33</v>
      </c>
      <c r="M14" s="21">
        <v>33</v>
      </c>
      <c r="N14" s="21">
        <v>32</v>
      </c>
      <c r="O14" s="21">
        <v>30</v>
      </c>
      <c r="P14" s="21">
        <v>29</v>
      </c>
      <c r="Q14" s="21">
        <v>26</v>
      </c>
      <c r="R14" s="21">
        <v>24</v>
      </c>
      <c r="S14" s="21">
        <v>23</v>
      </c>
      <c r="T14" s="21">
        <v>20</v>
      </c>
      <c r="U14" s="21">
        <v>18</v>
      </c>
      <c r="V14" s="21">
        <v>18</v>
      </c>
      <c r="W14" s="21">
        <v>14</v>
      </c>
      <c r="X14" s="21">
        <v>12</v>
      </c>
      <c r="Y14" s="21">
        <v>11</v>
      </c>
      <c r="Z14" s="21">
        <v>11</v>
      </c>
      <c r="AA14" s="21">
        <v>10</v>
      </c>
      <c r="AB14" s="21">
        <v>9</v>
      </c>
      <c r="AC14" s="21">
        <v>9</v>
      </c>
      <c r="AD14" s="21">
        <v>8</v>
      </c>
      <c r="AE14" s="21">
        <v>6</v>
      </c>
      <c r="AF14" s="21">
        <v>4</v>
      </c>
      <c r="AG14" s="21">
        <v>4</v>
      </c>
      <c r="AH14" s="21">
        <v>4</v>
      </c>
      <c r="AI14" s="21">
        <v>3</v>
      </c>
      <c r="AJ14" s="21">
        <v>1</v>
      </c>
      <c r="AK14" s="21">
        <v>1</v>
      </c>
      <c r="AL14" s="21">
        <v>1</v>
      </c>
      <c r="AM14" s="21">
        <v>1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</row>
    <row r="15" spans="1:51" s="20" customFormat="1" x14ac:dyDescent="0.2">
      <c r="A15" s="20" t="s">
        <v>44</v>
      </c>
      <c r="D15" s="21">
        <v>5</v>
      </c>
      <c r="E15" s="21">
        <v>5</v>
      </c>
      <c r="F15" s="21">
        <v>3</v>
      </c>
      <c r="G15" s="21">
        <v>3</v>
      </c>
      <c r="H15" s="21">
        <v>2</v>
      </c>
      <c r="I15" s="21">
        <v>2</v>
      </c>
      <c r="J15" s="21">
        <v>2</v>
      </c>
      <c r="K15" s="21">
        <v>2</v>
      </c>
      <c r="L15" s="21">
        <v>1</v>
      </c>
      <c r="M15" s="21">
        <v>1</v>
      </c>
      <c r="N15" s="21">
        <v>1</v>
      </c>
      <c r="O15" s="21">
        <v>1</v>
      </c>
      <c r="P15" s="21">
        <v>1</v>
      </c>
      <c r="Q15" s="21">
        <v>1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</row>
    <row r="16" spans="1:51" s="20" customFormat="1" x14ac:dyDescent="0.2"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</row>
    <row r="17" spans="1:51" s="20" customFormat="1" x14ac:dyDescent="0.2">
      <c r="A17" s="37" t="s">
        <v>56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</row>
    <row r="18" spans="1:51" s="20" customFormat="1" x14ac:dyDescent="0.2">
      <c r="A18" s="20" t="s">
        <v>47</v>
      </c>
      <c r="D18" s="21">
        <v>2</v>
      </c>
      <c r="E18" s="21">
        <v>2</v>
      </c>
      <c r="F18" s="21">
        <v>2</v>
      </c>
      <c r="G18" s="21">
        <v>2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</row>
    <row r="19" spans="1:51" s="20" customFormat="1" x14ac:dyDescent="0.2">
      <c r="A19" s="20" t="s">
        <v>48</v>
      </c>
      <c r="D19" s="21">
        <v>18</v>
      </c>
      <c r="E19" s="21">
        <v>18</v>
      </c>
      <c r="F19" s="21">
        <v>18</v>
      </c>
      <c r="G19" s="21">
        <v>17</v>
      </c>
      <c r="H19" s="21">
        <v>17</v>
      </c>
      <c r="I19" s="21">
        <v>17</v>
      </c>
      <c r="J19" s="21">
        <v>17</v>
      </c>
      <c r="K19" s="21">
        <v>17</v>
      </c>
      <c r="L19" s="21">
        <v>16</v>
      </c>
      <c r="M19" s="21">
        <v>16</v>
      </c>
      <c r="N19" s="21">
        <v>16</v>
      </c>
      <c r="O19" s="21">
        <v>16</v>
      </c>
      <c r="P19" s="21">
        <v>15</v>
      </c>
      <c r="Q19" s="21">
        <v>15</v>
      </c>
      <c r="R19" s="21">
        <v>15</v>
      </c>
      <c r="S19" s="21">
        <v>14</v>
      </c>
      <c r="T19" s="21">
        <v>14</v>
      </c>
      <c r="U19" s="21">
        <v>13</v>
      </c>
      <c r="V19" s="21">
        <v>13</v>
      </c>
      <c r="W19" s="21">
        <v>12</v>
      </c>
      <c r="X19" s="21">
        <v>11</v>
      </c>
      <c r="Y19" s="21">
        <v>11</v>
      </c>
      <c r="Z19" s="21">
        <v>10</v>
      </c>
      <c r="AA19" s="21">
        <v>9</v>
      </c>
      <c r="AB19" s="21">
        <v>9</v>
      </c>
      <c r="AC19" s="21">
        <v>8</v>
      </c>
      <c r="AD19" s="21">
        <v>7</v>
      </c>
      <c r="AE19" s="21">
        <v>6</v>
      </c>
      <c r="AF19" s="21">
        <v>5</v>
      </c>
      <c r="AG19" s="21">
        <v>5</v>
      </c>
      <c r="AH19" s="21">
        <v>4</v>
      </c>
      <c r="AI19" s="21">
        <v>3</v>
      </c>
      <c r="AJ19" s="21">
        <v>3</v>
      </c>
      <c r="AK19" s="21">
        <v>2</v>
      </c>
      <c r="AL19" s="21">
        <v>2</v>
      </c>
      <c r="AM19" s="21">
        <v>1</v>
      </c>
      <c r="AN19" s="21">
        <v>1</v>
      </c>
      <c r="AO19" s="21">
        <v>1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</row>
    <row r="20" spans="1:51" x14ac:dyDescent="0.2"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</row>
    <row r="21" spans="1:51" x14ac:dyDescent="0.2"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</row>
    <row r="22" spans="1:51" x14ac:dyDescent="0.2">
      <c r="A22" s="22" t="s">
        <v>12</v>
      </c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</row>
    <row r="23" spans="1:51" x14ac:dyDescent="0.2">
      <c r="A23" s="26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</row>
    <row r="24" spans="1:51" x14ac:dyDescent="0.2">
      <c r="A24" s="26" t="s">
        <v>13</v>
      </c>
      <c r="D24" s="14">
        <v>3269765</v>
      </c>
      <c r="E24" s="14">
        <v>3370566</v>
      </c>
      <c r="F24" s="14">
        <v>3462929</v>
      </c>
      <c r="G24" s="14">
        <v>3551293</v>
      </c>
      <c r="H24" s="14">
        <v>3632565</v>
      </c>
      <c r="I24" s="14">
        <v>3727098</v>
      </c>
      <c r="J24" s="14">
        <v>3822488</v>
      </c>
      <c r="K24" s="14">
        <v>3910622</v>
      </c>
      <c r="L24" s="14">
        <v>3985583</v>
      </c>
      <c r="M24" s="14">
        <v>4047621</v>
      </c>
      <c r="N24" s="14">
        <v>4103550</v>
      </c>
      <c r="O24" s="14">
        <v>4155306</v>
      </c>
      <c r="P24" s="14">
        <v>4191633</v>
      </c>
      <c r="Q24" s="14">
        <v>4212432</v>
      </c>
      <c r="R24" s="14">
        <v>4190000</v>
      </c>
      <c r="S24" s="14">
        <v>4141408</v>
      </c>
      <c r="T24" s="14">
        <v>4068793</v>
      </c>
      <c r="U24" s="14">
        <v>3960162</v>
      </c>
      <c r="V24" s="14">
        <v>3861997</v>
      </c>
      <c r="W24" s="14">
        <v>3727022</v>
      </c>
      <c r="X24" s="14">
        <v>3555747</v>
      </c>
      <c r="Y24" s="14">
        <v>3382741</v>
      </c>
      <c r="Z24" s="14">
        <v>3217372</v>
      </c>
      <c r="AA24" s="14">
        <v>3022597</v>
      </c>
      <c r="AB24" s="14">
        <v>2863438</v>
      </c>
      <c r="AC24" s="14">
        <v>2741170</v>
      </c>
      <c r="AD24" s="14">
        <v>2614849</v>
      </c>
      <c r="AE24" s="14">
        <v>2420162</v>
      </c>
      <c r="AF24" s="14">
        <v>2203970</v>
      </c>
      <c r="AG24" s="14">
        <v>1995732</v>
      </c>
      <c r="AH24" s="14">
        <v>1766414</v>
      </c>
      <c r="AI24" s="14">
        <v>1539759</v>
      </c>
      <c r="AJ24" s="14">
        <v>1349497</v>
      </c>
      <c r="AK24" s="14">
        <v>1195126</v>
      </c>
      <c r="AL24" s="14">
        <v>1026112</v>
      </c>
      <c r="AM24" s="14">
        <v>877188</v>
      </c>
      <c r="AN24" s="14">
        <v>731933</v>
      </c>
      <c r="AO24" s="14">
        <v>628190</v>
      </c>
      <c r="AP24" s="14">
        <v>529985</v>
      </c>
      <c r="AQ24" s="14">
        <v>457048</v>
      </c>
      <c r="AR24" s="14">
        <v>390527</v>
      </c>
      <c r="AS24" s="14">
        <v>339940</v>
      </c>
      <c r="AT24" s="14">
        <v>295431</v>
      </c>
      <c r="AU24" s="14">
        <v>256335</v>
      </c>
      <c r="AV24" s="14">
        <v>221907</v>
      </c>
      <c r="AW24" s="14">
        <v>191446</v>
      </c>
      <c r="AX24" s="14">
        <v>164357</v>
      </c>
      <c r="AY24" s="14">
        <v>140128</v>
      </c>
    </row>
    <row r="25" spans="1:51" x14ac:dyDescent="0.2">
      <c r="A25" s="26" t="s">
        <v>14</v>
      </c>
      <c r="D25" s="14">
        <v>201471</v>
      </c>
      <c r="E25" s="14">
        <v>209123</v>
      </c>
      <c r="F25" s="14">
        <v>210623</v>
      </c>
      <c r="G25" s="14">
        <v>217111</v>
      </c>
      <c r="H25" s="14">
        <v>224822</v>
      </c>
      <c r="I25" s="14">
        <v>231516</v>
      </c>
      <c r="J25" s="14">
        <v>238014</v>
      </c>
      <c r="K25" s="14">
        <v>241092</v>
      </c>
      <c r="L25" s="14">
        <v>234470</v>
      </c>
      <c r="M25" s="14">
        <v>234824</v>
      </c>
      <c r="N25" s="14">
        <v>236365</v>
      </c>
      <c r="O25" s="14">
        <v>237965</v>
      </c>
      <c r="P25" s="14">
        <v>238363</v>
      </c>
      <c r="Q25" s="14">
        <v>235524</v>
      </c>
      <c r="R25" s="14">
        <v>228220</v>
      </c>
      <c r="S25" s="14">
        <v>222547</v>
      </c>
      <c r="T25" s="14">
        <v>217489</v>
      </c>
      <c r="U25" s="14">
        <v>208778</v>
      </c>
      <c r="V25" s="14">
        <v>201038</v>
      </c>
      <c r="W25" s="14">
        <v>194874</v>
      </c>
      <c r="X25" s="14">
        <v>184311</v>
      </c>
      <c r="Y25" s="14">
        <v>167976</v>
      </c>
      <c r="Z25" s="14">
        <v>155258</v>
      </c>
      <c r="AA25" s="14">
        <v>147206</v>
      </c>
      <c r="AB25" s="14">
        <v>138404</v>
      </c>
      <c r="AC25" s="14">
        <v>130656</v>
      </c>
      <c r="AD25" s="14">
        <v>118854</v>
      </c>
      <c r="AE25" s="14">
        <v>108898</v>
      </c>
      <c r="AF25" s="14">
        <v>96965</v>
      </c>
      <c r="AG25" s="14">
        <v>87093</v>
      </c>
      <c r="AH25" s="14">
        <v>75341</v>
      </c>
      <c r="AI25" s="14">
        <v>65715</v>
      </c>
      <c r="AJ25" s="14">
        <v>57872</v>
      </c>
      <c r="AK25" s="14">
        <v>50528</v>
      </c>
      <c r="AL25" s="14">
        <v>43295</v>
      </c>
      <c r="AM25" s="14">
        <v>36609</v>
      </c>
      <c r="AN25" s="14">
        <v>30939</v>
      </c>
      <c r="AO25" s="14">
        <v>26348</v>
      </c>
      <c r="AP25" s="14">
        <v>22452</v>
      </c>
      <c r="AQ25" s="14">
        <v>19280</v>
      </c>
      <c r="AR25" s="14">
        <v>16615</v>
      </c>
      <c r="AS25" s="14">
        <v>14452</v>
      </c>
      <c r="AT25" s="14">
        <v>12550</v>
      </c>
      <c r="AU25" s="14">
        <v>10878</v>
      </c>
      <c r="AV25" s="14">
        <v>9403</v>
      </c>
      <c r="AW25" s="14">
        <v>8094</v>
      </c>
      <c r="AX25" s="14">
        <v>6926</v>
      </c>
      <c r="AY25" s="14">
        <v>5882</v>
      </c>
    </row>
    <row r="26" spans="1:51" x14ac:dyDescent="0.2">
      <c r="A26" s="26" t="s">
        <v>15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</row>
    <row r="27" spans="1:51" x14ac:dyDescent="0.2">
      <c r="A27" s="26" t="s">
        <v>16</v>
      </c>
      <c r="D27" s="14">
        <v>-100670</v>
      </c>
      <c r="E27" s="14">
        <v>-116760</v>
      </c>
      <c r="F27" s="14">
        <v>-122259</v>
      </c>
      <c r="G27" s="14">
        <v>-135839</v>
      </c>
      <c r="H27" s="14">
        <v>-130289</v>
      </c>
      <c r="I27" s="14">
        <v>-136126</v>
      </c>
      <c r="J27" s="14">
        <v>-149880</v>
      </c>
      <c r="K27" s="14">
        <v>-166131</v>
      </c>
      <c r="L27" s="14">
        <v>-172432</v>
      </c>
      <c r="M27" s="14">
        <v>-178895</v>
      </c>
      <c r="N27" s="14">
        <v>-184609</v>
      </c>
      <c r="O27" s="14">
        <v>-201638</v>
      </c>
      <c r="P27" s="14">
        <v>-217564</v>
      </c>
      <c r="Q27" s="14">
        <v>-257956</v>
      </c>
      <c r="R27" s="14">
        <v>-276812</v>
      </c>
      <c r="S27" s="14">
        <v>-295162</v>
      </c>
      <c r="T27" s="14">
        <v>-326120</v>
      </c>
      <c r="U27" s="14">
        <v>-306943</v>
      </c>
      <c r="V27" s="14">
        <v>-336013</v>
      </c>
      <c r="W27" s="14">
        <v>-366149</v>
      </c>
      <c r="X27" s="14">
        <v>-357317</v>
      </c>
      <c r="Y27" s="14">
        <v>-333345</v>
      </c>
      <c r="Z27" s="14">
        <v>-350033</v>
      </c>
      <c r="AA27" s="14">
        <v>-306365</v>
      </c>
      <c r="AB27" s="14">
        <v>-260672</v>
      </c>
      <c r="AC27" s="14">
        <v>-256977</v>
      </c>
      <c r="AD27" s="14">
        <v>-313541</v>
      </c>
      <c r="AE27" s="14">
        <v>-325090</v>
      </c>
      <c r="AF27" s="14">
        <v>-305203</v>
      </c>
      <c r="AG27" s="14">
        <v>-316411</v>
      </c>
      <c r="AH27" s="14">
        <v>-301996</v>
      </c>
      <c r="AI27" s="14">
        <v>-255977</v>
      </c>
      <c r="AJ27" s="14">
        <v>-212243</v>
      </c>
      <c r="AK27" s="14">
        <v>-219542</v>
      </c>
      <c r="AL27" s="14">
        <v>-192219</v>
      </c>
      <c r="AM27" s="14">
        <v>-181864</v>
      </c>
      <c r="AN27" s="14">
        <v>-134682</v>
      </c>
      <c r="AO27" s="14">
        <v>-124553</v>
      </c>
      <c r="AP27" s="14">
        <v>-95389</v>
      </c>
      <c r="AQ27" s="14">
        <v>-85801</v>
      </c>
      <c r="AR27" s="14">
        <v>-67202</v>
      </c>
      <c r="AS27" s="14">
        <v>-58961</v>
      </c>
      <c r="AT27" s="14">
        <v>-51646</v>
      </c>
      <c r="AU27" s="14">
        <v>-45306</v>
      </c>
      <c r="AV27" s="14">
        <v>-39864</v>
      </c>
      <c r="AW27" s="14">
        <v>-35183</v>
      </c>
      <c r="AX27" s="14">
        <v>-31155</v>
      </c>
      <c r="AY27" s="14">
        <v>-27623</v>
      </c>
    </row>
    <row r="28" spans="1:51" x14ac:dyDescent="0.2">
      <c r="A28" s="26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</row>
    <row r="29" spans="1:51" s="29" customFormat="1" ht="12.75" thickBot="1" x14ac:dyDescent="0.25">
      <c r="A29" s="27" t="s">
        <v>17</v>
      </c>
      <c r="B29" s="13"/>
      <c r="C29" s="13"/>
      <c r="D29" s="28">
        <v>3370566</v>
      </c>
      <c r="E29" s="28">
        <v>3462929</v>
      </c>
      <c r="F29" s="28">
        <v>3551293</v>
      </c>
      <c r="G29" s="28">
        <v>3632565</v>
      </c>
      <c r="H29" s="28">
        <v>3727098</v>
      </c>
      <c r="I29" s="28">
        <v>3822488</v>
      </c>
      <c r="J29" s="28">
        <v>3910622</v>
      </c>
      <c r="K29" s="28">
        <v>3985583</v>
      </c>
      <c r="L29" s="28">
        <v>4047621</v>
      </c>
      <c r="M29" s="28">
        <v>4103550</v>
      </c>
      <c r="N29" s="28">
        <v>4155306</v>
      </c>
      <c r="O29" s="28">
        <v>4191633</v>
      </c>
      <c r="P29" s="28">
        <v>4212432</v>
      </c>
      <c r="Q29" s="28">
        <v>4190000</v>
      </c>
      <c r="R29" s="28">
        <v>4141408</v>
      </c>
      <c r="S29" s="28">
        <v>4068793</v>
      </c>
      <c r="T29" s="28">
        <v>3960162</v>
      </c>
      <c r="U29" s="28">
        <v>3861997</v>
      </c>
      <c r="V29" s="28">
        <v>3727022</v>
      </c>
      <c r="W29" s="28">
        <v>3555747</v>
      </c>
      <c r="X29" s="28">
        <v>3382741</v>
      </c>
      <c r="Y29" s="28">
        <v>3217372</v>
      </c>
      <c r="Z29" s="28">
        <v>3022597</v>
      </c>
      <c r="AA29" s="28">
        <v>2863438</v>
      </c>
      <c r="AB29" s="28">
        <v>2741170</v>
      </c>
      <c r="AC29" s="28">
        <v>2614849</v>
      </c>
      <c r="AD29" s="28">
        <v>2420162</v>
      </c>
      <c r="AE29" s="28">
        <v>2203970</v>
      </c>
      <c r="AF29" s="28">
        <v>1995732</v>
      </c>
      <c r="AG29" s="28">
        <v>1766414</v>
      </c>
      <c r="AH29" s="28">
        <v>1539759</v>
      </c>
      <c r="AI29" s="28">
        <v>1349497</v>
      </c>
      <c r="AJ29" s="28">
        <v>1195126</v>
      </c>
      <c r="AK29" s="28">
        <v>1026112</v>
      </c>
      <c r="AL29" s="28">
        <v>877188</v>
      </c>
      <c r="AM29" s="28">
        <v>731933</v>
      </c>
      <c r="AN29" s="28">
        <v>628190</v>
      </c>
      <c r="AO29" s="28">
        <v>529985</v>
      </c>
      <c r="AP29" s="28">
        <v>457048</v>
      </c>
      <c r="AQ29" s="28">
        <v>390527</v>
      </c>
      <c r="AR29" s="28">
        <v>339940</v>
      </c>
      <c r="AS29" s="28">
        <v>295431</v>
      </c>
      <c r="AT29" s="28">
        <v>256335</v>
      </c>
      <c r="AU29" s="28">
        <v>221907</v>
      </c>
      <c r="AV29" s="28">
        <v>191446</v>
      </c>
      <c r="AW29" s="28">
        <v>164357</v>
      </c>
      <c r="AX29" s="28">
        <v>140128</v>
      </c>
      <c r="AY29" s="28">
        <v>118387</v>
      </c>
    </row>
    <row r="30" spans="1:51" ht="12.75" thickTop="1" x14ac:dyDescent="0.2">
      <c r="A30" s="26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</row>
    <row r="31" spans="1:51" x14ac:dyDescent="0.2">
      <c r="A31" s="26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</row>
    <row r="32" spans="1:51" x14ac:dyDescent="0.2">
      <c r="A32" s="22" t="s">
        <v>18</v>
      </c>
      <c r="B32" s="23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</row>
    <row r="33" spans="1:51" x14ac:dyDescent="0.2">
      <c r="A33" s="26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</row>
    <row r="34" spans="1:51" x14ac:dyDescent="0.2">
      <c r="A34" s="27" t="s">
        <v>19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1" x14ac:dyDescent="0.2">
      <c r="A35" s="26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</row>
    <row r="36" spans="1:51" x14ac:dyDescent="0.2">
      <c r="A36" s="26" t="s">
        <v>0</v>
      </c>
      <c r="D36" s="14">
        <v>51741</v>
      </c>
      <c r="E36" s="14">
        <v>55076</v>
      </c>
      <c r="F36" s="14">
        <v>52406</v>
      </c>
      <c r="G36" s="14">
        <v>55098</v>
      </c>
      <c r="H36" s="14">
        <v>58902</v>
      </c>
      <c r="I36" s="14">
        <v>61335</v>
      </c>
      <c r="J36" s="14">
        <v>63714</v>
      </c>
      <c r="K36" s="14">
        <v>63066</v>
      </c>
      <c r="L36" s="14">
        <v>53104</v>
      </c>
      <c r="M36" s="14">
        <v>50721</v>
      </c>
      <c r="N36" s="14">
        <v>49794</v>
      </c>
      <c r="O36" s="14">
        <v>49378</v>
      </c>
      <c r="P36" s="14">
        <v>48453</v>
      </c>
      <c r="Q36" s="14">
        <v>45575</v>
      </c>
      <c r="R36" s="14">
        <v>39748</v>
      </c>
      <c r="S36" s="14">
        <v>36755</v>
      </c>
      <c r="T36" s="14">
        <v>35786</v>
      </c>
      <c r="U36" s="14">
        <v>31685</v>
      </c>
      <c r="V36" s="14">
        <v>29179</v>
      </c>
      <c r="W36" s="14">
        <v>29985</v>
      </c>
      <c r="X36" s="14">
        <v>27182</v>
      </c>
      <c r="Y36" s="14">
        <v>18340</v>
      </c>
      <c r="Z36" s="14">
        <v>13697</v>
      </c>
      <c r="AA36" s="14">
        <v>13698</v>
      </c>
      <c r="AB36" s="14">
        <v>11245</v>
      </c>
      <c r="AC36" s="14">
        <v>9099</v>
      </c>
      <c r="AD36" s="14">
        <v>4471</v>
      </c>
      <c r="AE36" s="14">
        <v>3832</v>
      </c>
      <c r="AF36" s="14">
        <v>1495</v>
      </c>
      <c r="AG36" s="14">
        <v>1566</v>
      </c>
      <c r="AH36" s="14">
        <v>143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</row>
    <row r="37" spans="1:51" x14ac:dyDescent="0.2">
      <c r="A37" s="26" t="s">
        <v>1</v>
      </c>
      <c r="D37" s="14">
        <v>149730</v>
      </c>
      <c r="E37" s="14">
        <v>154047</v>
      </c>
      <c r="F37" s="14">
        <v>158217</v>
      </c>
      <c r="G37" s="14">
        <v>162013</v>
      </c>
      <c r="H37" s="14">
        <v>165920</v>
      </c>
      <c r="I37" s="14">
        <v>170181</v>
      </c>
      <c r="J37" s="14">
        <v>174300</v>
      </c>
      <c r="K37" s="14">
        <v>178026</v>
      </c>
      <c r="L37" s="14">
        <v>181366</v>
      </c>
      <c r="M37" s="14">
        <v>184103</v>
      </c>
      <c r="N37" s="14">
        <v>186571</v>
      </c>
      <c r="O37" s="14">
        <v>188587</v>
      </c>
      <c r="P37" s="14">
        <v>189910</v>
      </c>
      <c r="Q37" s="14">
        <v>189949</v>
      </c>
      <c r="R37" s="14">
        <v>188472</v>
      </c>
      <c r="S37" s="14">
        <v>185792</v>
      </c>
      <c r="T37" s="14">
        <v>181703</v>
      </c>
      <c r="U37" s="14">
        <v>177093</v>
      </c>
      <c r="V37" s="14">
        <v>171859</v>
      </c>
      <c r="W37" s="14">
        <v>164889</v>
      </c>
      <c r="X37" s="14">
        <v>157129</v>
      </c>
      <c r="Y37" s="14">
        <v>149636</v>
      </c>
      <c r="Z37" s="14">
        <v>141561</v>
      </c>
      <c r="AA37" s="14">
        <v>133508</v>
      </c>
      <c r="AB37" s="14">
        <v>127159</v>
      </c>
      <c r="AC37" s="14">
        <v>121557</v>
      </c>
      <c r="AD37" s="14">
        <v>114383</v>
      </c>
      <c r="AE37" s="14">
        <v>105066</v>
      </c>
      <c r="AF37" s="14">
        <v>95470</v>
      </c>
      <c r="AG37" s="14">
        <v>85527</v>
      </c>
      <c r="AH37" s="14">
        <v>75198</v>
      </c>
      <c r="AI37" s="14">
        <v>65715</v>
      </c>
      <c r="AJ37" s="14">
        <v>57872</v>
      </c>
      <c r="AK37" s="14">
        <v>50528</v>
      </c>
      <c r="AL37" s="14">
        <v>43295</v>
      </c>
      <c r="AM37" s="14">
        <v>36609</v>
      </c>
      <c r="AN37" s="14">
        <v>30939</v>
      </c>
      <c r="AO37" s="14">
        <v>26348</v>
      </c>
      <c r="AP37" s="14">
        <v>22452</v>
      </c>
      <c r="AQ37" s="14">
        <v>19280</v>
      </c>
      <c r="AR37" s="14">
        <v>16615</v>
      </c>
      <c r="AS37" s="14">
        <v>14452</v>
      </c>
      <c r="AT37" s="14">
        <v>12550</v>
      </c>
      <c r="AU37" s="14">
        <v>10878</v>
      </c>
      <c r="AV37" s="14">
        <v>9403</v>
      </c>
      <c r="AW37" s="14">
        <v>8094</v>
      </c>
      <c r="AX37" s="14">
        <v>6926</v>
      </c>
      <c r="AY37" s="14">
        <v>5882</v>
      </c>
    </row>
    <row r="38" spans="1:51" x14ac:dyDescent="0.2">
      <c r="A38" s="26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</row>
    <row r="39" spans="1:51" x14ac:dyDescent="0.2">
      <c r="A39" s="27" t="s">
        <v>14</v>
      </c>
      <c r="D39" s="30">
        <v>201471</v>
      </c>
      <c r="E39" s="30">
        <v>209123</v>
      </c>
      <c r="F39" s="30">
        <v>210623</v>
      </c>
      <c r="G39" s="30">
        <v>217111</v>
      </c>
      <c r="H39" s="30">
        <v>224822</v>
      </c>
      <c r="I39" s="30">
        <v>231516</v>
      </c>
      <c r="J39" s="30">
        <v>238014</v>
      </c>
      <c r="K39" s="30">
        <v>241092</v>
      </c>
      <c r="L39" s="30">
        <v>234470</v>
      </c>
      <c r="M39" s="30">
        <v>234824</v>
      </c>
      <c r="N39" s="30">
        <v>236365</v>
      </c>
      <c r="O39" s="30">
        <v>237965</v>
      </c>
      <c r="P39" s="30">
        <v>238363</v>
      </c>
      <c r="Q39" s="30">
        <v>235524</v>
      </c>
      <c r="R39" s="30">
        <v>228220</v>
      </c>
      <c r="S39" s="30">
        <v>222547</v>
      </c>
      <c r="T39" s="30">
        <v>217489</v>
      </c>
      <c r="U39" s="30">
        <v>208778</v>
      </c>
      <c r="V39" s="30">
        <v>201038</v>
      </c>
      <c r="W39" s="30">
        <v>194874</v>
      </c>
      <c r="X39" s="30">
        <v>184311</v>
      </c>
      <c r="Y39" s="30">
        <v>167976</v>
      </c>
      <c r="Z39" s="30">
        <v>155258</v>
      </c>
      <c r="AA39" s="30">
        <v>147206</v>
      </c>
      <c r="AB39" s="30">
        <v>138404</v>
      </c>
      <c r="AC39" s="30">
        <v>130656</v>
      </c>
      <c r="AD39" s="30">
        <v>118854</v>
      </c>
      <c r="AE39" s="30">
        <v>108898</v>
      </c>
      <c r="AF39" s="30">
        <v>96965</v>
      </c>
      <c r="AG39" s="30">
        <v>87093</v>
      </c>
      <c r="AH39" s="30">
        <v>75341</v>
      </c>
      <c r="AI39" s="30">
        <v>65715</v>
      </c>
      <c r="AJ39" s="30">
        <v>57872</v>
      </c>
      <c r="AK39" s="30">
        <v>50528</v>
      </c>
      <c r="AL39" s="30">
        <v>43295</v>
      </c>
      <c r="AM39" s="30">
        <v>36609</v>
      </c>
      <c r="AN39" s="30">
        <v>30939</v>
      </c>
      <c r="AO39" s="30">
        <v>26348</v>
      </c>
      <c r="AP39" s="30">
        <v>22452</v>
      </c>
      <c r="AQ39" s="30">
        <v>19280</v>
      </c>
      <c r="AR39" s="30">
        <v>16615</v>
      </c>
      <c r="AS39" s="30">
        <v>14452</v>
      </c>
      <c r="AT39" s="30">
        <v>12550</v>
      </c>
      <c r="AU39" s="30">
        <v>10878</v>
      </c>
      <c r="AV39" s="30">
        <v>9403</v>
      </c>
      <c r="AW39" s="30">
        <v>8094</v>
      </c>
      <c r="AX39" s="30">
        <v>6926</v>
      </c>
      <c r="AY39" s="30">
        <v>5882</v>
      </c>
    </row>
    <row r="40" spans="1:51" x14ac:dyDescent="0.2">
      <c r="A40" s="27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</row>
    <row r="41" spans="1:51" x14ac:dyDescent="0.2">
      <c r="A41" s="27" t="s">
        <v>20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</row>
    <row r="42" spans="1:51" x14ac:dyDescent="0.2">
      <c r="A42" s="26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</row>
    <row r="43" spans="1:51" x14ac:dyDescent="0.2">
      <c r="A43" s="26" t="s">
        <v>21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</row>
    <row r="44" spans="1:51" x14ac:dyDescent="0.2">
      <c r="A44" s="26" t="s">
        <v>22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</row>
    <row r="45" spans="1:51" x14ac:dyDescent="0.2">
      <c r="A45" s="26" t="s">
        <v>23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</row>
    <row r="46" spans="1:51" x14ac:dyDescent="0.2">
      <c r="A46" s="26" t="s">
        <v>24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</row>
    <row r="47" spans="1:51" x14ac:dyDescent="0.2">
      <c r="A47" s="26" t="s">
        <v>25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</row>
    <row r="48" spans="1:51" x14ac:dyDescent="0.2">
      <c r="A48" s="26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</row>
    <row r="49" spans="1:51" s="29" customFormat="1" x14ac:dyDescent="0.2">
      <c r="A49" s="27" t="s">
        <v>15</v>
      </c>
      <c r="B49" s="13"/>
      <c r="C49" s="13"/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30">
        <v>0</v>
      </c>
      <c r="AN49" s="30">
        <v>0</v>
      </c>
      <c r="AO49" s="30">
        <v>0</v>
      </c>
      <c r="AP49" s="30">
        <v>0</v>
      </c>
      <c r="AQ49" s="30">
        <v>0</v>
      </c>
      <c r="AR49" s="30">
        <v>0</v>
      </c>
      <c r="AS49" s="30">
        <v>0</v>
      </c>
      <c r="AT49" s="30">
        <v>0</v>
      </c>
      <c r="AU49" s="30">
        <v>0</v>
      </c>
      <c r="AV49" s="30">
        <v>0</v>
      </c>
      <c r="AW49" s="30">
        <v>0</v>
      </c>
      <c r="AX49" s="30">
        <v>0</v>
      </c>
      <c r="AY49" s="30">
        <v>0</v>
      </c>
    </row>
    <row r="50" spans="1:51" x14ac:dyDescent="0.2">
      <c r="A50" s="27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</row>
    <row r="51" spans="1:51" s="29" customFormat="1" ht="12.75" thickBot="1" x14ac:dyDescent="0.25">
      <c r="A51" s="27" t="s">
        <v>2</v>
      </c>
      <c r="B51" s="13"/>
      <c r="C51" s="13"/>
      <c r="D51" s="28">
        <v>201471</v>
      </c>
      <c r="E51" s="28">
        <v>209123</v>
      </c>
      <c r="F51" s="28">
        <v>210623</v>
      </c>
      <c r="G51" s="28">
        <v>217111</v>
      </c>
      <c r="H51" s="28">
        <v>224822</v>
      </c>
      <c r="I51" s="28">
        <v>231516</v>
      </c>
      <c r="J51" s="28">
        <v>238014</v>
      </c>
      <c r="K51" s="28">
        <v>241092</v>
      </c>
      <c r="L51" s="28">
        <v>234470</v>
      </c>
      <c r="M51" s="28">
        <v>234824</v>
      </c>
      <c r="N51" s="28">
        <v>236365</v>
      </c>
      <c r="O51" s="28">
        <v>237965</v>
      </c>
      <c r="P51" s="28">
        <v>238363</v>
      </c>
      <c r="Q51" s="28">
        <v>235524</v>
      </c>
      <c r="R51" s="28">
        <v>228220</v>
      </c>
      <c r="S51" s="28">
        <v>222547</v>
      </c>
      <c r="T51" s="28">
        <v>217489</v>
      </c>
      <c r="U51" s="28">
        <v>208778</v>
      </c>
      <c r="V51" s="28">
        <v>201038</v>
      </c>
      <c r="W51" s="28">
        <v>194874</v>
      </c>
      <c r="X51" s="28">
        <v>184311</v>
      </c>
      <c r="Y51" s="28">
        <v>167976</v>
      </c>
      <c r="Z51" s="28">
        <v>155258</v>
      </c>
      <c r="AA51" s="28">
        <v>147206</v>
      </c>
      <c r="AB51" s="28">
        <v>138404</v>
      </c>
      <c r="AC51" s="28">
        <v>130656</v>
      </c>
      <c r="AD51" s="28">
        <v>118854</v>
      </c>
      <c r="AE51" s="28">
        <v>108898</v>
      </c>
      <c r="AF51" s="28">
        <v>96965</v>
      </c>
      <c r="AG51" s="28">
        <v>87093</v>
      </c>
      <c r="AH51" s="28">
        <v>75341</v>
      </c>
      <c r="AI51" s="28">
        <v>65715</v>
      </c>
      <c r="AJ51" s="28">
        <v>57872</v>
      </c>
      <c r="AK51" s="28">
        <v>50528</v>
      </c>
      <c r="AL51" s="28">
        <v>43295</v>
      </c>
      <c r="AM51" s="28">
        <v>36609</v>
      </c>
      <c r="AN51" s="28">
        <v>30939</v>
      </c>
      <c r="AO51" s="28">
        <v>26348</v>
      </c>
      <c r="AP51" s="28">
        <v>22452</v>
      </c>
      <c r="AQ51" s="28">
        <v>19280</v>
      </c>
      <c r="AR51" s="28">
        <v>16615</v>
      </c>
      <c r="AS51" s="28">
        <v>14452</v>
      </c>
      <c r="AT51" s="28">
        <v>12550</v>
      </c>
      <c r="AU51" s="28">
        <v>10878</v>
      </c>
      <c r="AV51" s="28">
        <v>9403</v>
      </c>
      <c r="AW51" s="28">
        <v>8094</v>
      </c>
      <c r="AX51" s="28">
        <v>6926</v>
      </c>
      <c r="AY51" s="28">
        <v>5882</v>
      </c>
    </row>
    <row r="52" spans="1:51" ht="12.75" thickTop="1" x14ac:dyDescent="0.2">
      <c r="A52" s="27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</row>
    <row r="53" spans="1:51" x14ac:dyDescent="0.2">
      <c r="A53" s="27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</row>
    <row r="54" spans="1:51" x14ac:dyDescent="0.2">
      <c r="A54" s="22" t="s">
        <v>26</v>
      </c>
      <c r="B54" s="23"/>
      <c r="C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</row>
    <row r="55" spans="1:51" x14ac:dyDescent="0.2">
      <c r="A55" s="26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</row>
    <row r="56" spans="1:51" x14ac:dyDescent="0.2">
      <c r="A56" s="26" t="s">
        <v>27</v>
      </c>
      <c r="D56" s="14">
        <v>3269765</v>
      </c>
      <c r="E56" s="14">
        <v>3370566</v>
      </c>
      <c r="F56" s="14">
        <v>3462929</v>
      </c>
      <c r="G56" s="14">
        <v>3551293</v>
      </c>
      <c r="H56" s="14">
        <v>3632565</v>
      </c>
      <c r="I56" s="14">
        <v>3727098</v>
      </c>
      <c r="J56" s="14">
        <v>3822488</v>
      </c>
      <c r="K56" s="14">
        <v>3910622</v>
      </c>
      <c r="L56" s="14">
        <v>3985583</v>
      </c>
      <c r="M56" s="14">
        <v>4047621</v>
      </c>
      <c r="N56" s="14">
        <v>4103550</v>
      </c>
      <c r="O56" s="14">
        <v>4155306</v>
      </c>
      <c r="P56" s="14">
        <v>4191633</v>
      </c>
      <c r="Q56" s="14">
        <v>4212432</v>
      </c>
      <c r="R56" s="14">
        <v>4190000</v>
      </c>
      <c r="S56" s="14">
        <v>4141408</v>
      </c>
      <c r="T56" s="14">
        <v>4068793</v>
      </c>
      <c r="U56" s="14">
        <v>3960162</v>
      </c>
      <c r="V56" s="14">
        <v>3861997</v>
      </c>
      <c r="W56" s="14">
        <v>3727022</v>
      </c>
      <c r="X56" s="14">
        <v>3555747</v>
      </c>
      <c r="Y56" s="14">
        <v>3382741</v>
      </c>
      <c r="Z56" s="14">
        <v>3217372</v>
      </c>
      <c r="AA56" s="14">
        <v>3022597</v>
      </c>
      <c r="AB56" s="14">
        <v>2863438</v>
      </c>
      <c r="AC56" s="14">
        <v>2741170</v>
      </c>
      <c r="AD56" s="14">
        <v>2614849</v>
      </c>
      <c r="AE56" s="14">
        <v>2420162</v>
      </c>
      <c r="AF56" s="14">
        <v>2203970</v>
      </c>
      <c r="AG56" s="14">
        <v>1995732</v>
      </c>
      <c r="AH56" s="14">
        <v>1766414</v>
      </c>
      <c r="AI56" s="14">
        <v>1539759</v>
      </c>
      <c r="AJ56" s="14">
        <v>1349497</v>
      </c>
      <c r="AK56" s="14">
        <v>1195126</v>
      </c>
      <c r="AL56" s="14">
        <v>1026112</v>
      </c>
      <c r="AM56" s="14">
        <v>877188</v>
      </c>
      <c r="AN56" s="14">
        <v>731933</v>
      </c>
      <c r="AO56" s="14">
        <v>628190</v>
      </c>
      <c r="AP56" s="14">
        <v>529985</v>
      </c>
      <c r="AQ56" s="14">
        <v>457048</v>
      </c>
      <c r="AR56" s="14">
        <v>390527</v>
      </c>
      <c r="AS56" s="14">
        <v>339940</v>
      </c>
      <c r="AT56" s="14">
        <v>295431</v>
      </c>
      <c r="AU56" s="14">
        <v>256335</v>
      </c>
      <c r="AV56" s="14">
        <v>221907</v>
      </c>
      <c r="AW56" s="14">
        <v>191446</v>
      </c>
      <c r="AX56" s="14">
        <v>164357</v>
      </c>
      <c r="AY56" s="14">
        <v>140128</v>
      </c>
    </row>
    <row r="57" spans="1:51" x14ac:dyDescent="0.2">
      <c r="A57" s="13" t="s">
        <v>0</v>
      </c>
      <c r="D57" s="14">
        <v>51741</v>
      </c>
      <c r="E57" s="14">
        <v>55076</v>
      </c>
      <c r="F57" s="14">
        <v>52406</v>
      </c>
      <c r="G57" s="14">
        <v>55098</v>
      </c>
      <c r="H57" s="14">
        <v>58902</v>
      </c>
      <c r="I57" s="14">
        <v>61335</v>
      </c>
      <c r="J57" s="14">
        <v>63714</v>
      </c>
      <c r="K57" s="14">
        <v>63066</v>
      </c>
      <c r="L57" s="14">
        <v>53104</v>
      </c>
      <c r="M57" s="14">
        <v>50721</v>
      </c>
      <c r="N57" s="14">
        <v>49794</v>
      </c>
      <c r="O57" s="14">
        <v>49378</v>
      </c>
      <c r="P57" s="14">
        <v>48453</v>
      </c>
      <c r="Q57" s="14">
        <v>45575</v>
      </c>
      <c r="R57" s="14">
        <v>39748</v>
      </c>
      <c r="S57" s="14">
        <v>36755</v>
      </c>
      <c r="T57" s="14">
        <v>35786</v>
      </c>
      <c r="U57" s="14">
        <v>31685</v>
      </c>
      <c r="V57" s="14">
        <v>29179</v>
      </c>
      <c r="W57" s="14">
        <v>29985</v>
      </c>
      <c r="X57" s="14">
        <v>27182</v>
      </c>
      <c r="Y57" s="14">
        <v>18340</v>
      </c>
      <c r="Z57" s="14">
        <v>13697</v>
      </c>
      <c r="AA57" s="14">
        <v>13698</v>
      </c>
      <c r="AB57" s="14">
        <v>11245</v>
      </c>
      <c r="AC57" s="14">
        <v>9099</v>
      </c>
      <c r="AD57" s="14">
        <v>4471</v>
      </c>
      <c r="AE57" s="14">
        <v>3832</v>
      </c>
      <c r="AF57" s="14">
        <v>1495</v>
      </c>
      <c r="AG57" s="14">
        <v>1566</v>
      </c>
      <c r="AH57" s="14">
        <v>143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  <c r="AX57" s="14">
        <v>0</v>
      </c>
      <c r="AY57" s="14">
        <v>0</v>
      </c>
    </row>
    <row r="58" spans="1:51" x14ac:dyDescent="0.2">
      <c r="A58" s="26" t="s">
        <v>1</v>
      </c>
      <c r="D58" s="14">
        <v>149730</v>
      </c>
      <c r="E58" s="14">
        <v>154047</v>
      </c>
      <c r="F58" s="14">
        <v>158217</v>
      </c>
      <c r="G58" s="14">
        <v>162013</v>
      </c>
      <c r="H58" s="14">
        <v>165920</v>
      </c>
      <c r="I58" s="14">
        <v>170181</v>
      </c>
      <c r="J58" s="14">
        <v>174300</v>
      </c>
      <c r="K58" s="14">
        <v>178026</v>
      </c>
      <c r="L58" s="14">
        <v>181366</v>
      </c>
      <c r="M58" s="14">
        <v>184103</v>
      </c>
      <c r="N58" s="14">
        <v>186571</v>
      </c>
      <c r="O58" s="14">
        <v>188587</v>
      </c>
      <c r="P58" s="14">
        <v>189910</v>
      </c>
      <c r="Q58" s="14">
        <v>189949</v>
      </c>
      <c r="R58" s="14">
        <v>188472</v>
      </c>
      <c r="S58" s="14">
        <v>185792</v>
      </c>
      <c r="T58" s="14">
        <v>181703</v>
      </c>
      <c r="U58" s="14">
        <v>177093</v>
      </c>
      <c r="V58" s="14">
        <v>171859</v>
      </c>
      <c r="W58" s="14">
        <v>164889</v>
      </c>
      <c r="X58" s="14">
        <v>157129</v>
      </c>
      <c r="Y58" s="14">
        <v>149636</v>
      </c>
      <c r="Z58" s="14">
        <v>141561</v>
      </c>
      <c r="AA58" s="14">
        <v>133508</v>
      </c>
      <c r="AB58" s="14">
        <v>127159</v>
      </c>
      <c r="AC58" s="14">
        <v>121557</v>
      </c>
      <c r="AD58" s="14">
        <v>114383</v>
      </c>
      <c r="AE58" s="14">
        <v>105066</v>
      </c>
      <c r="AF58" s="14">
        <v>95470</v>
      </c>
      <c r="AG58" s="14">
        <v>85527</v>
      </c>
      <c r="AH58" s="14">
        <v>75198</v>
      </c>
      <c r="AI58" s="14">
        <v>65715</v>
      </c>
      <c r="AJ58" s="14">
        <v>57872</v>
      </c>
      <c r="AK58" s="14">
        <v>50528</v>
      </c>
      <c r="AL58" s="14">
        <v>43295</v>
      </c>
      <c r="AM58" s="14">
        <v>36609</v>
      </c>
      <c r="AN58" s="14">
        <v>30939</v>
      </c>
      <c r="AO58" s="14">
        <v>26348</v>
      </c>
      <c r="AP58" s="14">
        <v>22452</v>
      </c>
      <c r="AQ58" s="14">
        <v>19280</v>
      </c>
      <c r="AR58" s="14">
        <v>16615</v>
      </c>
      <c r="AS58" s="14">
        <v>14452</v>
      </c>
      <c r="AT58" s="14">
        <v>12550</v>
      </c>
      <c r="AU58" s="14">
        <v>10878</v>
      </c>
      <c r="AV58" s="14">
        <v>9403</v>
      </c>
      <c r="AW58" s="14">
        <v>8094</v>
      </c>
      <c r="AX58" s="14">
        <v>6926</v>
      </c>
      <c r="AY58" s="14">
        <v>5882</v>
      </c>
    </row>
    <row r="59" spans="1:51" x14ac:dyDescent="0.2">
      <c r="A59" s="26" t="s">
        <v>3</v>
      </c>
      <c r="D59" s="14">
        <v>-100670</v>
      </c>
      <c r="E59" s="14">
        <v>-116760</v>
      </c>
      <c r="F59" s="14">
        <v>-122259</v>
      </c>
      <c r="G59" s="14">
        <v>-135839</v>
      </c>
      <c r="H59" s="14">
        <v>-130289</v>
      </c>
      <c r="I59" s="14">
        <v>-136126</v>
      </c>
      <c r="J59" s="14">
        <v>-149880</v>
      </c>
      <c r="K59" s="14">
        <v>-166131</v>
      </c>
      <c r="L59" s="14">
        <v>-172432</v>
      </c>
      <c r="M59" s="14">
        <v>-178895</v>
      </c>
      <c r="N59" s="14">
        <v>-184609</v>
      </c>
      <c r="O59" s="14">
        <v>-201638</v>
      </c>
      <c r="P59" s="14">
        <v>-217564</v>
      </c>
      <c r="Q59" s="14">
        <v>-257956</v>
      </c>
      <c r="R59" s="14">
        <v>-276812</v>
      </c>
      <c r="S59" s="14">
        <v>-295162</v>
      </c>
      <c r="T59" s="14">
        <v>-326120</v>
      </c>
      <c r="U59" s="14">
        <v>-306943</v>
      </c>
      <c r="V59" s="14">
        <v>-336013</v>
      </c>
      <c r="W59" s="14">
        <v>-366149</v>
      </c>
      <c r="X59" s="14">
        <v>-357317</v>
      </c>
      <c r="Y59" s="14">
        <v>-333345</v>
      </c>
      <c r="Z59" s="14">
        <v>-350033</v>
      </c>
      <c r="AA59" s="14">
        <v>-306365</v>
      </c>
      <c r="AB59" s="14">
        <v>-260672</v>
      </c>
      <c r="AC59" s="14">
        <v>-256977</v>
      </c>
      <c r="AD59" s="14">
        <v>-313541</v>
      </c>
      <c r="AE59" s="14">
        <v>-325090</v>
      </c>
      <c r="AF59" s="14">
        <v>-305203</v>
      </c>
      <c r="AG59" s="14">
        <v>-316411</v>
      </c>
      <c r="AH59" s="14">
        <v>-301996</v>
      </c>
      <c r="AI59" s="14">
        <v>-255977</v>
      </c>
      <c r="AJ59" s="14">
        <v>-212243</v>
      </c>
      <c r="AK59" s="14">
        <v>-219542</v>
      </c>
      <c r="AL59" s="14">
        <v>-192219</v>
      </c>
      <c r="AM59" s="14">
        <v>-181864</v>
      </c>
      <c r="AN59" s="14">
        <v>-134682</v>
      </c>
      <c r="AO59" s="14">
        <v>-124553</v>
      </c>
      <c r="AP59" s="14">
        <v>-95389</v>
      </c>
      <c r="AQ59" s="14">
        <v>-85801</v>
      </c>
      <c r="AR59" s="14">
        <v>-67202</v>
      </c>
      <c r="AS59" s="14">
        <v>-58961</v>
      </c>
      <c r="AT59" s="14">
        <v>-51646</v>
      </c>
      <c r="AU59" s="14">
        <v>-45306</v>
      </c>
      <c r="AV59" s="14">
        <v>-39864</v>
      </c>
      <c r="AW59" s="14">
        <v>-35183</v>
      </c>
      <c r="AX59" s="14">
        <v>-31155</v>
      </c>
      <c r="AY59" s="14">
        <v>-27623</v>
      </c>
    </row>
    <row r="60" spans="1:51" x14ac:dyDescent="0.2">
      <c r="A60" s="26" t="s">
        <v>28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</row>
    <row r="61" spans="1:51" x14ac:dyDescent="0.2">
      <c r="A61" s="26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</row>
    <row r="62" spans="1:51" ht="12.75" thickBot="1" x14ac:dyDescent="0.25">
      <c r="A62" s="27" t="s">
        <v>29</v>
      </c>
      <c r="D62" s="28">
        <v>3370566</v>
      </c>
      <c r="E62" s="28">
        <v>3462929</v>
      </c>
      <c r="F62" s="28">
        <v>3551293</v>
      </c>
      <c r="G62" s="28">
        <v>3632565</v>
      </c>
      <c r="H62" s="28">
        <v>3727098</v>
      </c>
      <c r="I62" s="28">
        <v>3822488</v>
      </c>
      <c r="J62" s="28">
        <v>3910622</v>
      </c>
      <c r="K62" s="28">
        <v>3985583</v>
      </c>
      <c r="L62" s="28">
        <v>4047621</v>
      </c>
      <c r="M62" s="28">
        <v>4103550</v>
      </c>
      <c r="N62" s="28">
        <v>4155306</v>
      </c>
      <c r="O62" s="28">
        <v>4191633</v>
      </c>
      <c r="P62" s="28">
        <v>4212432</v>
      </c>
      <c r="Q62" s="28">
        <v>4190000</v>
      </c>
      <c r="R62" s="28">
        <v>4141408</v>
      </c>
      <c r="S62" s="28">
        <v>4068793</v>
      </c>
      <c r="T62" s="28">
        <v>3960162</v>
      </c>
      <c r="U62" s="28">
        <v>3861997</v>
      </c>
      <c r="V62" s="28">
        <v>3727022</v>
      </c>
      <c r="W62" s="28">
        <v>3555747</v>
      </c>
      <c r="X62" s="28">
        <v>3382741</v>
      </c>
      <c r="Y62" s="28">
        <v>3217372</v>
      </c>
      <c r="Z62" s="28">
        <v>3022597</v>
      </c>
      <c r="AA62" s="28">
        <v>2863438</v>
      </c>
      <c r="AB62" s="28">
        <v>2741170</v>
      </c>
      <c r="AC62" s="28">
        <v>2614849</v>
      </c>
      <c r="AD62" s="28">
        <v>2420162</v>
      </c>
      <c r="AE62" s="28">
        <v>2203970</v>
      </c>
      <c r="AF62" s="28">
        <v>1995732</v>
      </c>
      <c r="AG62" s="28">
        <v>1766414</v>
      </c>
      <c r="AH62" s="28">
        <v>1539759</v>
      </c>
      <c r="AI62" s="28">
        <v>1349497</v>
      </c>
      <c r="AJ62" s="28">
        <v>1195126</v>
      </c>
      <c r="AK62" s="28">
        <v>1026112</v>
      </c>
      <c r="AL62" s="28">
        <v>877188</v>
      </c>
      <c r="AM62" s="28">
        <v>731933</v>
      </c>
      <c r="AN62" s="28">
        <v>628190</v>
      </c>
      <c r="AO62" s="28">
        <v>529985</v>
      </c>
      <c r="AP62" s="28">
        <v>457048</v>
      </c>
      <c r="AQ62" s="28">
        <v>390527</v>
      </c>
      <c r="AR62" s="28">
        <v>339940</v>
      </c>
      <c r="AS62" s="28">
        <v>295431</v>
      </c>
      <c r="AT62" s="28">
        <v>256335</v>
      </c>
      <c r="AU62" s="28">
        <v>221907</v>
      </c>
      <c r="AV62" s="28">
        <v>191446</v>
      </c>
      <c r="AW62" s="28">
        <v>164357</v>
      </c>
      <c r="AX62" s="28">
        <v>140128</v>
      </c>
      <c r="AY62" s="28">
        <v>118387</v>
      </c>
    </row>
    <row r="63" spans="1:51" ht="12.75" thickTop="1" x14ac:dyDescent="0.2">
      <c r="A63" s="26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</row>
    <row r="64" spans="1:51" x14ac:dyDescent="0.2">
      <c r="A64" s="26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</row>
    <row r="65" spans="1:51" x14ac:dyDescent="0.2">
      <c r="A65" s="22" t="s">
        <v>30</v>
      </c>
      <c r="B65" s="23"/>
      <c r="C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</row>
    <row r="66" spans="1:51" x14ac:dyDescent="0.2">
      <c r="A66" s="33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</row>
    <row r="67" spans="1:51" x14ac:dyDescent="0.2">
      <c r="A67" s="27" t="s">
        <v>1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</row>
    <row r="68" spans="1:51" x14ac:dyDescent="0.2">
      <c r="A68" s="26"/>
      <c r="B68" s="26" t="s">
        <v>31</v>
      </c>
      <c r="D68" s="14">
        <v>3269765</v>
      </c>
      <c r="E68" s="14">
        <v>3370566</v>
      </c>
      <c r="F68" s="14">
        <v>3462929</v>
      </c>
      <c r="G68" s="14">
        <v>3551293</v>
      </c>
      <c r="H68" s="14">
        <v>3632565</v>
      </c>
      <c r="I68" s="14">
        <v>3727098</v>
      </c>
      <c r="J68" s="14">
        <v>3822488</v>
      </c>
      <c r="K68" s="14">
        <v>3910622</v>
      </c>
      <c r="L68" s="14">
        <v>3985583</v>
      </c>
      <c r="M68" s="14">
        <v>4047621</v>
      </c>
      <c r="N68" s="14">
        <v>4103550</v>
      </c>
      <c r="O68" s="14">
        <v>4155306</v>
      </c>
      <c r="P68" s="14">
        <v>4191633</v>
      </c>
      <c r="Q68" s="14">
        <v>4212432</v>
      </c>
      <c r="R68" s="14">
        <v>4190000</v>
      </c>
      <c r="S68" s="14">
        <v>4141408</v>
      </c>
      <c r="T68" s="14">
        <v>4068793</v>
      </c>
      <c r="U68" s="14">
        <v>3960162</v>
      </c>
      <c r="V68" s="14">
        <v>3861997</v>
      </c>
      <c r="W68" s="14">
        <v>3727022</v>
      </c>
      <c r="X68" s="14">
        <v>3555747</v>
      </c>
      <c r="Y68" s="14">
        <v>3382741</v>
      </c>
      <c r="Z68" s="14">
        <v>3217372</v>
      </c>
      <c r="AA68" s="14">
        <v>3022597</v>
      </c>
      <c r="AB68" s="14">
        <v>2863438</v>
      </c>
      <c r="AC68" s="14">
        <v>2741170</v>
      </c>
      <c r="AD68" s="14">
        <v>2614849</v>
      </c>
      <c r="AE68" s="14">
        <v>2420162</v>
      </c>
      <c r="AF68" s="14">
        <v>2203970</v>
      </c>
      <c r="AG68" s="14">
        <v>1995732</v>
      </c>
      <c r="AH68" s="14">
        <v>1766414</v>
      </c>
      <c r="AI68" s="14">
        <v>1539759</v>
      </c>
      <c r="AJ68" s="14">
        <v>1349497</v>
      </c>
      <c r="AK68" s="14">
        <v>1195126</v>
      </c>
      <c r="AL68" s="14">
        <v>1026112</v>
      </c>
      <c r="AM68" s="14">
        <v>877188</v>
      </c>
      <c r="AN68" s="14">
        <v>731933</v>
      </c>
      <c r="AO68" s="14">
        <v>628190</v>
      </c>
      <c r="AP68" s="14">
        <v>529985</v>
      </c>
      <c r="AQ68" s="14">
        <v>457048</v>
      </c>
      <c r="AR68" s="14">
        <v>390527</v>
      </c>
      <c r="AS68" s="14">
        <v>339940</v>
      </c>
      <c r="AT68" s="14">
        <v>295431</v>
      </c>
      <c r="AU68" s="14">
        <v>256335</v>
      </c>
      <c r="AV68" s="14">
        <v>221907</v>
      </c>
      <c r="AW68" s="14">
        <v>191446</v>
      </c>
      <c r="AX68" s="14">
        <v>164357</v>
      </c>
      <c r="AY68" s="14">
        <v>140128</v>
      </c>
    </row>
    <row r="69" spans="1:51" x14ac:dyDescent="0.2">
      <c r="A69" s="26"/>
      <c r="B69" s="26" t="s">
        <v>32</v>
      </c>
      <c r="D69" s="14">
        <v>-50335</v>
      </c>
      <c r="E69" s="14">
        <v>-58380</v>
      </c>
      <c r="F69" s="14">
        <v>-61129.5</v>
      </c>
      <c r="G69" s="14">
        <v>-67919.5</v>
      </c>
      <c r="H69" s="14">
        <v>-65144.5</v>
      </c>
      <c r="I69" s="14">
        <v>-68063</v>
      </c>
      <c r="J69" s="14">
        <v>-74940</v>
      </c>
      <c r="K69" s="14">
        <v>-83065.5</v>
      </c>
      <c r="L69" s="14">
        <v>-86216</v>
      </c>
      <c r="M69" s="14">
        <v>-89447.5</v>
      </c>
      <c r="N69" s="14">
        <v>-92304.5</v>
      </c>
      <c r="O69" s="14">
        <v>-100819</v>
      </c>
      <c r="P69" s="14">
        <v>-108782</v>
      </c>
      <c r="Q69" s="14">
        <v>-128978</v>
      </c>
      <c r="R69" s="14">
        <v>-138406</v>
      </c>
      <c r="S69" s="14">
        <v>-147581</v>
      </c>
      <c r="T69" s="14">
        <v>-163060</v>
      </c>
      <c r="U69" s="14">
        <v>-153471.5</v>
      </c>
      <c r="V69" s="14">
        <v>-168006.5</v>
      </c>
      <c r="W69" s="14">
        <v>-183074.5</v>
      </c>
      <c r="X69" s="14">
        <v>-178658.5</v>
      </c>
      <c r="Y69" s="14">
        <v>-166672.5</v>
      </c>
      <c r="Z69" s="14">
        <v>-175016.5</v>
      </c>
      <c r="AA69" s="14">
        <v>-153182.5</v>
      </c>
      <c r="AB69" s="14">
        <v>-130336</v>
      </c>
      <c r="AC69" s="14">
        <v>-128488.5</v>
      </c>
      <c r="AD69" s="14">
        <v>-156770.5</v>
      </c>
      <c r="AE69" s="14">
        <v>-162545</v>
      </c>
      <c r="AF69" s="14">
        <v>-152601.5</v>
      </c>
      <c r="AG69" s="14">
        <v>-158205.5</v>
      </c>
      <c r="AH69" s="14">
        <v>-150998</v>
      </c>
      <c r="AI69" s="14">
        <v>-127988.5</v>
      </c>
      <c r="AJ69" s="14">
        <v>-106121.5</v>
      </c>
      <c r="AK69" s="14">
        <v>-109771</v>
      </c>
      <c r="AL69" s="14">
        <v>-96109.5</v>
      </c>
      <c r="AM69" s="14">
        <v>-90932</v>
      </c>
      <c r="AN69" s="14">
        <v>-67341</v>
      </c>
      <c r="AO69" s="14">
        <v>-62276.5</v>
      </c>
      <c r="AP69" s="14">
        <v>-47694.5</v>
      </c>
      <c r="AQ69" s="14">
        <v>-42900.5</v>
      </c>
      <c r="AR69" s="14">
        <v>-33601</v>
      </c>
      <c r="AS69" s="14">
        <v>-29480.5</v>
      </c>
      <c r="AT69" s="14">
        <v>-25823</v>
      </c>
      <c r="AU69" s="14">
        <v>-22653</v>
      </c>
      <c r="AV69" s="14">
        <v>-19932</v>
      </c>
      <c r="AW69" s="14">
        <v>-17591.5</v>
      </c>
      <c r="AX69" s="14">
        <v>-15577.5</v>
      </c>
      <c r="AY69" s="14">
        <v>-13811.5</v>
      </c>
    </row>
    <row r="70" spans="1:51" x14ac:dyDescent="0.2">
      <c r="A70" s="26"/>
      <c r="B70" s="26" t="s">
        <v>33</v>
      </c>
      <c r="D70" s="34">
        <v>3219430</v>
      </c>
      <c r="E70" s="34">
        <v>3312186</v>
      </c>
      <c r="F70" s="34">
        <v>3401799.5</v>
      </c>
      <c r="G70" s="34">
        <v>3483373.5</v>
      </c>
      <c r="H70" s="34">
        <v>3567420.5</v>
      </c>
      <c r="I70" s="34">
        <v>3659035</v>
      </c>
      <c r="J70" s="34">
        <v>3747548</v>
      </c>
      <c r="K70" s="34">
        <v>3827556.5</v>
      </c>
      <c r="L70" s="34">
        <v>3899367</v>
      </c>
      <c r="M70" s="34">
        <v>3958173.5</v>
      </c>
      <c r="N70" s="34">
        <v>4011245.5</v>
      </c>
      <c r="O70" s="34">
        <v>4054487</v>
      </c>
      <c r="P70" s="34">
        <v>4082851</v>
      </c>
      <c r="Q70" s="34">
        <v>4083454</v>
      </c>
      <c r="R70" s="34">
        <v>4051594</v>
      </c>
      <c r="S70" s="34">
        <v>3993827</v>
      </c>
      <c r="T70" s="34">
        <v>3905733</v>
      </c>
      <c r="U70" s="34">
        <v>3806690.5</v>
      </c>
      <c r="V70" s="34">
        <v>3693990.5</v>
      </c>
      <c r="W70" s="34">
        <v>3543947.5</v>
      </c>
      <c r="X70" s="34">
        <v>3377088.5</v>
      </c>
      <c r="Y70" s="34">
        <v>3216068.5</v>
      </c>
      <c r="Z70" s="34">
        <v>3042355.5</v>
      </c>
      <c r="AA70" s="34">
        <v>2869414.5</v>
      </c>
      <c r="AB70" s="34">
        <v>2733102</v>
      </c>
      <c r="AC70" s="34">
        <v>2612681.5</v>
      </c>
      <c r="AD70" s="34">
        <v>2458078.5</v>
      </c>
      <c r="AE70" s="34">
        <v>2257617</v>
      </c>
      <c r="AF70" s="34">
        <v>2051368.5</v>
      </c>
      <c r="AG70" s="34">
        <v>1837526.5</v>
      </c>
      <c r="AH70" s="34">
        <v>1615416</v>
      </c>
      <c r="AI70" s="34">
        <v>1411770.5</v>
      </c>
      <c r="AJ70" s="34">
        <v>1243375.5</v>
      </c>
      <c r="AK70" s="34">
        <v>1085355</v>
      </c>
      <c r="AL70" s="34">
        <v>930002.5</v>
      </c>
      <c r="AM70" s="34">
        <v>786256</v>
      </c>
      <c r="AN70" s="34">
        <v>664592</v>
      </c>
      <c r="AO70" s="34">
        <v>565913.5</v>
      </c>
      <c r="AP70" s="34">
        <v>482290.5</v>
      </c>
      <c r="AQ70" s="34">
        <v>414147.5</v>
      </c>
      <c r="AR70" s="34">
        <v>356926</v>
      </c>
      <c r="AS70" s="34">
        <v>310459.5</v>
      </c>
      <c r="AT70" s="34">
        <v>269608</v>
      </c>
      <c r="AU70" s="34">
        <v>233682</v>
      </c>
      <c r="AV70" s="34">
        <v>201975</v>
      </c>
      <c r="AW70" s="34">
        <v>173854.5</v>
      </c>
      <c r="AX70" s="34">
        <v>148779.5</v>
      </c>
      <c r="AY70" s="34">
        <v>126316.5</v>
      </c>
    </row>
    <row r="71" spans="1:51" x14ac:dyDescent="0.2">
      <c r="A71" s="26"/>
      <c r="B71" s="26" t="s">
        <v>34</v>
      </c>
      <c r="D71" s="14">
        <v>149730</v>
      </c>
      <c r="E71" s="14">
        <v>154047</v>
      </c>
      <c r="F71" s="14">
        <v>158217</v>
      </c>
      <c r="G71" s="14">
        <v>162013</v>
      </c>
      <c r="H71" s="14">
        <v>165920</v>
      </c>
      <c r="I71" s="14">
        <v>170181</v>
      </c>
      <c r="J71" s="14">
        <v>174300</v>
      </c>
      <c r="K71" s="14">
        <v>178026</v>
      </c>
      <c r="L71" s="14">
        <v>181366</v>
      </c>
      <c r="M71" s="14">
        <v>184103</v>
      </c>
      <c r="N71" s="14">
        <v>186571</v>
      </c>
      <c r="O71" s="14">
        <v>188587</v>
      </c>
      <c r="P71" s="14">
        <v>189910</v>
      </c>
      <c r="Q71" s="14">
        <v>189949</v>
      </c>
      <c r="R71" s="14">
        <v>188472</v>
      </c>
      <c r="S71" s="14">
        <v>185792</v>
      </c>
      <c r="T71" s="14">
        <v>181703</v>
      </c>
      <c r="U71" s="14">
        <v>177093</v>
      </c>
      <c r="V71" s="14">
        <v>171859</v>
      </c>
      <c r="W71" s="14">
        <v>164889</v>
      </c>
      <c r="X71" s="14">
        <v>157129</v>
      </c>
      <c r="Y71" s="14">
        <v>149636</v>
      </c>
      <c r="Z71" s="14">
        <v>141561</v>
      </c>
      <c r="AA71" s="14">
        <v>133508</v>
      </c>
      <c r="AB71" s="14">
        <v>127159</v>
      </c>
      <c r="AC71" s="14">
        <v>121557</v>
      </c>
      <c r="AD71" s="14">
        <v>114383</v>
      </c>
      <c r="AE71" s="14">
        <v>105066</v>
      </c>
      <c r="AF71" s="14">
        <v>95470</v>
      </c>
      <c r="AG71" s="14">
        <v>85527</v>
      </c>
      <c r="AH71" s="14">
        <v>75198</v>
      </c>
      <c r="AI71" s="14">
        <v>65715</v>
      </c>
      <c r="AJ71" s="14">
        <v>57872</v>
      </c>
      <c r="AK71" s="14">
        <v>50528</v>
      </c>
      <c r="AL71" s="14">
        <v>43295</v>
      </c>
      <c r="AM71" s="14">
        <v>36609</v>
      </c>
      <c r="AN71" s="14">
        <v>30939</v>
      </c>
      <c r="AO71" s="14">
        <v>26348</v>
      </c>
      <c r="AP71" s="14">
        <v>22452</v>
      </c>
      <c r="AQ71" s="14">
        <v>19280</v>
      </c>
      <c r="AR71" s="14">
        <v>16615</v>
      </c>
      <c r="AS71" s="14">
        <v>14452</v>
      </c>
      <c r="AT71" s="14">
        <v>12550</v>
      </c>
      <c r="AU71" s="14">
        <v>10878</v>
      </c>
      <c r="AV71" s="14">
        <v>9403</v>
      </c>
      <c r="AW71" s="14">
        <v>8094</v>
      </c>
      <c r="AX71" s="14">
        <v>6926</v>
      </c>
      <c r="AY71" s="14">
        <v>5882</v>
      </c>
    </row>
    <row r="72" spans="1:51" x14ac:dyDescent="0.2">
      <c r="A72" s="26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</row>
    <row r="73" spans="1:51" x14ac:dyDescent="0.2">
      <c r="A73" s="27" t="s">
        <v>35</v>
      </c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</row>
    <row r="74" spans="1:51" x14ac:dyDescent="0.2">
      <c r="A74" s="26"/>
      <c r="B74" s="26" t="s">
        <v>31</v>
      </c>
      <c r="D74" s="14">
        <v>3269765</v>
      </c>
      <c r="E74" s="14">
        <v>3370566</v>
      </c>
      <c r="F74" s="14">
        <v>3462929</v>
      </c>
      <c r="G74" s="14">
        <v>3551293</v>
      </c>
      <c r="H74" s="14">
        <v>3632565</v>
      </c>
      <c r="I74" s="14">
        <v>3727098</v>
      </c>
      <c r="J74" s="14">
        <v>3822488</v>
      </c>
      <c r="K74" s="14">
        <v>3910622</v>
      </c>
      <c r="L74" s="14">
        <v>3985583</v>
      </c>
      <c r="M74" s="14">
        <v>4047621</v>
      </c>
      <c r="N74" s="14">
        <v>4103550</v>
      </c>
      <c r="O74" s="14">
        <v>4155306</v>
      </c>
      <c r="P74" s="14">
        <v>4191633</v>
      </c>
      <c r="Q74" s="14">
        <v>4212432</v>
      </c>
      <c r="R74" s="14">
        <v>4190000</v>
      </c>
      <c r="S74" s="14">
        <v>4141408</v>
      </c>
      <c r="T74" s="14">
        <v>4068793</v>
      </c>
      <c r="U74" s="14">
        <v>3960162</v>
      </c>
      <c r="V74" s="14">
        <v>3861997</v>
      </c>
      <c r="W74" s="14">
        <v>3727022</v>
      </c>
      <c r="X74" s="14">
        <v>3555747</v>
      </c>
      <c r="Y74" s="14">
        <v>3382741</v>
      </c>
      <c r="Z74" s="14">
        <v>3217372</v>
      </c>
      <c r="AA74" s="14">
        <v>3022597</v>
      </c>
      <c r="AB74" s="14">
        <v>2863438</v>
      </c>
      <c r="AC74" s="14">
        <v>2741170</v>
      </c>
      <c r="AD74" s="14">
        <v>2614849</v>
      </c>
      <c r="AE74" s="14">
        <v>2420162</v>
      </c>
      <c r="AF74" s="14">
        <v>2203970</v>
      </c>
      <c r="AG74" s="14">
        <v>1995732</v>
      </c>
      <c r="AH74" s="14">
        <v>1766414</v>
      </c>
      <c r="AI74" s="14">
        <v>1539759</v>
      </c>
      <c r="AJ74" s="14">
        <v>1349497</v>
      </c>
      <c r="AK74" s="14">
        <v>1195126</v>
      </c>
      <c r="AL74" s="14">
        <v>1026112</v>
      </c>
      <c r="AM74" s="14">
        <v>877188</v>
      </c>
      <c r="AN74" s="14">
        <v>731933</v>
      </c>
      <c r="AO74" s="14">
        <v>628190</v>
      </c>
      <c r="AP74" s="14">
        <v>529985</v>
      </c>
      <c r="AQ74" s="14">
        <v>457048</v>
      </c>
      <c r="AR74" s="14">
        <v>390527</v>
      </c>
      <c r="AS74" s="14">
        <v>339940</v>
      </c>
      <c r="AT74" s="14">
        <v>295431</v>
      </c>
      <c r="AU74" s="14">
        <v>256335</v>
      </c>
      <c r="AV74" s="14">
        <v>221907</v>
      </c>
      <c r="AW74" s="14">
        <v>191446</v>
      </c>
      <c r="AX74" s="14">
        <v>164357</v>
      </c>
      <c r="AY74" s="14">
        <v>140128</v>
      </c>
    </row>
    <row r="75" spans="1:51" x14ac:dyDescent="0.2">
      <c r="A75" s="26"/>
      <c r="B75" s="26" t="s">
        <v>36</v>
      </c>
      <c r="D75" s="35">
        <v>51741</v>
      </c>
      <c r="E75" s="35">
        <v>55076</v>
      </c>
      <c r="F75" s="35">
        <v>52406</v>
      </c>
      <c r="G75" s="35">
        <v>55098</v>
      </c>
      <c r="H75" s="35">
        <v>58902</v>
      </c>
      <c r="I75" s="35">
        <v>61335</v>
      </c>
      <c r="J75" s="35">
        <v>63714</v>
      </c>
      <c r="K75" s="35">
        <v>63066</v>
      </c>
      <c r="L75" s="35">
        <v>53104</v>
      </c>
      <c r="M75" s="35">
        <v>50721</v>
      </c>
      <c r="N75" s="35">
        <v>49794</v>
      </c>
      <c r="O75" s="35">
        <v>49378</v>
      </c>
      <c r="P75" s="35">
        <v>48453</v>
      </c>
      <c r="Q75" s="35">
        <v>45575</v>
      </c>
      <c r="R75" s="35">
        <v>39748</v>
      </c>
      <c r="S75" s="35">
        <v>36755</v>
      </c>
      <c r="T75" s="35">
        <v>35786</v>
      </c>
      <c r="U75" s="35">
        <v>31685</v>
      </c>
      <c r="V75" s="35">
        <v>29179</v>
      </c>
      <c r="W75" s="35">
        <v>29985</v>
      </c>
      <c r="X75" s="35">
        <v>27182</v>
      </c>
      <c r="Y75" s="35">
        <v>18340</v>
      </c>
      <c r="Z75" s="35">
        <v>13697</v>
      </c>
      <c r="AA75" s="35">
        <v>13698</v>
      </c>
      <c r="AB75" s="35">
        <v>11245</v>
      </c>
      <c r="AC75" s="35">
        <v>9099</v>
      </c>
      <c r="AD75" s="35">
        <v>4471</v>
      </c>
      <c r="AE75" s="35">
        <v>3832</v>
      </c>
      <c r="AF75" s="35">
        <v>1495</v>
      </c>
      <c r="AG75" s="35">
        <v>1566</v>
      </c>
      <c r="AH75" s="35">
        <v>143</v>
      </c>
      <c r="AI75" s="35">
        <v>0</v>
      </c>
      <c r="AJ75" s="35">
        <v>0</v>
      </c>
      <c r="AK75" s="35">
        <v>0</v>
      </c>
      <c r="AL75" s="35">
        <v>0</v>
      </c>
      <c r="AM75" s="35">
        <v>0</v>
      </c>
      <c r="AN75" s="35">
        <v>0</v>
      </c>
      <c r="AO75" s="35">
        <v>0</v>
      </c>
      <c r="AP75" s="35">
        <v>0</v>
      </c>
      <c r="AQ75" s="35">
        <v>0</v>
      </c>
      <c r="AR75" s="35">
        <v>0</v>
      </c>
      <c r="AS75" s="35">
        <v>0</v>
      </c>
      <c r="AT75" s="35">
        <v>0</v>
      </c>
      <c r="AU75" s="35">
        <v>0</v>
      </c>
      <c r="AV75" s="35">
        <v>0</v>
      </c>
      <c r="AW75" s="35">
        <v>0</v>
      </c>
      <c r="AX75" s="35">
        <v>0</v>
      </c>
      <c r="AY75" s="35">
        <v>0</v>
      </c>
    </row>
    <row r="76" spans="1:51" x14ac:dyDescent="0.2">
      <c r="A76" s="26"/>
      <c r="B76" s="26" t="s">
        <v>32</v>
      </c>
      <c r="D76" s="35">
        <v>-100670</v>
      </c>
      <c r="E76" s="35">
        <v>-116760</v>
      </c>
      <c r="F76" s="35">
        <v>-122259</v>
      </c>
      <c r="G76" s="35">
        <v>-135839</v>
      </c>
      <c r="H76" s="35">
        <v>-130289</v>
      </c>
      <c r="I76" s="35">
        <v>-136126</v>
      </c>
      <c r="J76" s="35">
        <v>-149880</v>
      </c>
      <c r="K76" s="35">
        <v>-166131</v>
      </c>
      <c r="L76" s="35">
        <v>-172432</v>
      </c>
      <c r="M76" s="35">
        <v>-178895</v>
      </c>
      <c r="N76" s="35">
        <v>-184609</v>
      </c>
      <c r="O76" s="35">
        <v>-201638</v>
      </c>
      <c r="P76" s="35">
        <v>-217564</v>
      </c>
      <c r="Q76" s="35">
        <v>-257956</v>
      </c>
      <c r="R76" s="35">
        <v>-276812</v>
      </c>
      <c r="S76" s="35">
        <v>-295162</v>
      </c>
      <c r="T76" s="35">
        <v>-326120</v>
      </c>
      <c r="U76" s="35">
        <v>-306943</v>
      </c>
      <c r="V76" s="35">
        <v>-336013</v>
      </c>
      <c r="W76" s="35">
        <v>-366149</v>
      </c>
      <c r="X76" s="35">
        <v>-357317</v>
      </c>
      <c r="Y76" s="35">
        <v>-333345</v>
      </c>
      <c r="Z76" s="35">
        <v>-350033</v>
      </c>
      <c r="AA76" s="35">
        <v>-306365</v>
      </c>
      <c r="AB76" s="35">
        <v>-260672</v>
      </c>
      <c r="AC76" s="35">
        <v>-256977</v>
      </c>
      <c r="AD76" s="35">
        <v>-313541</v>
      </c>
      <c r="AE76" s="35">
        <v>-325090</v>
      </c>
      <c r="AF76" s="35">
        <v>-305203</v>
      </c>
      <c r="AG76" s="35">
        <v>-316411</v>
      </c>
      <c r="AH76" s="35">
        <v>-301996</v>
      </c>
      <c r="AI76" s="35">
        <v>-255977</v>
      </c>
      <c r="AJ76" s="35">
        <v>-212243</v>
      </c>
      <c r="AK76" s="35">
        <v>-219542</v>
      </c>
      <c r="AL76" s="35">
        <v>-192219</v>
      </c>
      <c r="AM76" s="35">
        <v>-181864</v>
      </c>
      <c r="AN76" s="35">
        <v>-134682</v>
      </c>
      <c r="AO76" s="35">
        <v>-124553</v>
      </c>
      <c r="AP76" s="35">
        <v>-95389</v>
      </c>
      <c r="AQ76" s="35">
        <v>-85801</v>
      </c>
      <c r="AR76" s="35">
        <v>-67202</v>
      </c>
      <c r="AS76" s="35">
        <v>-58961</v>
      </c>
      <c r="AT76" s="35">
        <v>-51646</v>
      </c>
      <c r="AU76" s="35">
        <v>-45306</v>
      </c>
      <c r="AV76" s="35">
        <v>-39864</v>
      </c>
      <c r="AW76" s="35">
        <v>-35183</v>
      </c>
      <c r="AX76" s="35">
        <v>-31155</v>
      </c>
      <c r="AY76" s="35">
        <v>-27623</v>
      </c>
    </row>
    <row r="77" spans="1:51" x14ac:dyDescent="0.2">
      <c r="A77" s="26"/>
      <c r="B77" s="26" t="s">
        <v>37</v>
      </c>
      <c r="D77" s="35">
        <v>149730</v>
      </c>
      <c r="E77" s="35">
        <v>154047</v>
      </c>
      <c r="F77" s="35">
        <v>158217</v>
      </c>
      <c r="G77" s="35">
        <v>162013</v>
      </c>
      <c r="H77" s="35">
        <v>165920</v>
      </c>
      <c r="I77" s="35">
        <v>170181</v>
      </c>
      <c r="J77" s="35">
        <v>174300</v>
      </c>
      <c r="K77" s="35">
        <v>178026</v>
      </c>
      <c r="L77" s="35">
        <v>181366</v>
      </c>
      <c r="M77" s="35">
        <v>184103</v>
      </c>
      <c r="N77" s="35">
        <v>186571</v>
      </c>
      <c r="O77" s="35">
        <v>188587</v>
      </c>
      <c r="P77" s="35">
        <v>189910</v>
      </c>
      <c r="Q77" s="35">
        <v>189949</v>
      </c>
      <c r="R77" s="35">
        <v>188472</v>
      </c>
      <c r="S77" s="35">
        <v>185792</v>
      </c>
      <c r="T77" s="35">
        <v>181703</v>
      </c>
      <c r="U77" s="35">
        <v>177093</v>
      </c>
      <c r="V77" s="35">
        <v>171859</v>
      </c>
      <c r="W77" s="35">
        <v>164889</v>
      </c>
      <c r="X77" s="35">
        <v>157129</v>
      </c>
      <c r="Y77" s="35">
        <v>149636</v>
      </c>
      <c r="Z77" s="35">
        <v>141561</v>
      </c>
      <c r="AA77" s="35">
        <v>133508</v>
      </c>
      <c r="AB77" s="35">
        <v>127159</v>
      </c>
      <c r="AC77" s="35">
        <v>121557</v>
      </c>
      <c r="AD77" s="35">
        <v>114383</v>
      </c>
      <c r="AE77" s="35">
        <v>105066</v>
      </c>
      <c r="AF77" s="35">
        <v>95470</v>
      </c>
      <c r="AG77" s="35">
        <v>85527</v>
      </c>
      <c r="AH77" s="35">
        <v>75198</v>
      </c>
      <c r="AI77" s="35">
        <v>65715</v>
      </c>
      <c r="AJ77" s="35">
        <v>57872</v>
      </c>
      <c r="AK77" s="35">
        <v>50528</v>
      </c>
      <c r="AL77" s="35">
        <v>43295</v>
      </c>
      <c r="AM77" s="35">
        <v>36609</v>
      </c>
      <c r="AN77" s="35">
        <v>30939</v>
      </c>
      <c r="AO77" s="35">
        <v>26348</v>
      </c>
      <c r="AP77" s="35">
        <v>22452</v>
      </c>
      <c r="AQ77" s="35">
        <v>19280</v>
      </c>
      <c r="AR77" s="35">
        <v>16615</v>
      </c>
      <c r="AS77" s="35">
        <v>14452</v>
      </c>
      <c r="AT77" s="35">
        <v>12550</v>
      </c>
      <c r="AU77" s="35">
        <v>10878</v>
      </c>
      <c r="AV77" s="35">
        <v>9403</v>
      </c>
      <c r="AW77" s="35">
        <v>8094</v>
      </c>
      <c r="AX77" s="35">
        <v>6926</v>
      </c>
      <c r="AY77" s="35">
        <v>5882</v>
      </c>
    </row>
    <row r="78" spans="1:51" x14ac:dyDescent="0.2">
      <c r="A78" s="26"/>
      <c r="B78" s="26" t="s">
        <v>38</v>
      </c>
      <c r="D78" s="34">
        <v>3370566</v>
      </c>
      <c r="E78" s="34">
        <v>3462929</v>
      </c>
      <c r="F78" s="34">
        <v>3551293</v>
      </c>
      <c r="G78" s="34">
        <v>3632565</v>
      </c>
      <c r="H78" s="34">
        <v>3727098</v>
      </c>
      <c r="I78" s="34">
        <v>3822488</v>
      </c>
      <c r="J78" s="34">
        <v>3910622</v>
      </c>
      <c r="K78" s="34">
        <v>3985583</v>
      </c>
      <c r="L78" s="34">
        <v>4047621</v>
      </c>
      <c r="M78" s="34">
        <v>4103550</v>
      </c>
      <c r="N78" s="34">
        <v>4155306</v>
      </c>
      <c r="O78" s="34">
        <v>4191633</v>
      </c>
      <c r="P78" s="34">
        <v>4212432</v>
      </c>
      <c r="Q78" s="34">
        <v>4190000</v>
      </c>
      <c r="R78" s="34">
        <v>4141408</v>
      </c>
      <c r="S78" s="34">
        <v>4068793</v>
      </c>
      <c r="T78" s="34">
        <v>3960162</v>
      </c>
      <c r="U78" s="34">
        <v>3861997</v>
      </c>
      <c r="V78" s="34">
        <v>3727022</v>
      </c>
      <c r="W78" s="34">
        <v>3555747</v>
      </c>
      <c r="X78" s="34">
        <v>3382741</v>
      </c>
      <c r="Y78" s="34">
        <v>3217372</v>
      </c>
      <c r="Z78" s="34">
        <v>3022597</v>
      </c>
      <c r="AA78" s="34">
        <v>2863438</v>
      </c>
      <c r="AB78" s="34">
        <v>2741170</v>
      </c>
      <c r="AC78" s="34">
        <v>2614849</v>
      </c>
      <c r="AD78" s="34">
        <v>2420162</v>
      </c>
      <c r="AE78" s="34">
        <v>2203970</v>
      </c>
      <c r="AF78" s="34">
        <v>1995732</v>
      </c>
      <c r="AG78" s="34">
        <v>1766414</v>
      </c>
      <c r="AH78" s="34">
        <v>1539759</v>
      </c>
      <c r="AI78" s="34">
        <v>1349497</v>
      </c>
      <c r="AJ78" s="34">
        <v>1195126</v>
      </c>
      <c r="AK78" s="34">
        <v>1026112</v>
      </c>
      <c r="AL78" s="34">
        <v>877188</v>
      </c>
      <c r="AM78" s="34">
        <v>731933</v>
      </c>
      <c r="AN78" s="34">
        <v>628190</v>
      </c>
      <c r="AO78" s="34">
        <v>529985</v>
      </c>
      <c r="AP78" s="34">
        <v>457048</v>
      </c>
      <c r="AQ78" s="34">
        <v>390527</v>
      </c>
      <c r="AR78" s="34">
        <v>339940</v>
      </c>
      <c r="AS78" s="34">
        <v>295431</v>
      </c>
      <c r="AT78" s="34">
        <v>256335</v>
      </c>
      <c r="AU78" s="34">
        <v>221907</v>
      </c>
      <c r="AV78" s="34">
        <v>191446</v>
      </c>
      <c r="AW78" s="34">
        <v>164357</v>
      </c>
      <c r="AX78" s="34">
        <v>140128</v>
      </c>
      <c r="AY78" s="34">
        <v>118387</v>
      </c>
    </row>
    <row r="79" spans="1:51" x14ac:dyDescent="0.2">
      <c r="A79" s="2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</row>
    <row r="80" spans="1:51" x14ac:dyDescent="0.2">
      <c r="A80" s="26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</row>
    <row r="81" spans="1:51" s="29" customFormat="1" x14ac:dyDescent="0.2">
      <c r="A81" s="22" t="s">
        <v>39</v>
      </c>
      <c r="B81" s="23"/>
      <c r="C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</row>
    <row r="82" spans="1:51" x14ac:dyDescent="0.2"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</row>
    <row r="83" spans="1:51" s="29" customFormat="1" x14ac:dyDescent="0.2">
      <c r="A83" s="18" t="s">
        <v>40</v>
      </c>
      <c r="B83" s="13"/>
      <c r="C83" s="13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</row>
    <row r="84" spans="1:51" x14ac:dyDescent="0.2">
      <c r="B84" s="13" t="s">
        <v>41</v>
      </c>
      <c r="D84" s="14">
        <v>3370566</v>
      </c>
      <c r="E84" s="14">
        <v>3462929</v>
      </c>
      <c r="F84" s="14">
        <v>3551293</v>
      </c>
      <c r="G84" s="14">
        <v>3632565</v>
      </c>
      <c r="H84" s="14">
        <v>3727098</v>
      </c>
      <c r="I84" s="14">
        <v>3822488</v>
      </c>
      <c r="J84" s="14">
        <v>3910622</v>
      </c>
      <c r="K84" s="14">
        <v>3985583</v>
      </c>
      <c r="L84" s="14">
        <v>4047621</v>
      </c>
      <c r="M84" s="14">
        <v>4103550</v>
      </c>
      <c r="N84" s="14">
        <v>4155306</v>
      </c>
      <c r="O84" s="14">
        <v>4191633</v>
      </c>
      <c r="P84" s="14">
        <v>4212432</v>
      </c>
      <c r="Q84" s="14">
        <v>4190000</v>
      </c>
      <c r="R84" s="14">
        <v>4141408</v>
      </c>
      <c r="S84" s="14">
        <v>4068793</v>
      </c>
      <c r="T84" s="14">
        <v>3960162</v>
      </c>
      <c r="U84" s="14">
        <v>3861997</v>
      </c>
      <c r="V84" s="14">
        <v>3727022</v>
      </c>
      <c r="W84" s="14">
        <v>3555747</v>
      </c>
      <c r="X84" s="14">
        <v>3382741</v>
      </c>
      <c r="Y84" s="14">
        <v>3217372</v>
      </c>
      <c r="Z84" s="14">
        <v>3022597</v>
      </c>
      <c r="AA84" s="14">
        <v>2863438</v>
      </c>
      <c r="AB84" s="14">
        <v>2741170</v>
      </c>
      <c r="AC84" s="14">
        <v>2614849</v>
      </c>
      <c r="AD84" s="14">
        <v>2420162</v>
      </c>
      <c r="AE84" s="14">
        <v>2203970</v>
      </c>
      <c r="AF84" s="14">
        <v>1995732</v>
      </c>
      <c r="AG84" s="14">
        <v>1766414</v>
      </c>
      <c r="AH84" s="14">
        <v>1539759</v>
      </c>
      <c r="AI84" s="14">
        <v>1349497</v>
      </c>
      <c r="AJ84" s="14">
        <v>1195126</v>
      </c>
      <c r="AK84" s="14">
        <v>1026112</v>
      </c>
      <c r="AL84" s="14">
        <v>877188</v>
      </c>
      <c r="AM84" s="14">
        <v>731933</v>
      </c>
      <c r="AN84" s="14">
        <v>628190</v>
      </c>
      <c r="AO84" s="14">
        <v>529985</v>
      </c>
      <c r="AP84" s="14">
        <v>457048</v>
      </c>
      <c r="AQ84" s="14">
        <v>390527</v>
      </c>
      <c r="AR84" s="14">
        <v>339940</v>
      </c>
      <c r="AS84" s="14">
        <v>295431</v>
      </c>
      <c r="AT84" s="14">
        <v>256335</v>
      </c>
      <c r="AU84" s="14">
        <v>221907</v>
      </c>
      <c r="AV84" s="14">
        <v>191446</v>
      </c>
      <c r="AW84" s="14">
        <v>164357</v>
      </c>
      <c r="AX84" s="14">
        <v>140128</v>
      </c>
      <c r="AY84" s="14">
        <v>118387</v>
      </c>
    </row>
    <row r="85" spans="1:51" x14ac:dyDescent="0.2">
      <c r="B85" s="13" t="s">
        <v>42</v>
      </c>
      <c r="D85" s="14">
        <v>3370566</v>
      </c>
      <c r="E85" s="14">
        <v>3462929</v>
      </c>
      <c r="F85" s="14">
        <v>3551293</v>
      </c>
      <c r="G85" s="14">
        <v>3632565</v>
      </c>
      <c r="H85" s="14">
        <v>3727098</v>
      </c>
      <c r="I85" s="14">
        <v>3822488</v>
      </c>
      <c r="J85" s="14">
        <v>3910622</v>
      </c>
      <c r="K85" s="14">
        <v>3985583</v>
      </c>
      <c r="L85" s="14">
        <v>4047621</v>
      </c>
      <c r="M85" s="14">
        <v>4103550</v>
      </c>
      <c r="N85" s="14">
        <v>4155306</v>
      </c>
      <c r="O85" s="14">
        <v>4191633</v>
      </c>
      <c r="P85" s="14">
        <v>4212432</v>
      </c>
      <c r="Q85" s="14">
        <v>4190000</v>
      </c>
      <c r="R85" s="14">
        <v>4141408</v>
      </c>
      <c r="S85" s="14">
        <v>4068793</v>
      </c>
      <c r="T85" s="14">
        <v>3960162</v>
      </c>
      <c r="U85" s="14">
        <v>3861997</v>
      </c>
      <c r="V85" s="14">
        <v>3727022</v>
      </c>
      <c r="W85" s="14">
        <v>3555747</v>
      </c>
      <c r="X85" s="14">
        <v>3382741</v>
      </c>
      <c r="Y85" s="14">
        <v>3217372</v>
      </c>
      <c r="Z85" s="14">
        <v>3022597</v>
      </c>
      <c r="AA85" s="14">
        <v>2863438</v>
      </c>
      <c r="AB85" s="14">
        <v>2741170</v>
      </c>
      <c r="AC85" s="14">
        <v>2614849</v>
      </c>
      <c r="AD85" s="14">
        <v>2420162</v>
      </c>
      <c r="AE85" s="14">
        <v>2203970</v>
      </c>
      <c r="AF85" s="14">
        <v>1995732</v>
      </c>
      <c r="AG85" s="14">
        <v>1766414</v>
      </c>
      <c r="AH85" s="14">
        <v>1539759</v>
      </c>
      <c r="AI85" s="14">
        <v>1349497</v>
      </c>
      <c r="AJ85" s="14">
        <v>1195126</v>
      </c>
      <c r="AK85" s="14">
        <v>1026112</v>
      </c>
      <c r="AL85" s="14">
        <v>877188</v>
      </c>
      <c r="AM85" s="14">
        <v>731933</v>
      </c>
      <c r="AN85" s="14">
        <v>628190</v>
      </c>
      <c r="AO85" s="14">
        <v>529985</v>
      </c>
      <c r="AP85" s="14">
        <v>457048</v>
      </c>
      <c r="AQ85" s="14">
        <v>390527</v>
      </c>
      <c r="AR85" s="14">
        <v>339940</v>
      </c>
      <c r="AS85" s="14">
        <v>295431</v>
      </c>
      <c r="AT85" s="14">
        <v>256335</v>
      </c>
      <c r="AU85" s="14">
        <v>221907</v>
      </c>
      <c r="AV85" s="14">
        <v>191446</v>
      </c>
      <c r="AW85" s="14">
        <v>164357</v>
      </c>
      <c r="AX85" s="14">
        <v>140128</v>
      </c>
      <c r="AY85" s="14">
        <v>118387</v>
      </c>
    </row>
    <row r="86" spans="1:51" x14ac:dyDescent="0.2">
      <c r="B86" s="13" t="s">
        <v>40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34">
        <v>0</v>
      </c>
      <c r="AG86" s="34">
        <v>0</v>
      </c>
      <c r="AH86" s="34">
        <v>0</v>
      </c>
      <c r="AI86" s="34">
        <v>0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4">
        <v>0</v>
      </c>
      <c r="AP86" s="34">
        <v>0</v>
      </c>
      <c r="AQ86" s="34">
        <v>0</v>
      </c>
      <c r="AR86" s="34">
        <v>0</v>
      </c>
      <c r="AS86" s="34">
        <v>0</v>
      </c>
      <c r="AT86" s="34">
        <v>0</v>
      </c>
      <c r="AU86" s="34">
        <v>0</v>
      </c>
      <c r="AV86" s="34">
        <v>0</v>
      </c>
      <c r="AW86" s="34">
        <v>0</v>
      </c>
      <c r="AX86" s="34">
        <v>0</v>
      </c>
      <c r="AY86" s="34">
        <v>0</v>
      </c>
    </row>
    <row r="87" spans="1:51" x14ac:dyDescent="0.2"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</row>
    <row r="88" spans="1:51" x14ac:dyDescent="0.2">
      <c r="A88" s="13" t="s">
        <v>59</v>
      </c>
      <c r="B88" s="13" t="s">
        <v>60</v>
      </c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</row>
    <row r="89" spans="1:51" x14ac:dyDescent="0.2">
      <c r="A89" s="26" t="s">
        <v>57</v>
      </c>
      <c r="B89" s="13" t="s">
        <v>58</v>
      </c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</row>
    <row r="90" spans="1:51" x14ac:dyDescent="0.2">
      <c r="A90" s="31"/>
      <c r="B90" s="32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</row>
    <row r="91" spans="1:51" x14ac:dyDescent="0.2">
      <c r="A91" s="31"/>
      <c r="B91" s="32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</row>
    <row r="92" spans="1:51" x14ac:dyDescent="0.2">
      <c r="A92" s="31"/>
      <c r="B92" s="32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</row>
    <row r="93" spans="1:51" x14ac:dyDescent="0.2">
      <c r="A93" s="31"/>
      <c r="B93" s="32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</row>
    <row r="94" spans="1:51" x14ac:dyDescent="0.2"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</row>
    <row r="95" spans="1:51" x14ac:dyDescent="0.2"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</row>
    <row r="96" spans="1:51" x14ac:dyDescent="0.2"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</row>
    <row r="97" spans="5:51" x14ac:dyDescent="0.2"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</row>
  </sheetData>
  <mergeCells count="4">
    <mergeCell ref="A6:AY6"/>
    <mergeCell ref="A7:AY7"/>
    <mergeCell ref="A8:AY8"/>
    <mergeCell ref="A9:D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B08CC-1795-4994-937A-511352FDD440}">
  <dimension ref="A4:I56"/>
  <sheetViews>
    <sheetView workbookViewId="0"/>
  </sheetViews>
  <sheetFormatPr defaultColWidth="13.7109375" defaultRowHeight="12" x14ac:dyDescent="0.2"/>
  <cols>
    <col min="1" max="1" width="15.7109375" style="3" customWidth="1"/>
    <col min="2" max="2" width="21.140625" style="3" bestFit="1" customWidth="1"/>
    <col min="3" max="4" width="15.7109375" style="3" customWidth="1"/>
    <col min="5" max="5" width="19.28515625" style="3" bestFit="1" customWidth="1"/>
    <col min="6" max="6" width="15.7109375" style="3" customWidth="1"/>
    <col min="7" max="7" width="18.7109375" style="3" bestFit="1" customWidth="1"/>
    <col min="8" max="8" width="4.5703125" style="3" customWidth="1"/>
    <col min="9" max="16384" width="13.7109375" style="3"/>
  </cols>
  <sheetData>
    <row r="4" spans="1:9" s="1" customFormat="1" ht="15" x14ac:dyDescent="0.25">
      <c r="A4" s="2" t="s">
        <v>113</v>
      </c>
      <c r="B4" s="2"/>
    </row>
    <row r="6" spans="1:9" x14ac:dyDescent="0.2">
      <c r="A6" s="3" t="s">
        <v>7</v>
      </c>
    </row>
    <row r="9" spans="1:9" s="6" customFormat="1" x14ac:dyDescent="0.2">
      <c r="A9" s="4" t="s">
        <v>4</v>
      </c>
      <c r="B9" s="5" t="s">
        <v>5</v>
      </c>
      <c r="C9" s="5" t="s">
        <v>0</v>
      </c>
      <c r="D9" s="5" t="s">
        <v>1</v>
      </c>
      <c r="E9" s="5" t="s">
        <v>2</v>
      </c>
      <c r="F9" s="5" t="s">
        <v>3</v>
      </c>
      <c r="G9" s="5" t="s">
        <v>6</v>
      </c>
    </row>
    <row r="10" spans="1:9" x14ac:dyDescent="0.2">
      <c r="A10" s="7">
        <v>2026</v>
      </c>
      <c r="B10" s="10">
        <v>11815449</v>
      </c>
      <c r="C10" s="8">
        <v>52226</v>
      </c>
      <c r="D10" s="8">
        <v>534596</v>
      </c>
      <c r="E10" s="8">
        <v>586822</v>
      </c>
      <c r="F10" s="8">
        <v>644791</v>
      </c>
      <c r="G10" s="8">
        <v>11757480</v>
      </c>
      <c r="H10" s="9"/>
      <c r="I10" s="9"/>
    </row>
    <row r="11" spans="1:9" x14ac:dyDescent="0.2">
      <c r="A11" s="7">
        <f t="shared" ref="A11:A56" si="0">A10+1</f>
        <v>2027</v>
      </c>
      <c r="B11" s="10">
        <v>11757480</v>
      </c>
      <c r="C11" s="8">
        <v>57006</v>
      </c>
      <c r="D11" s="8">
        <v>531428</v>
      </c>
      <c r="E11" s="8">
        <v>588434</v>
      </c>
      <c r="F11" s="8">
        <v>665417</v>
      </c>
      <c r="G11" s="8">
        <v>11680497</v>
      </c>
      <c r="H11" s="9"/>
      <c r="I11" s="9"/>
    </row>
    <row r="12" spans="1:9" x14ac:dyDescent="0.2">
      <c r="A12" s="7">
        <f t="shared" si="0"/>
        <v>2028</v>
      </c>
      <c r="B12" s="10">
        <v>11680497</v>
      </c>
      <c r="C12" s="8">
        <v>61468</v>
      </c>
      <c r="D12" s="8">
        <v>527554</v>
      </c>
      <c r="E12" s="8">
        <v>589022</v>
      </c>
      <c r="F12" s="8">
        <v>678226</v>
      </c>
      <c r="G12" s="8">
        <v>11591293</v>
      </c>
      <c r="H12" s="9"/>
      <c r="I12" s="9"/>
    </row>
    <row r="13" spans="1:9" x14ac:dyDescent="0.2">
      <c r="A13" s="7">
        <f t="shared" si="0"/>
        <v>2029</v>
      </c>
      <c r="B13" s="10">
        <v>11591293</v>
      </c>
      <c r="C13" s="8">
        <v>65912</v>
      </c>
      <c r="D13" s="8">
        <v>522986</v>
      </c>
      <c r="E13" s="8">
        <v>588898</v>
      </c>
      <c r="F13" s="8">
        <v>696414</v>
      </c>
      <c r="G13" s="8">
        <v>11483777</v>
      </c>
      <c r="H13" s="9"/>
    </row>
    <row r="14" spans="1:9" x14ac:dyDescent="0.2">
      <c r="A14" s="7">
        <f t="shared" si="0"/>
        <v>2030</v>
      </c>
      <c r="B14" s="10">
        <v>11483777</v>
      </c>
      <c r="C14" s="8">
        <v>72146</v>
      </c>
      <c r="D14" s="8">
        <v>517245</v>
      </c>
      <c r="E14" s="8">
        <v>589391</v>
      </c>
      <c r="F14" s="8">
        <v>728790</v>
      </c>
      <c r="G14" s="8">
        <v>11344378</v>
      </c>
      <c r="H14" s="9"/>
    </row>
    <row r="15" spans="1:9" x14ac:dyDescent="0.2">
      <c r="A15" s="7">
        <f t="shared" si="0"/>
        <v>2031</v>
      </c>
      <c r="B15" s="10">
        <v>11344378</v>
      </c>
      <c r="C15" s="8">
        <v>78516</v>
      </c>
      <c r="D15" s="8">
        <v>510739</v>
      </c>
      <c r="E15" s="8">
        <v>589255</v>
      </c>
      <c r="F15" s="8">
        <v>729729</v>
      </c>
      <c r="G15" s="8">
        <v>11203904</v>
      </c>
      <c r="H15" s="9"/>
    </row>
    <row r="16" spans="1:9" x14ac:dyDescent="0.2">
      <c r="A16" s="7">
        <f t="shared" si="0"/>
        <v>2032</v>
      </c>
      <c r="B16" s="10">
        <v>11203904</v>
      </c>
      <c r="C16" s="8">
        <v>82353</v>
      </c>
      <c r="D16" s="8">
        <v>504034</v>
      </c>
      <c r="E16" s="8">
        <v>586387</v>
      </c>
      <c r="F16" s="8">
        <v>737300</v>
      </c>
      <c r="G16" s="8">
        <v>11052991</v>
      </c>
      <c r="H16" s="9"/>
    </row>
    <row r="17" spans="1:8" x14ac:dyDescent="0.2">
      <c r="A17" s="7">
        <f t="shared" si="0"/>
        <v>2033</v>
      </c>
      <c r="B17" s="10">
        <v>11052991</v>
      </c>
      <c r="C17" s="8">
        <v>83173</v>
      </c>
      <c r="D17" s="8">
        <v>496657</v>
      </c>
      <c r="E17" s="8">
        <v>579830</v>
      </c>
      <c r="F17" s="8">
        <v>752970</v>
      </c>
      <c r="G17" s="8">
        <v>10879851</v>
      </c>
      <c r="H17" s="9"/>
    </row>
    <row r="18" spans="1:8" x14ac:dyDescent="0.2">
      <c r="A18" s="7">
        <f t="shared" si="0"/>
        <v>2034</v>
      </c>
      <c r="B18" s="10">
        <v>10879851</v>
      </c>
      <c r="C18" s="8">
        <v>89258</v>
      </c>
      <c r="D18" s="8">
        <v>488499</v>
      </c>
      <c r="E18" s="8">
        <v>577757</v>
      </c>
      <c r="F18" s="8">
        <v>757531</v>
      </c>
      <c r="G18" s="8">
        <v>10700077</v>
      </c>
      <c r="H18" s="9"/>
    </row>
    <row r="19" spans="1:8" x14ac:dyDescent="0.2">
      <c r="A19" s="7">
        <f t="shared" si="0"/>
        <v>2035</v>
      </c>
      <c r="B19" s="10">
        <v>10700077</v>
      </c>
      <c r="C19" s="8">
        <v>92653</v>
      </c>
      <c r="D19" s="8">
        <v>479865</v>
      </c>
      <c r="E19" s="8">
        <v>572518</v>
      </c>
      <c r="F19" s="8">
        <v>769567</v>
      </c>
      <c r="G19" s="8">
        <v>10503028</v>
      </c>
      <c r="H19" s="9"/>
    </row>
    <row r="20" spans="1:8" x14ac:dyDescent="0.2">
      <c r="A20" s="7">
        <f t="shared" si="0"/>
        <v>2036</v>
      </c>
      <c r="B20" s="10">
        <v>10503028</v>
      </c>
      <c r="C20" s="8">
        <v>96696</v>
      </c>
      <c r="D20" s="8">
        <v>470701</v>
      </c>
      <c r="E20" s="8">
        <v>567397</v>
      </c>
      <c r="F20" s="8">
        <v>769534</v>
      </c>
      <c r="G20" s="8">
        <v>10300891</v>
      </c>
      <c r="H20" s="9"/>
    </row>
    <row r="21" spans="1:8" x14ac:dyDescent="0.2">
      <c r="A21" s="7">
        <f t="shared" si="0"/>
        <v>2037</v>
      </c>
      <c r="B21" s="10">
        <v>10300891</v>
      </c>
      <c r="C21" s="8">
        <v>96351</v>
      </c>
      <c r="D21" s="8">
        <v>461095</v>
      </c>
      <c r="E21" s="8">
        <v>557446</v>
      </c>
      <c r="F21" s="8">
        <v>778596</v>
      </c>
      <c r="G21" s="8">
        <v>10079741</v>
      </c>
      <c r="H21" s="9"/>
    </row>
    <row r="22" spans="1:8" x14ac:dyDescent="0.2">
      <c r="A22" s="7">
        <f t="shared" si="0"/>
        <v>2038</v>
      </c>
      <c r="B22" s="10">
        <v>10079741</v>
      </c>
      <c r="C22" s="8">
        <v>98669</v>
      </c>
      <c r="D22" s="8">
        <v>450386</v>
      </c>
      <c r="E22" s="8">
        <v>549055</v>
      </c>
      <c r="F22" s="8">
        <v>797133</v>
      </c>
      <c r="G22" s="8">
        <v>9831663</v>
      </c>
      <c r="H22" s="9"/>
    </row>
    <row r="23" spans="1:8" x14ac:dyDescent="0.2">
      <c r="A23" s="7">
        <f t="shared" si="0"/>
        <v>2039</v>
      </c>
      <c r="B23" s="10">
        <v>9831663</v>
      </c>
      <c r="C23" s="8">
        <v>94818</v>
      </c>
      <c r="D23" s="8">
        <v>438456</v>
      </c>
      <c r="E23" s="8">
        <v>533274</v>
      </c>
      <c r="F23" s="8">
        <v>814291</v>
      </c>
      <c r="G23" s="8">
        <v>9550646</v>
      </c>
      <c r="H23" s="9"/>
    </row>
    <row r="24" spans="1:8" x14ac:dyDescent="0.2">
      <c r="A24" s="7">
        <f t="shared" si="0"/>
        <v>2040</v>
      </c>
      <c r="B24" s="10">
        <v>9550646</v>
      </c>
      <c r="C24" s="8">
        <v>99203</v>
      </c>
      <c r="D24" s="8">
        <v>425282</v>
      </c>
      <c r="E24" s="8">
        <v>524485</v>
      </c>
      <c r="F24" s="8">
        <v>818913</v>
      </c>
      <c r="G24" s="8">
        <v>9256218</v>
      </c>
      <c r="H24" s="9"/>
    </row>
    <row r="25" spans="1:8" x14ac:dyDescent="0.2">
      <c r="A25" s="7">
        <f t="shared" si="0"/>
        <v>2041</v>
      </c>
      <c r="B25" s="10">
        <v>9256218</v>
      </c>
      <c r="C25" s="8">
        <v>96924</v>
      </c>
      <c r="D25" s="8">
        <v>412115</v>
      </c>
      <c r="E25" s="8">
        <v>509039</v>
      </c>
      <c r="F25" s="8">
        <v>796113</v>
      </c>
      <c r="G25" s="8">
        <v>8969144</v>
      </c>
      <c r="H25" s="9"/>
    </row>
    <row r="26" spans="1:8" x14ac:dyDescent="0.2">
      <c r="A26" s="7">
        <f t="shared" si="0"/>
        <v>2042</v>
      </c>
      <c r="B26" s="10">
        <v>8969144</v>
      </c>
      <c r="C26" s="8">
        <v>96800</v>
      </c>
      <c r="D26" s="8">
        <v>398755</v>
      </c>
      <c r="E26" s="8">
        <v>495555</v>
      </c>
      <c r="F26" s="8">
        <v>796607</v>
      </c>
      <c r="G26" s="8">
        <v>8668092</v>
      </c>
      <c r="H26" s="9"/>
    </row>
    <row r="27" spans="1:8" x14ac:dyDescent="0.2">
      <c r="A27" s="7">
        <f t="shared" si="0"/>
        <v>2043</v>
      </c>
      <c r="B27" s="10">
        <v>8668092</v>
      </c>
      <c r="C27" s="8">
        <v>99103</v>
      </c>
      <c r="D27" s="8">
        <v>385078</v>
      </c>
      <c r="E27" s="8">
        <v>484181</v>
      </c>
      <c r="F27" s="8">
        <v>782560</v>
      </c>
      <c r="G27" s="8">
        <v>8369713</v>
      </c>
      <c r="H27" s="9"/>
    </row>
    <row r="28" spans="1:8" x14ac:dyDescent="0.2">
      <c r="A28" s="7">
        <f t="shared" si="0"/>
        <v>2044</v>
      </c>
      <c r="B28" s="10">
        <v>8369713</v>
      </c>
      <c r="C28" s="8">
        <v>100356</v>
      </c>
      <c r="D28" s="8">
        <v>371331</v>
      </c>
      <c r="E28" s="8">
        <v>471687</v>
      </c>
      <c r="F28" s="8">
        <v>777021</v>
      </c>
      <c r="G28" s="8">
        <v>8064379</v>
      </c>
      <c r="H28" s="9"/>
    </row>
    <row r="29" spans="1:8" x14ac:dyDescent="0.2">
      <c r="A29" s="7">
        <f t="shared" si="0"/>
        <v>2045</v>
      </c>
      <c r="B29" s="10">
        <v>8064379</v>
      </c>
      <c r="C29" s="8">
        <v>101096</v>
      </c>
      <c r="D29" s="8">
        <v>357537</v>
      </c>
      <c r="E29" s="8">
        <v>458633</v>
      </c>
      <c r="F29" s="8">
        <v>759451</v>
      </c>
      <c r="G29" s="8">
        <v>7763561</v>
      </c>
      <c r="H29" s="9"/>
    </row>
    <row r="30" spans="1:8" x14ac:dyDescent="0.2">
      <c r="A30" s="7">
        <f t="shared" si="0"/>
        <v>2046</v>
      </c>
      <c r="B30" s="10">
        <v>7763561</v>
      </c>
      <c r="C30" s="8">
        <v>99434</v>
      </c>
      <c r="D30" s="8">
        <v>342860</v>
      </c>
      <c r="E30" s="8">
        <v>442294</v>
      </c>
      <c r="F30" s="8">
        <v>789450</v>
      </c>
      <c r="G30" s="8">
        <v>7416405</v>
      </c>
      <c r="H30" s="9"/>
    </row>
    <row r="31" spans="1:8" x14ac:dyDescent="0.2">
      <c r="A31" s="7">
        <f t="shared" si="0"/>
        <v>2047</v>
      </c>
      <c r="B31" s="10">
        <v>7416405</v>
      </c>
      <c r="C31" s="8">
        <v>103234</v>
      </c>
      <c r="D31" s="8">
        <v>327009</v>
      </c>
      <c r="E31" s="8">
        <v>430243</v>
      </c>
      <c r="F31" s="8">
        <v>776694</v>
      </c>
      <c r="G31" s="8">
        <v>7069954</v>
      </c>
      <c r="H31" s="9"/>
    </row>
    <row r="32" spans="1:8" x14ac:dyDescent="0.2">
      <c r="A32" s="7">
        <f t="shared" si="0"/>
        <v>2048</v>
      </c>
      <c r="B32" s="10">
        <v>7069954</v>
      </c>
      <c r="C32" s="8">
        <v>108017</v>
      </c>
      <c r="D32" s="8">
        <v>311149</v>
      </c>
      <c r="E32" s="8">
        <v>419166</v>
      </c>
      <c r="F32" s="8">
        <v>765890</v>
      </c>
      <c r="G32" s="8">
        <v>6723230</v>
      </c>
      <c r="H32" s="9"/>
    </row>
    <row r="33" spans="1:8" x14ac:dyDescent="0.2">
      <c r="A33" s="7">
        <f t="shared" si="0"/>
        <v>2049</v>
      </c>
      <c r="B33" s="10">
        <v>6723230</v>
      </c>
      <c r="C33" s="8">
        <v>112632</v>
      </c>
      <c r="D33" s="8">
        <v>296289</v>
      </c>
      <c r="E33" s="8">
        <v>408921</v>
      </c>
      <c r="F33" s="8">
        <v>710927</v>
      </c>
      <c r="G33" s="8">
        <v>6421224</v>
      </c>
      <c r="H33" s="9"/>
    </row>
    <row r="34" spans="1:8" x14ac:dyDescent="0.2">
      <c r="A34" s="7">
        <f t="shared" si="0"/>
        <v>2050</v>
      </c>
      <c r="B34" s="10">
        <v>6421224</v>
      </c>
      <c r="C34" s="8">
        <v>115223</v>
      </c>
      <c r="D34" s="8">
        <v>281844</v>
      </c>
      <c r="E34" s="8">
        <v>397067</v>
      </c>
      <c r="F34" s="8">
        <v>728377</v>
      </c>
      <c r="G34" s="8">
        <v>6089914</v>
      </c>
      <c r="H34" s="9"/>
    </row>
    <row r="35" spans="1:8" x14ac:dyDescent="0.2">
      <c r="A35" s="7">
        <f t="shared" si="0"/>
        <v>2051</v>
      </c>
      <c r="B35" s="10">
        <v>6089914</v>
      </c>
      <c r="C35" s="8">
        <v>120121</v>
      </c>
      <c r="D35" s="8">
        <v>266919</v>
      </c>
      <c r="E35" s="8">
        <v>387040</v>
      </c>
      <c r="F35" s="8">
        <v>707470</v>
      </c>
      <c r="G35" s="8">
        <v>5769484</v>
      </c>
      <c r="H35" s="9"/>
    </row>
    <row r="36" spans="1:8" x14ac:dyDescent="0.2">
      <c r="A36" s="7">
        <f t="shared" si="0"/>
        <v>2052</v>
      </c>
      <c r="B36" s="10">
        <v>5769484</v>
      </c>
      <c r="C36" s="8">
        <v>129905</v>
      </c>
      <c r="D36" s="8">
        <v>252555</v>
      </c>
      <c r="E36" s="8">
        <v>382460</v>
      </c>
      <c r="F36" s="8">
        <v>684138</v>
      </c>
      <c r="G36" s="8">
        <v>5467806</v>
      </c>
      <c r="H36" s="9"/>
    </row>
    <row r="37" spans="1:8" x14ac:dyDescent="0.2">
      <c r="A37" s="7">
        <f t="shared" si="0"/>
        <v>2053</v>
      </c>
      <c r="B37" s="10">
        <v>5467806</v>
      </c>
      <c r="C37" s="8">
        <v>137565</v>
      </c>
      <c r="D37" s="8">
        <v>239447</v>
      </c>
      <c r="E37" s="8">
        <v>377012</v>
      </c>
      <c r="F37" s="8">
        <v>644110</v>
      </c>
      <c r="G37" s="8">
        <v>5200708</v>
      </c>
      <c r="H37" s="9"/>
    </row>
    <row r="38" spans="1:8" x14ac:dyDescent="0.2">
      <c r="A38" s="7">
        <f t="shared" si="0"/>
        <v>2054</v>
      </c>
      <c r="B38" s="10">
        <v>5200708</v>
      </c>
      <c r="C38" s="8">
        <v>143516</v>
      </c>
      <c r="D38" s="8">
        <v>227415</v>
      </c>
      <c r="E38" s="8">
        <v>370931</v>
      </c>
      <c r="F38" s="8">
        <v>627240</v>
      </c>
      <c r="G38" s="8">
        <v>4944399</v>
      </c>
      <c r="H38" s="9"/>
    </row>
    <row r="39" spans="1:8" x14ac:dyDescent="0.2">
      <c r="A39" s="7">
        <f t="shared" si="0"/>
        <v>2055</v>
      </c>
      <c r="B39" s="10">
        <v>4944399</v>
      </c>
      <c r="C39" s="8">
        <v>150895</v>
      </c>
      <c r="D39" s="8">
        <v>216698</v>
      </c>
      <c r="E39" s="8">
        <v>367593</v>
      </c>
      <c r="F39" s="8">
        <v>575015</v>
      </c>
      <c r="G39" s="8">
        <v>4736977</v>
      </c>
      <c r="H39" s="9"/>
    </row>
    <row r="40" spans="1:8" x14ac:dyDescent="0.2">
      <c r="A40" s="7">
        <f t="shared" si="0"/>
        <v>2056</v>
      </c>
      <c r="B40" s="10">
        <v>4736977</v>
      </c>
      <c r="C40" s="8">
        <v>158144</v>
      </c>
      <c r="D40" s="8">
        <v>208295</v>
      </c>
      <c r="E40" s="8">
        <v>366439</v>
      </c>
      <c r="F40" s="8">
        <v>520985</v>
      </c>
      <c r="G40" s="8">
        <v>4582431</v>
      </c>
      <c r="H40" s="9"/>
    </row>
    <row r="41" spans="1:8" x14ac:dyDescent="0.2">
      <c r="A41" s="7">
        <f t="shared" si="0"/>
        <v>2057</v>
      </c>
      <c r="B41" s="10">
        <v>4582431</v>
      </c>
      <c r="C41" s="8">
        <v>166262</v>
      </c>
      <c r="D41" s="8">
        <v>202200</v>
      </c>
      <c r="E41" s="8">
        <v>368462</v>
      </c>
      <c r="F41" s="8">
        <v>473429</v>
      </c>
      <c r="G41" s="8">
        <v>4477464</v>
      </c>
      <c r="H41" s="9"/>
    </row>
    <row r="42" spans="1:8" x14ac:dyDescent="0.2">
      <c r="A42" s="7">
        <f t="shared" si="0"/>
        <v>2058</v>
      </c>
      <c r="B42" s="10">
        <v>4477464</v>
      </c>
      <c r="C42" s="8">
        <v>173616</v>
      </c>
      <c r="D42" s="8">
        <v>197899</v>
      </c>
      <c r="E42" s="8">
        <v>371515</v>
      </c>
      <c r="F42" s="8">
        <v>448242</v>
      </c>
      <c r="G42" s="8">
        <v>4400737</v>
      </c>
      <c r="H42" s="9"/>
    </row>
    <row r="43" spans="1:8" x14ac:dyDescent="0.2">
      <c r="A43" s="7">
        <f t="shared" si="0"/>
        <v>2059</v>
      </c>
      <c r="B43" s="10">
        <v>4400737</v>
      </c>
      <c r="C43" s="8">
        <v>180969</v>
      </c>
      <c r="D43" s="8">
        <v>195017</v>
      </c>
      <c r="E43" s="8">
        <v>375986</v>
      </c>
      <c r="F43" s="8">
        <v>418424</v>
      </c>
      <c r="G43" s="8">
        <v>4358299</v>
      </c>
      <c r="H43" s="9"/>
    </row>
    <row r="44" spans="1:8" x14ac:dyDescent="0.2">
      <c r="A44" s="7">
        <f t="shared" si="0"/>
        <v>2060</v>
      </c>
      <c r="B44" s="10">
        <v>4358299</v>
      </c>
      <c r="C44" s="8">
        <v>188445</v>
      </c>
      <c r="D44" s="8">
        <v>193687</v>
      </c>
      <c r="E44" s="8">
        <v>382132</v>
      </c>
      <c r="F44" s="8">
        <v>390419</v>
      </c>
      <c r="G44" s="8">
        <v>4350012</v>
      </c>
      <c r="H44" s="9"/>
    </row>
    <row r="45" spans="1:8" x14ac:dyDescent="0.2">
      <c r="A45" s="7">
        <f t="shared" si="0"/>
        <v>2061</v>
      </c>
      <c r="B45" s="10">
        <v>4350012</v>
      </c>
      <c r="C45" s="8">
        <v>197196</v>
      </c>
      <c r="D45" s="8">
        <v>193889</v>
      </c>
      <c r="E45" s="8">
        <v>391085</v>
      </c>
      <c r="F45" s="8">
        <v>364860</v>
      </c>
      <c r="G45" s="8">
        <v>4376237</v>
      </c>
      <c r="H45" s="9"/>
    </row>
    <row r="46" spans="1:8" x14ac:dyDescent="0.2">
      <c r="A46" s="7">
        <f t="shared" si="0"/>
        <v>2062</v>
      </c>
      <c r="B46" s="10">
        <v>4376237</v>
      </c>
      <c r="C46" s="8">
        <v>206099</v>
      </c>
      <c r="D46" s="8">
        <v>195351</v>
      </c>
      <c r="E46" s="8">
        <v>401450</v>
      </c>
      <c r="F46" s="8">
        <v>354231</v>
      </c>
      <c r="G46" s="8">
        <v>4423456</v>
      </c>
      <c r="H46" s="9"/>
    </row>
    <row r="47" spans="1:8" x14ac:dyDescent="0.2">
      <c r="A47" s="7">
        <f t="shared" si="0"/>
        <v>2063</v>
      </c>
      <c r="B47" s="10">
        <v>4423456</v>
      </c>
      <c r="C47" s="8">
        <v>214755</v>
      </c>
      <c r="D47" s="8">
        <v>198148</v>
      </c>
      <c r="E47" s="8">
        <v>412903</v>
      </c>
      <c r="F47" s="8">
        <v>328153</v>
      </c>
      <c r="G47" s="8">
        <v>4508206</v>
      </c>
      <c r="H47" s="9"/>
    </row>
    <row r="48" spans="1:8" x14ac:dyDescent="0.2">
      <c r="A48" s="7">
        <f t="shared" si="0"/>
        <v>2064</v>
      </c>
      <c r="B48" s="10">
        <v>4508206</v>
      </c>
      <c r="C48" s="8">
        <v>223695</v>
      </c>
      <c r="D48" s="8">
        <v>202316</v>
      </c>
      <c r="E48" s="8">
        <v>426011</v>
      </c>
      <c r="F48" s="8">
        <v>318258</v>
      </c>
      <c r="G48" s="8">
        <v>4615959</v>
      </c>
      <c r="H48" s="9"/>
    </row>
    <row r="49" spans="1:8" x14ac:dyDescent="0.2">
      <c r="A49" s="7">
        <f t="shared" si="0"/>
        <v>2065</v>
      </c>
      <c r="B49" s="10">
        <v>4615959</v>
      </c>
      <c r="C49" s="8">
        <v>230775</v>
      </c>
      <c r="D49" s="8">
        <v>207483</v>
      </c>
      <c r="E49" s="8">
        <v>438258</v>
      </c>
      <c r="F49" s="8">
        <v>311519</v>
      </c>
      <c r="G49" s="8">
        <v>4742698</v>
      </c>
      <c r="H49" s="9"/>
    </row>
    <row r="50" spans="1:8" x14ac:dyDescent="0.2">
      <c r="A50" s="7">
        <f t="shared" si="0"/>
        <v>2066</v>
      </c>
      <c r="B50" s="10">
        <v>4742698</v>
      </c>
      <c r="C50" s="8">
        <v>241636</v>
      </c>
      <c r="D50" s="8">
        <v>213592</v>
      </c>
      <c r="E50" s="8">
        <v>455228</v>
      </c>
      <c r="F50" s="8">
        <v>302018</v>
      </c>
      <c r="G50" s="8">
        <v>4895908</v>
      </c>
      <c r="H50" s="9"/>
    </row>
    <row r="51" spans="1:8" x14ac:dyDescent="0.2">
      <c r="A51" s="7">
        <f t="shared" si="0"/>
        <v>2067</v>
      </c>
      <c r="B51" s="10">
        <v>4895908</v>
      </c>
      <c r="C51" s="8">
        <v>249867</v>
      </c>
      <c r="D51" s="8">
        <v>220655</v>
      </c>
      <c r="E51" s="8">
        <v>470522</v>
      </c>
      <c r="F51" s="8">
        <v>304740</v>
      </c>
      <c r="G51" s="8">
        <v>5061690</v>
      </c>
      <c r="H51" s="9"/>
    </row>
    <row r="52" spans="1:8" x14ac:dyDescent="0.2">
      <c r="A52" s="7">
        <f t="shared" si="0"/>
        <v>2068</v>
      </c>
      <c r="B52" s="10">
        <v>5061690</v>
      </c>
      <c r="C52" s="8">
        <v>259702</v>
      </c>
      <c r="D52" s="8">
        <v>228316</v>
      </c>
      <c r="E52" s="8">
        <v>488018</v>
      </c>
      <c r="F52" s="8">
        <v>306808</v>
      </c>
      <c r="G52" s="8">
        <v>5242900</v>
      </c>
      <c r="H52" s="9"/>
    </row>
    <row r="53" spans="1:8" x14ac:dyDescent="0.2">
      <c r="A53" s="7">
        <f t="shared" si="0"/>
        <v>2069</v>
      </c>
      <c r="B53" s="10">
        <v>5242900</v>
      </c>
      <c r="C53" s="8">
        <v>268469</v>
      </c>
      <c r="D53" s="8">
        <v>236762</v>
      </c>
      <c r="E53" s="8">
        <v>505231</v>
      </c>
      <c r="F53" s="8">
        <v>305927</v>
      </c>
      <c r="G53" s="8">
        <v>5442204</v>
      </c>
      <c r="H53" s="9"/>
    </row>
    <row r="54" spans="1:8" x14ac:dyDescent="0.2">
      <c r="A54" s="7">
        <f t="shared" si="0"/>
        <v>2070</v>
      </c>
      <c r="B54" s="10">
        <v>5442204</v>
      </c>
      <c r="C54" s="8">
        <v>278989</v>
      </c>
      <c r="D54" s="8">
        <v>245920</v>
      </c>
      <c r="E54" s="8">
        <v>524909</v>
      </c>
      <c r="F54" s="8">
        <v>310764</v>
      </c>
      <c r="G54" s="8">
        <v>5656349</v>
      </c>
      <c r="H54" s="9"/>
    </row>
    <row r="55" spans="1:8" x14ac:dyDescent="0.2">
      <c r="A55" s="7">
        <f t="shared" si="0"/>
        <v>2071</v>
      </c>
      <c r="B55" s="10">
        <v>5656349</v>
      </c>
      <c r="C55" s="8">
        <v>288085</v>
      </c>
      <c r="D55" s="8">
        <v>255788</v>
      </c>
      <c r="E55" s="8">
        <v>543873</v>
      </c>
      <c r="F55" s="8">
        <v>314595</v>
      </c>
      <c r="G55" s="8">
        <v>5885627</v>
      </c>
      <c r="H55" s="9"/>
    </row>
    <row r="56" spans="1:8" x14ac:dyDescent="0.2">
      <c r="A56" s="7">
        <f t="shared" si="0"/>
        <v>2072</v>
      </c>
      <c r="B56" s="10">
        <v>5885627</v>
      </c>
      <c r="C56" s="8">
        <v>296905</v>
      </c>
      <c r="D56" s="8">
        <v>266305</v>
      </c>
      <c r="E56" s="8">
        <v>563210</v>
      </c>
      <c r="F56" s="8">
        <v>320863</v>
      </c>
      <c r="G56" s="8">
        <v>6127974</v>
      </c>
      <c r="H56" s="9"/>
    </row>
  </sheetData>
  <pageMargins left="0.7" right="0.7" top="0.75" bottom="0.75" header="0.3" footer="0.3"/>
  <customProperties>
    <customPr name="OrphanNamesChecke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83489-AC17-4CD5-B927-8641C1185553}">
  <dimension ref="A4:I56"/>
  <sheetViews>
    <sheetView workbookViewId="0"/>
  </sheetViews>
  <sheetFormatPr defaultColWidth="13.7109375" defaultRowHeight="12" x14ac:dyDescent="0.2"/>
  <cols>
    <col min="1" max="1" width="15.7109375" style="3" customWidth="1"/>
    <col min="2" max="2" width="21.140625" style="3" bestFit="1" customWidth="1"/>
    <col min="3" max="4" width="15.7109375" style="3" customWidth="1"/>
    <col min="5" max="5" width="19.28515625" style="3" bestFit="1" customWidth="1"/>
    <col min="6" max="6" width="15.7109375" style="3" customWidth="1"/>
    <col min="7" max="7" width="18.7109375" style="3" bestFit="1" customWidth="1"/>
    <col min="8" max="8" width="4.5703125" style="3" customWidth="1"/>
    <col min="9" max="16384" width="13.7109375" style="3"/>
  </cols>
  <sheetData>
    <row r="4" spans="1:9" s="1" customFormat="1" ht="15" x14ac:dyDescent="0.25">
      <c r="A4" s="2" t="s">
        <v>113</v>
      </c>
      <c r="B4" s="2"/>
    </row>
    <row r="6" spans="1:9" x14ac:dyDescent="0.2">
      <c r="A6" s="3" t="s">
        <v>7</v>
      </c>
    </row>
    <row r="9" spans="1:9" s="6" customFormat="1" x14ac:dyDescent="0.2">
      <c r="A9" s="4" t="s">
        <v>4</v>
      </c>
      <c r="B9" s="5" t="s">
        <v>5</v>
      </c>
      <c r="C9" s="5" t="s">
        <v>0</v>
      </c>
      <c r="D9" s="5" t="s">
        <v>1</v>
      </c>
      <c r="E9" s="5" t="s">
        <v>2</v>
      </c>
      <c r="F9" s="5" t="s">
        <v>3</v>
      </c>
      <c r="G9" s="5" t="s">
        <v>6</v>
      </c>
    </row>
    <row r="10" spans="1:9" x14ac:dyDescent="0.2">
      <c r="A10" s="7">
        <v>2026</v>
      </c>
      <c r="B10" s="10">
        <v>3376807</v>
      </c>
      <c r="C10" s="8">
        <v>60955</v>
      </c>
      <c r="D10" s="8">
        <v>154338</v>
      </c>
      <c r="E10" s="8">
        <v>215293</v>
      </c>
      <c r="F10" s="8">
        <v>116760</v>
      </c>
      <c r="G10" s="8">
        <v>3475340</v>
      </c>
      <c r="H10" s="9"/>
      <c r="I10" s="9"/>
    </row>
    <row r="11" spans="1:9" x14ac:dyDescent="0.2">
      <c r="A11" s="7">
        <f t="shared" ref="A11:A56" si="0">A10+1</f>
        <v>2027</v>
      </c>
      <c r="B11" s="10">
        <v>3475340</v>
      </c>
      <c r="C11" s="8">
        <v>61290</v>
      </c>
      <c r="D11" s="8">
        <v>158794</v>
      </c>
      <c r="E11" s="8">
        <v>220084</v>
      </c>
      <c r="F11" s="8">
        <v>122259</v>
      </c>
      <c r="G11" s="8">
        <v>3573165</v>
      </c>
      <c r="H11" s="9"/>
      <c r="I11" s="9"/>
    </row>
    <row r="12" spans="1:9" x14ac:dyDescent="0.2">
      <c r="A12" s="7">
        <f t="shared" si="0"/>
        <v>2028</v>
      </c>
      <c r="B12" s="10">
        <v>3573165</v>
      </c>
      <c r="C12" s="8">
        <v>65767</v>
      </c>
      <c r="D12" s="8">
        <v>163030</v>
      </c>
      <c r="E12" s="8">
        <v>228797</v>
      </c>
      <c r="F12" s="8">
        <v>135839</v>
      </c>
      <c r="G12" s="8">
        <v>3666123</v>
      </c>
      <c r="H12" s="9"/>
      <c r="I12" s="9"/>
    </row>
    <row r="13" spans="1:9" x14ac:dyDescent="0.2">
      <c r="A13" s="7">
        <f t="shared" si="0"/>
        <v>2029</v>
      </c>
      <c r="B13" s="10">
        <v>3666123</v>
      </c>
      <c r="C13" s="8">
        <v>71501</v>
      </c>
      <c r="D13" s="8">
        <v>167480</v>
      </c>
      <c r="E13" s="8">
        <v>238981</v>
      </c>
      <c r="F13" s="8">
        <v>130289</v>
      </c>
      <c r="G13" s="8">
        <v>3774815</v>
      </c>
      <c r="H13" s="9"/>
    </row>
    <row r="14" spans="1:9" x14ac:dyDescent="0.2">
      <c r="A14" s="7">
        <f t="shared" si="0"/>
        <v>2030</v>
      </c>
      <c r="B14" s="10">
        <v>3774815</v>
      </c>
      <c r="C14" s="8">
        <v>75258</v>
      </c>
      <c r="D14" s="8">
        <v>172400</v>
      </c>
      <c r="E14" s="8">
        <v>247658</v>
      </c>
      <c r="F14" s="8">
        <v>136126</v>
      </c>
      <c r="G14" s="8">
        <v>3886347</v>
      </c>
      <c r="H14" s="9"/>
    </row>
    <row r="15" spans="1:9" x14ac:dyDescent="0.2">
      <c r="A15" s="7">
        <f t="shared" si="0"/>
        <v>2031</v>
      </c>
      <c r="B15" s="10">
        <v>3886347</v>
      </c>
      <c r="C15" s="8">
        <v>79085</v>
      </c>
      <c r="D15" s="8">
        <v>177270</v>
      </c>
      <c r="E15" s="8">
        <v>256355</v>
      </c>
      <c r="F15" s="8">
        <v>149880</v>
      </c>
      <c r="G15" s="8">
        <v>3992822</v>
      </c>
      <c r="H15" s="9"/>
    </row>
    <row r="16" spans="1:9" x14ac:dyDescent="0.2">
      <c r="A16" s="7">
        <f t="shared" si="0"/>
        <v>2032</v>
      </c>
      <c r="B16" s="10">
        <v>3992822</v>
      </c>
      <c r="C16" s="8">
        <v>81560</v>
      </c>
      <c r="D16" s="8">
        <v>181847</v>
      </c>
      <c r="E16" s="8">
        <v>263407</v>
      </c>
      <c r="F16" s="8">
        <v>166131</v>
      </c>
      <c r="G16" s="8">
        <v>4090098</v>
      </c>
      <c r="H16" s="9"/>
    </row>
    <row r="17" spans="1:8" x14ac:dyDescent="0.2">
      <c r="A17" s="7">
        <f t="shared" si="0"/>
        <v>2033</v>
      </c>
      <c r="B17" s="10">
        <v>4090098</v>
      </c>
      <c r="C17" s="8">
        <v>75886</v>
      </c>
      <c r="D17" s="8">
        <v>186227</v>
      </c>
      <c r="E17" s="8">
        <v>262113</v>
      </c>
      <c r="F17" s="8">
        <v>172432</v>
      </c>
      <c r="G17" s="8">
        <v>4179779</v>
      </c>
      <c r="H17" s="9"/>
    </row>
    <row r="18" spans="1:8" x14ac:dyDescent="0.2">
      <c r="A18" s="7">
        <f t="shared" si="0"/>
        <v>2034</v>
      </c>
      <c r="B18" s="10">
        <v>4179779</v>
      </c>
      <c r="C18" s="8">
        <v>75373</v>
      </c>
      <c r="D18" s="8">
        <v>190247</v>
      </c>
      <c r="E18" s="8">
        <v>265620</v>
      </c>
      <c r="F18" s="8">
        <v>178895</v>
      </c>
      <c r="G18" s="8">
        <v>4266504</v>
      </c>
      <c r="H18" s="9"/>
    </row>
    <row r="19" spans="1:8" x14ac:dyDescent="0.2">
      <c r="A19" s="7">
        <f t="shared" si="0"/>
        <v>2035</v>
      </c>
      <c r="B19" s="10">
        <v>4266504</v>
      </c>
      <c r="C19" s="8">
        <v>76452</v>
      </c>
      <c r="D19" s="8">
        <v>194150</v>
      </c>
      <c r="E19" s="8">
        <v>270602</v>
      </c>
      <c r="F19" s="8">
        <v>184609</v>
      </c>
      <c r="G19" s="8">
        <v>4352497</v>
      </c>
      <c r="H19" s="9"/>
    </row>
    <row r="20" spans="1:8" x14ac:dyDescent="0.2">
      <c r="A20" s="7">
        <f t="shared" si="0"/>
        <v>2036</v>
      </c>
      <c r="B20" s="10">
        <v>4352497</v>
      </c>
      <c r="C20" s="8">
        <v>80103</v>
      </c>
      <c r="D20" s="8">
        <v>197756</v>
      </c>
      <c r="E20" s="8">
        <v>277859</v>
      </c>
      <c r="F20" s="8">
        <v>201638</v>
      </c>
      <c r="G20" s="8">
        <v>4428718</v>
      </c>
      <c r="H20" s="9"/>
    </row>
    <row r="21" spans="1:8" x14ac:dyDescent="0.2">
      <c r="A21" s="7">
        <f t="shared" si="0"/>
        <v>2037</v>
      </c>
      <c r="B21" s="10">
        <v>4428718</v>
      </c>
      <c r="C21" s="8">
        <v>82578</v>
      </c>
      <c r="D21" s="8">
        <v>200935</v>
      </c>
      <c r="E21" s="8">
        <v>283513</v>
      </c>
      <c r="F21" s="8">
        <v>217564</v>
      </c>
      <c r="G21" s="8">
        <v>4494667</v>
      </c>
      <c r="H21" s="9"/>
    </row>
    <row r="22" spans="1:8" x14ac:dyDescent="0.2">
      <c r="A22" s="7">
        <f t="shared" si="0"/>
        <v>2038</v>
      </c>
      <c r="B22" s="10">
        <v>4494667</v>
      </c>
      <c r="C22" s="8">
        <v>85291</v>
      </c>
      <c r="D22" s="8">
        <v>203073</v>
      </c>
      <c r="E22" s="8">
        <v>288364</v>
      </c>
      <c r="F22" s="8">
        <v>257956</v>
      </c>
      <c r="G22" s="8">
        <v>4525075</v>
      </c>
      <c r="H22" s="9"/>
    </row>
    <row r="23" spans="1:8" x14ac:dyDescent="0.2">
      <c r="A23" s="7">
        <f t="shared" si="0"/>
        <v>2039</v>
      </c>
      <c r="B23" s="10">
        <v>4525075</v>
      </c>
      <c r="C23" s="8">
        <v>85543</v>
      </c>
      <c r="D23" s="8">
        <v>204051</v>
      </c>
      <c r="E23" s="8">
        <v>289594</v>
      </c>
      <c r="F23" s="8">
        <v>276812</v>
      </c>
      <c r="G23" s="8">
        <v>4537857</v>
      </c>
      <c r="H23" s="9"/>
    </row>
    <row r="24" spans="1:8" x14ac:dyDescent="0.2">
      <c r="A24" s="7">
        <f t="shared" si="0"/>
        <v>2040</v>
      </c>
      <c r="B24" s="10">
        <v>4537857</v>
      </c>
      <c r="C24" s="8">
        <v>86785</v>
      </c>
      <c r="D24" s="8">
        <v>204227</v>
      </c>
      <c r="E24" s="8">
        <v>291012</v>
      </c>
      <c r="F24" s="8">
        <v>295162</v>
      </c>
      <c r="G24" s="8">
        <v>4533707</v>
      </c>
      <c r="H24" s="9"/>
    </row>
    <row r="25" spans="1:8" x14ac:dyDescent="0.2">
      <c r="A25" s="7">
        <f t="shared" si="0"/>
        <v>2041</v>
      </c>
      <c r="B25" s="10">
        <v>4533707</v>
      </c>
      <c r="C25" s="8">
        <v>93596</v>
      </c>
      <c r="D25" s="8">
        <v>203321</v>
      </c>
      <c r="E25" s="8">
        <v>296917</v>
      </c>
      <c r="F25" s="8">
        <v>326120</v>
      </c>
      <c r="G25" s="8">
        <v>4504504</v>
      </c>
      <c r="H25" s="9"/>
    </row>
    <row r="26" spans="1:8" x14ac:dyDescent="0.2">
      <c r="A26" s="7">
        <f t="shared" si="0"/>
        <v>2042</v>
      </c>
      <c r="B26" s="10">
        <v>4504504</v>
      </c>
      <c r="C26" s="8">
        <v>95561</v>
      </c>
      <c r="D26" s="8">
        <v>202405</v>
      </c>
      <c r="E26" s="8">
        <v>297966</v>
      </c>
      <c r="F26" s="8">
        <v>306943</v>
      </c>
      <c r="G26" s="8">
        <v>4495527</v>
      </c>
      <c r="H26" s="9"/>
    </row>
    <row r="27" spans="1:8" x14ac:dyDescent="0.2">
      <c r="A27" s="7">
        <f t="shared" si="0"/>
        <v>2043</v>
      </c>
      <c r="B27" s="10">
        <v>4495527</v>
      </c>
      <c r="C27" s="8">
        <v>97410</v>
      </c>
      <c r="D27" s="8">
        <v>201319</v>
      </c>
      <c r="E27" s="8">
        <v>298729</v>
      </c>
      <c r="F27" s="8">
        <v>336013</v>
      </c>
      <c r="G27" s="8">
        <v>4458243</v>
      </c>
      <c r="H27" s="9"/>
    </row>
    <row r="28" spans="1:8" x14ac:dyDescent="0.2">
      <c r="A28" s="7">
        <f t="shared" si="0"/>
        <v>2044</v>
      </c>
      <c r="B28" s="10">
        <v>4458243</v>
      </c>
      <c r="C28" s="8">
        <v>106435</v>
      </c>
      <c r="D28" s="8">
        <v>198858</v>
      </c>
      <c r="E28" s="8">
        <v>305293</v>
      </c>
      <c r="F28" s="8">
        <v>367611</v>
      </c>
      <c r="G28" s="8">
        <v>4395925</v>
      </c>
      <c r="H28" s="9"/>
    </row>
    <row r="29" spans="1:8" x14ac:dyDescent="0.2">
      <c r="A29" s="7">
        <f t="shared" si="0"/>
        <v>2045</v>
      </c>
      <c r="B29" s="10">
        <v>4395925</v>
      </c>
      <c r="C29" s="8">
        <v>108745</v>
      </c>
      <c r="D29" s="8">
        <v>196028</v>
      </c>
      <c r="E29" s="8">
        <v>304773</v>
      </c>
      <c r="F29" s="8">
        <v>364669</v>
      </c>
      <c r="G29" s="8">
        <v>4336029</v>
      </c>
      <c r="H29" s="9"/>
    </row>
    <row r="30" spans="1:8" x14ac:dyDescent="0.2">
      <c r="A30" s="7">
        <f t="shared" si="0"/>
        <v>2046</v>
      </c>
      <c r="B30" s="10">
        <v>4336029</v>
      </c>
      <c r="C30" s="8">
        <v>106339</v>
      </c>
      <c r="D30" s="8">
        <v>193660</v>
      </c>
      <c r="E30" s="8">
        <v>299999</v>
      </c>
      <c r="F30" s="8">
        <v>346532</v>
      </c>
      <c r="G30" s="8">
        <v>4289496</v>
      </c>
      <c r="H30" s="9"/>
    </row>
    <row r="31" spans="1:8" x14ac:dyDescent="0.2">
      <c r="A31" s="7">
        <f t="shared" si="0"/>
        <v>2047</v>
      </c>
      <c r="B31" s="10">
        <v>4289496</v>
      </c>
      <c r="C31" s="8">
        <v>104628</v>
      </c>
      <c r="D31" s="8">
        <v>190882</v>
      </c>
      <c r="E31" s="8">
        <v>295510</v>
      </c>
      <c r="F31" s="8">
        <v>373275</v>
      </c>
      <c r="G31" s="8">
        <v>4211731</v>
      </c>
      <c r="H31" s="9"/>
    </row>
    <row r="32" spans="1:8" x14ac:dyDescent="0.2">
      <c r="A32" s="7">
        <f t="shared" si="0"/>
        <v>2048</v>
      </c>
      <c r="B32" s="10">
        <v>4211731</v>
      </c>
      <c r="C32" s="8">
        <v>110246</v>
      </c>
      <c r="D32" s="8">
        <v>188125</v>
      </c>
      <c r="E32" s="8">
        <v>298371</v>
      </c>
      <c r="F32" s="8">
        <v>335902</v>
      </c>
      <c r="G32" s="8">
        <v>4174200</v>
      </c>
      <c r="H32" s="9"/>
    </row>
    <row r="33" spans="1:8" x14ac:dyDescent="0.2">
      <c r="A33" s="7">
        <f t="shared" si="0"/>
        <v>2049</v>
      </c>
      <c r="B33" s="10">
        <v>4174200</v>
      </c>
      <c r="C33" s="8">
        <v>113346</v>
      </c>
      <c r="D33" s="8">
        <v>187332</v>
      </c>
      <c r="E33" s="8">
        <v>300678</v>
      </c>
      <c r="F33" s="8">
        <v>294401</v>
      </c>
      <c r="G33" s="8">
        <v>4180477</v>
      </c>
      <c r="H33" s="9"/>
    </row>
    <row r="34" spans="1:8" x14ac:dyDescent="0.2">
      <c r="A34" s="7">
        <f t="shared" si="0"/>
        <v>2050</v>
      </c>
      <c r="B34" s="10">
        <v>4180477</v>
      </c>
      <c r="C34" s="8">
        <v>116022</v>
      </c>
      <c r="D34" s="8">
        <v>187606</v>
      </c>
      <c r="E34" s="8">
        <v>303628</v>
      </c>
      <c r="F34" s="8">
        <v>295226</v>
      </c>
      <c r="G34" s="8">
        <v>4188879</v>
      </c>
      <c r="H34" s="9"/>
    </row>
    <row r="35" spans="1:8" x14ac:dyDescent="0.2">
      <c r="A35" s="7">
        <f t="shared" si="0"/>
        <v>2051</v>
      </c>
      <c r="B35" s="10">
        <v>4188879</v>
      </c>
      <c r="C35" s="8">
        <v>118271</v>
      </c>
      <c r="D35" s="8">
        <v>186738</v>
      </c>
      <c r="E35" s="8">
        <v>305009</v>
      </c>
      <c r="F35" s="8">
        <v>350043</v>
      </c>
      <c r="G35" s="8">
        <v>4143845</v>
      </c>
      <c r="H35" s="9"/>
    </row>
    <row r="36" spans="1:8" x14ac:dyDescent="0.2">
      <c r="A36" s="7">
        <f t="shared" si="0"/>
        <v>2052</v>
      </c>
      <c r="B36" s="10">
        <v>4143845</v>
      </c>
      <c r="C36" s="8">
        <v>126923</v>
      </c>
      <c r="D36" s="8">
        <v>184299</v>
      </c>
      <c r="E36" s="8">
        <v>311222</v>
      </c>
      <c r="F36" s="8">
        <v>364961</v>
      </c>
      <c r="G36" s="8">
        <v>4090106</v>
      </c>
      <c r="H36" s="9"/>
    </row>
    <row r="37" spans="1:8" x14ac:dyDescent="0.2">
      <c r="A37" s="7">
        <f t="shared" si="0"/>
        <v>2053</v>
      </c>
      <c r="B37" s="10">
        <v>4090106</v>
      </c>
      <c r="C37" s="8">
        <v>131357</v>
      </c>
      <c r="D37" s="8">
        <v>182054</v>
      </c>
      <c r="E37" s="8">
        <v>313411</v>
      </c>
      <c r="F37" s="8">
        <v>353970</v>
      </c>
      <c r="G37" s="8">
        <v>4049547</v>
      </c>
      <c r="H37" s="9"/>
    </row>
    <row r="38" spans="1:8" x14ac:dyDescent="0.2">
      <c r="A38" s="7">
        <f t="shared" si="0"/>
        <v>2054</v>
      </c>
      <c r="B38" s="10">
        <v>4049547</v>
      </c>
      <c r="C38" s="8">
        <v>137878</v>
      </c>
      <c r="D38" s="8">
        <v>179703</v>
      </c>
      <c r="E38" s="8">
        <v>317581</v>
      </c>
      <c r="F38" s="8">
        <v>374203</v>
      </c>
      <c r="G38" s="8">
        <v>3992925</v>
      </c>
      <c r="H38" s="9"/>
    </row>
    <row r="39" spans="1:8" x14ac:dyDescent="0.2">
      <c r="A39" s="7">
        <f t="shared" si="0"/>
        <v>2055</v>
      </c>
      <c r="B39" s="10">
        <v>3992925</v>
      </c>
      <c r="C39" s="8">
        <v>144274</v>
      </c>
      <c r="D39" s="8">
        <v>177089</v>
      </c>
      <c r="E39" s="8">
        <v>321363</v>
      </c>
      <c r="F39" s="8">
        <v>373356</v>
      </c>
      <c r="G39" s="8">
        <v>3940932</v>
      </c>
      <c r="H39" s="9"/>
    </row>
    <row r="40" spans="1:8" x14ac:dyDescent="0.2">
      <c r="A40" s="7">
        <f t="shared" si="0"/>
        <v>2056</v>
      </c>
      <c r="B40" s="10">
        <v>3940932</v>
      </c>
      <c r="C40" s="8">
        <v>150338</v>
      </c>
      <c r="D40" s="8">
        <v>175499</v>
      </c>
      <c r="E40" s="8">
        <v>325837</v>
      </c>
      <c r="F40" s="8">
        <v>337355</v>
      </c>
      <c r="G40" s="8">
        <v>3929414</v>
      </c>
      <c r="H40" s="9"/>
    </row>
    <row r="41" spans="1:8" x14ac:dyDescent="0.2">
      <c r="A41" s="7">
        <f t="shared" si="0"/>
        <v>2057</v>
      </c>
      <c r="B41" s="10">
        <v>3929414</v>
      </c>
      <c r="C41" s="8">
        <v>160732</v>
      </c>
      <c r="D41" s="8">
        <v>175822</v>
      </c>
      <c r="E41" s="8">
        <v>336554</v>
      </c>
      <c r="F41" s="8">
        <v>300009</v>
      </c>
      <c r="G41" s="8">
        <v>3965959</v>
      </c>
      <c r="H41" s="9"/>
    </row>
    <row r="42" spans="1:8" x14ac:dyDescent="0.2">
      <c r="A42" s="7">
        <f t="shared" si="0"/>
        <v>2058</v>
      </c>
      <c r="B42" s="10">
        <v>3965959</v>
      </c>
      <c r="C42" s="8">
        <v>165273</v>
      </c>
      <c r="D42" s="8">
        <v>177069</v>
      </c>
      <c r="E42" s="8">
        <v>342342</v>
      </c>
      <c r="F42" s="8">
        <v>319662</v>
      </c>
      <c r="G42" s="8">
        <v>3988639</v>
      </c>
      <c r="H42" s="9"/>
    </row>
    <row r="43" spans="1:8" x14ac:dyDescent="0.2">
      <c r="A43" s="7">
        <f t="shared" si="0"/>
        <v>2059</v>
      </c>
      <c r="B43" s="10">
        <v>3988639</v>
      </c>
      <c r="C43" s="8">
        <v>172258</v>
      </c>
      <c r="D43" s="8">
        <v>178418</v>
      </c>
      <c r="E43" s="8">
        <v>350676</v>
      </c>
      <c r="F43" s="8">
        <v>306863</v>
      </c>
      <c r="G43" s="8">
        <v>4032452</v>
      </c>
      <c r="H43" s="9"/>
    </row>
    <row r="44" spans="1:8" x14ac:dyDescent="0.2">
      <c r="A44" s="7">
        <f t="shared" si="0"/>
        <v>2060</v>
      </c>
      <c r="B44" s="10">
        <v>4032452</v>
      </c>
      <c r="C44" s="8">
        <v>180260</v>
      </c>
      <c r="D44" s="8">
        <v>180422</v>
      </c>
      <c r="E44" s="8">
        <v>360682</v>
      </c>
      <c r="F44" s="8">
        <v>308270</v>
      </c>
      <c r="G44" s="8">
        <v>4084864</v>
      </c>
      <c r="H44" s="9"/>
    </row>
    <row r="45" spans="1:8" x14ac:dyDescent="0.2">
      <c r="A45" s="7">
        <f t="shared" si="0"/>
        <v>2061</v>
      </c>
      <c r="B45" s="10">
        <v>4084864</v>
      </c>
      <c r="C45" s="8">
        <v>186471</v>
      </c>
      <c r="D45" s="8">
        <v>183256</v>
      </c>
      <c r="E45" s="8">
        <v>369727</v>
      </c>
      <c r="F45" s="8">
        <v>291028</v>
      </c>
      <c r="G45" s="8">
        <v>4163563</v>
      </c>
      <c r="H45" s="9"/>
    </row>
    <row r="46" spans="1:8" x14ac:dyDescent="0.2">
      <c r="A46" s="7">
        <f t="shared" si="0"/>
        <v>2062</v>
      </c>
      <c r="B46" s="10">
        <v>4163563</v>
      </c>
      <c r="C46" s="8">
        <v>194672</v>
      </c>
      <c r="D46" s="8">
        <v>186745</v>
      </c>
      <c r="E46" s="8">
        <v>381417</v>
      </c>
      <c r="F46" s="8">
        <v>298516</v>
      </c>
      <c r="G46" s="8">
        <v>4246464</v>
      </c>
      <c r="H46" s="9"/>
    </row>
    <row r="47" spans="1:8" x14ac:dyDescent="0.2">
      <c r="A47" s="7">
        <f t="shared" si="0"/>
        <v>2063</v>
      </c>
      <c r="B47" s="10">
        <v>4246464</v>
      </c>
      <c r="C47" s="8">
        <v>204491</v>
      </c>
      <c r="D47" s="8">
        <v>190837</v>
      </c>
      <c r="E47" s="8">
        <v>395328</v>
      </c>
      <c r="F47" s="8">
        <v>288100</v>
      </c>
      <c r="G47" s="8">
        <v>4353692</v>
      </c>
      <c r="H47" s="9"/>
    </row>
    <row r="48" spans="1:8" x14ac:dyDescent="0.2">
      <c r="A48" s="7">
        <f t="shared" si="0"/>
        <v>2064</v>
      </c>
      <c r="B48" s="10">
        <v>4353692</v>
      </c>
      <c r="C48" s="8">
        <v>210014</v>
      </c>
      <c r="D48" s="8">
        <v>195676</v>
      </c>
      <c r="E48" s="8">
        <v>405690</v>
      </c>
      <c r="F48" s="8">
        <v>294566</v>
      </c>
      <c r="G48" s="8">
        <v>4464816</v>
      </c>
      <c r="H48" s="9"/>
    </row>
    <row r="49" spans="1:8" x14ac:dyDescent="0.2">
      <c r="A49" s="7">
        <f t="shared" si="0"/>
        <v>2065</v>
      </c>
      <c r="B49" s="10">
        <v>4464816</v>
      </c>
      <c r="C49" s="8">
        <v>217610</v>
      </c>
      <c r="D49" s="8">
        <v>201097</v>
      </c>
      <c r="E49" s="8">
        <v>418707</v>
      </c>
      <c r="F49" s="8">
        <v>283522</v>
      </c>
      <c r="G49" s="8">
        <v>4600001</v>
      </c>
      <c r="H49" s="9"/>
    </row>
    <row r="50" spans="1:8" x14ac:dyDescent="0.2">
      <c r="A50" s="7">
        <f t="shared" si="0"/>
        <v>2066</v>
      </c>
      <c r="B50" s="10">
        <v>4600001</v>
      </c>
      <c r="C50" s="8">
        <v>226432</v>
      </c>
      <c r="D50" s="8">
        <v>207340</v>
      </c>
      <c r="E50" s="8">
        <v>433772</v>
      </c>
      <c r="F50" s="8">
        <v>285377</v>
      </c>
      <c r="G50" s="8">
        <v>4748396</v>
      </c>
      <c r="H50" s="9"/>
    </row>
    <row r="51" spans="1:8" x14ac:dyDescent="0.2">
      <c r="A51" s="7">
        <f t="shared" si="0"/>
        <v>2067</v>
      </c>
      <c r="B51" s="10">
        <v>4748396</v>
      </c>
      <c r="C51" s="8">
        <v>236392</v>
      </c>
      <c r="D51" s="8">
        <v>214062</v>
      </c>
      <c r="E51" s="8">
        <v>450454</v>
      </c>
      <c r="F51" s="8">
        <v>293215</v>
      </c>
      <c r="G51" s="8">
        <v>4905635</v>
      </c>
      <c r="H51" s="9"/>
    </row>
    <row r="52" spans="1:8" x14ac:dyDescent="0.2">
      <c r="A52" s="7">
        <f t="shared" si="0"/>
        <v>2068</v>
      </c>
      <c r="B52" s="10">
        <v>4905635</v>
      </c>
      <c r="C52" s="8">
        <v>245841</v>
      </c>
      <c r="D52" s="8">
        <v>221472</v>
      </c>
      <c r="E52" s="8">
        <v>467313</v>
      </c>
      <c r="F52" s="8">
        <v>288907</v>
      </c>
      <c r="G52" s="8">
        <v>5084041</v>
      </c>
      <c r="H52" s="9"/>
    </row>
    <row r="53" spans="1:8" x14ac:dyDescent="0.2">
      <c r="A53" s="7">
        <f t="shared" si="0"/>
        <v>2069</v>
      </c>
      <c r="B53" s="10">
        <v>5084041</v>
      </c>
      <c r="C53" s="8">
        <v>255291</v>
      </c>
      <c r="D53" s="8">
        <v>229542</v>
      </c>
      <c r="E53" s="8">
        <v>484833</v>
      </c>
      <c r="F53" s="8">
        <v>298657</v>
      </c>
      <c r="G53" s="8">
        <v>5270217</v>
      </c>
      <c r="H53" s="9"/>
    </row>
    <row r="54" spans="1:8" x14ac:dyDescent="0.2">
      <c r="A54" s="7">
        <f t="shared" si="0"/>
        <v>2070</v>
      </c>
      <c r="B54" s="10">
        <v>5270217</v>
      </c>
      <c r="C54" s="8">
        <v>266487</v>
      </c>
      <c r="D54" s="8">
        <v>238103</v>
      </c>
      <c r="E54" s="8">
        <v>504590</v>
      </c>
      <c r="F54" s="8">
        <v>302934</v>
      </c>
      <c r="G54" s="8">
        <v>5471873</v>
      </c>
      <c r="H54" s="9"/>
    </row>
    <row r="55" spans="1:8" x14ac:dyDescent="0.2">
      <c r="A55" s="7">
        <f t="shared" si="0"/>
        <v>2071</v>
      </c>
      <c r="B55" s="10">
        <v>5471873</v>
      </c>
      <c r="C55" s="8">
        <v>277229</v>
      </c>
      <c r="D55" s="8">
        <v>247450</v>
      </c>
      <c r="E55" s="8">
        <v>524679</v>
      </c>
      <c r="F55" s="8">
        <v>304184</v>
      </c>
      <c r="G55" s="8">
        <v>5692368</v>
      </c>
      <c r="H55" s="9"/>
    </row>
    <row r="56" spans="1:8" x14ac:dyDescent="0.2">
      <c r="A56" s="7">
        <f t="shared" si="0"/>
        <v>2072</v>
      </c>
      <c r="B56" s="10">
        <v>5692368</v>
      </c>
      <c r="C56" s="8">
        <v>285133</v>
      </c>
      <c r="D56" s="8">
        <v>257328</v>
      </c>
      <c r="E56" s="8">
        <v>542461</v>
      </c>
      <c r="F56" s="8">
        <v>320488</v>
      </c>
      <c r="G56" s="8">
        <v>5914341</v>
      </c>
      <c r="H56" s="9"/>
    </row>
  </sheetData>
  <pageMargins left="0.7" right="0.7" top="0.75" bottom="0.75" header="0.3" footer="0.3"/>
  <customProperties>
    <customPr name="OrphanNamesChecke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481BFCCD0A114C8DE4AE67E8CBB23E" ma:contentTypeVersion="4" ma:contentTypeDescription="Create a new document." ma:contentTypeScope="" ma:versionID="caace723fbf87ec59350d6a94b057e5c">
  <xsd:schema xmlns:xsd="http://www.w3.org/2001/XMLSchema" xmlns:xs="http://www.w3.org/2001/XMLSchema" xmlns:p="http://schemas.microsoft.com/office/2006/metadata/properties" xmlns:ns2="d265fba4-040f-4092-900a-6e75cd43b7dc" targetNamespace="http://schemas.microsoft.com/office/2006/metadata/properties" ma:root="true" ma:fieldsID="e0a89f3f14aca4a9f563ef2637393af8" ns2:_="">
    <xsd:import namespace="d265fba4-040f-4092-900a-6e75cd43b7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5fba4-040f-4092-900a-6e75cd43b7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FA8CDF-F46A-436C-BA46-46D2CADFD3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E237DF-83D2-442E-9177-BE4C520F4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65fba4-040f-4092-900a-6e75cd43b7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BEEFC0-FBC4-42C3-BD84-546F83B15A8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GSHI Analysis CLOSED</vt:lpstr>
      <vt:lpstr>GSHI Analysis Tables</vt:lpstr>
      <vt:lpstr>Disclosures (Hydro)</vt:lpstr>
      <vt:lpstr>Disclosures (Plus)</vt:lpstr>
      <vt:lpstr>Disclosures (Hydro Closed)</vt:lpstr>
      <vt:lpstr>Disclosures (Plus Closed)</vt:lpstr>
      <vt:lpstr>Summary (Hydro)</vt:lpstr>
      <vt:lpstr>Summary (Plus)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Liang, Alan</dc:creator>
  <cp:lastModifiedBy>Chisholm, David</cp:lastModifiedBy>
  <dcterms:created xsi:type="dcterms:W3CDTF">2015-06-05T18:17:20Z</dcterms:created>
  <dcterms:modified xsi:type="dcterms:W3CDTF">2025-10-15T17:46:48Z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0x01010016481BFCCD0A114C8DE4AE67E8CBB23E</vt:lpwstr>
  </property>
</Properties>
</file>