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tpower.sharepoint.com/sites/RegulatoryTeam/Shared Documents/General/OEB/IRM/2026 IRM/3. IR and IRRs/Final Submitted/"/>
    </mc:Choice>
  </mc:AlternateContent>
  <xr:revisionPtr revIDLastSave="144" documentId="8_{D66D6596-7CDC-4C9C-BCBC-B3E32D255A8E}" xr6:coauthVersionLast="47" xr6:coauthVersionMax="47" xr10:uidLastSave="{AD711B8B-70A1-4497-A636-95A0C3F433E2}"/>
  <bookViews>
    <workbookView xWindow="-23148" yWindow="-84" windowWidth="23256" windowHeight="12456" xr2:uid="{B528C7FE-4638-4FCA-88E0-08ED21E8965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D8" i="1"/>
  <c r="R10" i="1"/>
  <c r="R7" i="1"/>
  <c r="G11" i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l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R13" i="1" s="1"/>
  <c r="R14" i="1" s="1"/>
</calcChain>
</file>

<file path=xl/sharedStrings.xml><?xml version="1.0" encoding="utf-8"?>
<sst xmlns="http://schemas.openxmlformats.org/spreadsheetml/2006/main" count="13" uniqueCount="11">
  <si>
    <t xml:space="preserve">Attachment 1 - IRR10 </t>
  </si>
  <si>
    <t>Materiality</t>
  </si>
  <si>
    <t>2013*</t>
  </si>
  <si>
    <t>2016*</t>
  </si>
  <si>
    <t>Newmarket-Tay</t>
  </si>
  <si>
    <t>I-X</t>
  </si>
  <si>
    <t>Base revenue requirement</t>
  </si>
  <si>
    <t>Midland</t>
  </si>
  <si>
    <t>Total rev requirement</t>
  </si>
  <si>
    <t>*The former Newmarket-Tay Power Distribution Ltd. did not file an IRM in 2013 and 2016</t>
  </si>
  <si>
    <t>Materiality (0.5%)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</si>
</sst>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3" fillId="0" borderId="1" xfId="0" applyFont="1" applyBorder="1"/>
    <xf numFmtId="10" fontId="3" fillId="0" borderId="1" xfId="2" applyNumberFormat="1" applyFont="1" applyFill="1" applyBorder="1"/>
    <xf numFmtId="10" fontId="3" fillId="0" borderId="1" xfId="2" applyNumberFormat="1" applyFont="1" applyBorder="1"/>
    <xf numFmtId="164" fontId="3" fillId="0" borderId="1" xfId="1" applyNumberFormat="1" applyFont="1" applyBorder="1"/>
    <xf numFmtId="164" fontId="3" fillId="0" borderId="1" xfId="0" applyNumberFormat="1" applyFont="1" applyBorder="1"/>
    <xf numFmtId="10" fontId="4" fillId="0" borderId="0" xfId="2" applyNumberFormat="1" applyFont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8C42-A097-488B-BF38-B47A42F89CEB}">
  <dimension ref="A2:S19"/>
  <sheetViews>
    <sheetView tabSelected="1" zoomScaleNormal="100" workbookViewId="0">
      <selection sqref="A1:XFD15"/>
    </sheetView>
  </sheetViews>
  <sheetFormatPr defaultColWidth="9.109375" defaultRowHeight="13.8" x14ac:dyDescent="0.25"/>
  <cols>
    <col min="1" max="1" width="15.33203125" style="2" bestFit="1" customWidth="1"/>
    <col min="2" max="2" width="24.6640625" style="2" bestFit="1" customWidth="1"/>
    <col min="3" max="3" width="15.5546875" style="2" customWidth="1"/>
    <col min="4" max="4" width="15.88671875" style="2" bestFit="1" customWidth="1"/>
    <col min="5" max="14" width="15.6640625" style="2" bestFit="1" customWidth="1"/>
    <col min="15" max="15" width="18.33203125" style="2" customWidth="1"/>
    <col min="16" max="16" width="15.6640625" style="2" bestFit="1" customWidth="1"/>
    <col min="17" max="17" width="15.6640625" style="2" customWidth="1"/>
    <col min="18" max="18" width="12.6640625" style="2" bestFit="1" customWidth="1"/>
    <col min="19" max="19" width="16.109375" style="2" customWidth="1"/>
    <col min="20" max="16384" width="9.109375" style="2"/>
  </cols>
  <sheetData>
    <row r="2" spans="1:19" x14ac:dyDescent="0.25">
      <c r="A2" s="1" t="s">
        <v>0</v>
      </c>
    </row>
    <row r="3" spans="1:19" x14ac:dyDescent="0.25">
      <c r="A3" s="1"/>
    </row>
    <row r="4" spans="1:19" x14ac:dyDescent="0.25">
      <c r="A4" s="1" t="s">
        <v>1</v>
      </c>
    </row>
    <row r="5" spans="1:19" x14ac:dyDescent="0.25">
      <c r="S5" s="14"/>
    </row>
    <row r="6" spans="1:19" s="13" customFormat="1" x14ac:dyDescent="0.25">
      <c r="A6" s="11"/>
      <c r="B6" s="11"/>
      <c r="C6" s="12">
        <v>2011</v>
      </c>
      <c r="D6" s="12">
        <v>2012</v>
      </c>
      <c r="E6" s="12" t="s">
        <v>2</v>
      </c>
      <c r="F6" s="12">
        <v>2014</v>
      </c>
      <c r="G6" s="12">
        <v>2015</v>
      </c>
      <c r="H6" s="12" t="s">
        <v>3</v>
      </c>
      <c r="I6" s="12">
        <v>2017</v>
      </c>
      <c r="J6" s="12">
        <v>2018</v>
      </c>
      <c r="K6" s="12">
        <v>2019</v>
      </c>
      <c r="L6" s="12">
        <v>2020</v>
      </c>
      <c r="M6" s="12">
        <v>2021</v>
      </c>
      <c r="N6" s="12">
        <v>2022</v>
      </c>
      <c r="O6" s="12">
        <v>2023</v>
      </c>
      <c r="P6" s="12">
        <v>2024</v>
      </c>
      <c r="Q6" s="12">
        <v>2025</v>
      </c>
      <c r="R6" s="12">
        <v>2026</v>
      </c>
      <c r="S6" s="15"/>
    </row>
    <row r="7" spans="1:19" x14ac:dyDescent="0.25">
      <c r="A7" s="5" t="s">
        <v>4</v>
      </c>
      <c r="B7" s="5" t="s">
        <v>5</v>
      </c>
      <c r="C7" s="5"/>
      <c r="D7" s="6">
        <v>8.8000000000000005E-3</v>
      </c>
      <c r="E7" s="6">
        <v>0</v>
      </c>
      <c r="F7" s="6">
        <v>1.1000000000000001E-2</v>
      </c>
      <c r="G7" s="6">
        <v>0.01</v>
      </c>
      <c r="H7" s="6">
        <v>0</v>
      </c>
      <c r="I7" s="6">
        <v>1.2999999999999999E-2</v>
      </c>
      <c r="J7" s="6">
        <v>6.0000000000000001E-3</v>
      </c>
      <c r="K7" s="6">
        <v>8.9999999999999993E-3</v>
      </c>
      <c r="L7" s="6">
        <v>1.4E-2</v>
      </c>
      <c r="M7" s="6">
        <v>1.6E-2</v>
      </c>
      <c r="N7" s="6">
        <v>2.7000000000000003E-2</v>
      </c>
      <c r="O7" s="6">
        <v>3.5499999999999997E-2</v>
      </c>
      <c r="P7" s="6">
        <v>4.65E-2</v>
      </c>
      <c r="Q7" s="7">
        <v>3.5999999999999997E-2</v>
      </c>
      <c r="R7" s="7">
        <f>3.7%-0.15%</f>
        <v>3.5500000000000004E-2</v>
      </c>
      <c r="S7" s="14"/>
    </row>
    <row r="8" spans="1:19" x14ac:dyDescent="0.25">
      <c r="A8" s="5"/>
      <c r="B8" s="5" t="s">
        <v>6</v>
      </c>
      <c r="C8" s="8">
        <v>16203643</v>
      </c>
      <c r="D8" s="8">
        <f>C8*(1+D7)</f>
        <v>16346235.0584</v>
      </c>
      <c r="E8" s="8">
        <f>D8*(1+E7)</f>
        <v>16346235.0584</v>
      </c>
      <c r="F8" s="8">
        <f t="shared" ref="F8:R8" si="0">E8*(1+F7)</f>
        <v>16526043.644042399</v>
      </c>
      <c r="G8" s="8">
        <f t="shared" si="0"/>
        <v>16691304.080482824</v>
      </c>
      <c r="H8" s="8">
        <f t="shared" si="0"/>
        <v>16691304.080482824</v>
      </c>
      <c r="I8" s="8">
        <f t="shared" si="0"/>
        <v>16908291.033529099</v>
      </c>
      <c r="J8" s="8">
        <f t="shared" si="0"/>
        <v>17009740.779730275</v>
      </c>
      <c r="K8" s="8">
        <f t="shared" si="0"/>
        <v>17162828.446747847</v>
      </c>
      <c r="L8" s="8">
        <f t="shared" si="0"/>
        <v>17403108.045002315</v>
      </c>
      <c r="M8" s="8">
        <f t="shared" si="0"/>
        <v>17681557.773722354</v>
      </c>
      <c r="N8" s="8">
        <f t="shared" si="0"/>
        <v>18158959.833612856</v>
      </c>
      <c r="O8" s="8">
        <f t="shared" si="0"/>
        <v>18803602.907706112</v>
      </c>
      <c r="P8" s="8">
        <f t="shared" si="0"/>
        <v>19677970.442914445</v>
      </c>
      <c r="Q8" s="8">
        <f t="shared" si="0"/>
        <v>20386377.378859367</v>
      </c>
      <c r="R8" s="8">
        <f t="shared" si="0"/>
        <v>21110093.775808878</v>
      </c>
      <c r="S8" s="14"/>
    </row>
    <row r="9" spans="1:19" x14ac:dyDescent="0.25">
      <c r="S9" s="14"/>
    </row>
    <row r="10" spans="1:19" x14ac:dyDescent="0.25">
      <c r="A10" s="5" t="s">
        <v>7</v>
      </c>
      <c r="B10" s="5" t="s">
        <v>5</v>
      </c>
      <c r="C10" s="5"/>
      <c r="D10" s="5"/>
      <c r="E10" s="6"/>
      <c r="F10" s="6">
        <v>1.2500000000000001E-2</v>
      </c>
      <c r="G10" s="6">
        <v>1.15E-2</v>
      </c>
      <c r="H10" s="6">
        <v>1.6500000000000001E-2</v>
      </c>
      <c r="I10" s="6">
        <v>1.4500000000000001E-2</v>
      </c>
      <c r="J10" s="6">
        <v>7.4999999999999997E-3</v>
      </c>
      <c r="K10" s="6">
        <v>1.0500000000000001E-2</v>
      </c>
      <c r="L10" s="6">
        <v>1.8499999999999999E-2</v>
      </c>
      <c r="M10" s="6">
        <v>1.9E-2</v>
      </c>
      <c r="N10" s="6">
        <v>3.15E-2</v>
      </c>
      <c r="O10" s="6">
        <v>3.5499999999999997E-2</v>
      </c>
      <c r="P10" s="6">
        <v>4.65E-2</v>
      </c>
      <c r="Q10" s="7">
        <v>3.5999999999999997E-2</v>
      </c>
      <c r="R10" s="7">
        <f>3.7%-0.15%</f>
        <v>3.5500000000000004E-2</v>
      </c>
      <c r="S10" s="14"/>
    </row>
    <row r="11" spans="1:19" x14ac:dyDescent="0.25">
      <c r="A11" s="5"/>
      <c r="B11" s="5" t="s">
        <v>6</v>
      </c>
      <c r="C11" s="5"/>
      <c r="D11" s="5"/>
      <c r="E11" s="9">
        <v>3662561</v>
      </c>
      <c r="F11" s="8">
        <f>E11*(1+F10)</f>
        <v>3708343.0124999997</v>
      </c>
      <c r="G11" s="8">
        <f t="shared" ref="G11:R11" si="1">F11*(1+G10)</f>
        <v>3750988.95714375</v>
      </c>
      <c r="H11" s="8">
        <f t="shared" si="1"/>
        <v>3812880.2749366215</v>
      </c>
      <c r="I11" s="8">
        <f t="shared" si="1"/>
        <v>3868167.0389232025</v>
      </c>
      <c r="J11" s="8">
        <f t="shared" si="1"/>
        <v>3897178.291715127</v>
      </c>
      <c r="K11" s="8">
        <f t="shared" si="1"/>
        <v>3938098.6637781356</v>
      </c>
      <c r="L11" s="8">
        <f t="shared" si="1"/>
        <v>4010953.4890580308</v>
      </c>
      <c r="M11" s="8">
        <f t="shared" si="1"/>
        <v>4087161.605350133</v>
      </c>
      <c r="N11" s="8">
        <f t="shared" si="1"/>
        <v>4215907.1959186625</v>
      </c>
      <c r="O11" s="8">
        <f t="shared" si="1"/>
        <v>4365571.9013737757</v>
      </c>
      <c r="P11" s="8">
        <f t="shared" si="1"/>
        <v>4568570.9947876558</v>
      </c>
      <c r="Q11" s="8">
        <f t="shared" si="1"/>
        <v>4733039.5506000118</v>
      </c>
      <c r="R11" s="8">
        <f t="shared" si="1"/>
        <v>4901062.4546463126</v>
      </c>
      <c r="S11" s="14"/>
    </row>
    <row r="12" spans="1:19" x14ac:dyDescent="0.25">
      <c r="S12" s="14"/>
    </row>
    <row r="13" spans="1:19" x14ac:dyDescent="0.25">
      <c r="P13" s="4" t="s">
        <v>8</v>
      </c>
      <c r="Q13" s="3"/>
      <c r="R13" s="3">
        <f>R8+R11</f>
        <v>26011156.23045519</v>
      </c>
      <c r="S13" s="14"/>
    </row>
    <row r="14" spans="1:19" x14ac:dyDescent="0.25">
      <c r="A14" s="2" t="s">
        <v>9</v>
      </c>
      <c r="P14" s="4" t="s">
        <v>10</v>
      </c>
      <c r="Q14" s="10">
        <v>5.0000000000000001E-3</v>
      </c>
      <c r="R14" s="3">
        <f>R13*$Q$14</f>
        <v>130055.78115227596</v>
      </c>
      <c r="S14" s="14"/>
    </row>
    <row r="15" spans="1:19" x14ac:dyDescent="0.25">
      <c r="S15" s="14"/>
    </row>
    <row r="16" spans="1:19" x14ac:dyDescent="0.25">
      <c r="S16" s="14"/>
    </row>
    <row r="17" spans="19:19" x14ac:dyDescent="0.25">
      <c r="S17" s="14"/>
    </row>
    <row r="18" spans="19:19" x14ac:dyDescent="0.25">
      <c r="S18" s="14"/>
    </row>
    <row r="19" spans="19:19" x14ac:dyDescent="0.25">
      <c r="S19" s="1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b3280e-278e-4757-b4bb-e9ac03851edb">
      <Terms xmlns="http://schemas.microsoft.com/office/infopath/2007/PartnerControls"/>
    </lcf76f155ced4ddcb4097134ff3c332f>
    <TaxCatchAll xmlns="c5d9ce97-aef7-47cc-b459-6fa95feb78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6A57F31CF2E46B1E21EF835D8FBAC" ma:contentTypeVersion="16" ma:contentTypeDescription="Create a new document." ma:contentTypeScope="" ma:versionID="49e7cfca17f6b1a650bdc9e321ffd475">
  <xsd:schema xmlns:xsd="http://www.w3.org/2001/XMLSchema" xmlns:xs="http://www.w3.org/2001/XMLSchema" xmlns:p="http://schemas.microsoft.com/office/2006/metadata/properties" xmlns:ns2="71b3280e-278e-4757-b4bb-e9ac03851edb" xmlns:ns3="c5d9ce97-aef7-47cc-b459-6fa95feb7885" targetNamespace="http://schemas.microsoft.com/office/2006/metadata/properties" ma:root="true" ma:fieldsID="50eb38c6fe3eca1b8290d1fd344af153" ns2:_="" ns3:_="">
    <xsd:import namespace="71b3280e-278e-4757-b4bb-e9ac03851edb"/>
    <xsd:import namespace="c5d9ce97-aef7-47cc-b459-6fa95feb7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3280e-278e-4757-b4bb-e9ac03851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bfa5b5a-13b8-401f-9e52-2b297c690e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9ce97-aef7-47cc-b459-6fa95feb7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66291a7-23b7-4719-95a8-af7fded7af26}" ma:internalName="TaxCatchAll" ma:showField="CatchAllData" ma:web="c5d9ce97-aef7-47cc-b459-6fa95feb78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CE89B7-1807-4044-ADF5-3E7C5898C8B1}">
  <ds:schemaRefs>
    <ds:schemaRef ds:uri="http://schemas.microsoft.com/office/2006/metadata/properties"/>
    <ds:schemaRef ds:uri="http://schemas.microsoft.com/office/infopath/2007/PartnerControls"/>
    <ds:schemaRef ds:uri="71b3280e-278e-4757-b4bb-e9ac03851edb"/>
    <ds:schemaRef ds:uri="c5d9ce97-aef7-47cc-b459-6fa95feb7885"/>
  </ds:schemaRefs>
</ds:datastoreItem>
</file>

<file path=customXml/itemProps2.xml><?xml version="1.0" encoding="utf-8"?>
<ds:datastoreItem xmlns:ds="http://schemas.openxmlformats.org/officeDocument/2006/customXml" ds:itemID="{662FEEEC-0C12-4CB1-9245-4085CCC0CD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F5E5D1-1F9E-4975-9CCD-E813D9250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3280e-278e-4757-b4bb-e9ac03851edb"/>
    <ds:schemaRef ds:uri="c5d9ce97-aef7-47cc-b459-6fa95feb7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Kwan</dc:creator>
  <cp:keywords/>
  <dc:description/>
  <cp:lastModifiedBy>Donna Kwan</cp:lastModifiedBy>
  <cp:revision/>
  <dcterms:created xsi:type="dcterms:W3CDTF">2024-01-25T15:08:29Z</dcterms:created>
  <dcterms:modified xsi:type="dcterms:W3CDTF">2025-10-17T15:17:50Z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0x01010092B6A57F31CF2E46B1E21EF835D8FBAC</vt:lpwstr>
  </property>
  <property fmtid="{D5CDD505-2E9C-101B-9397-08002B2CF9AE}" pid="3" name="MediaServiceImageTags">
    <vt:lpwstr/>
  </property>
</Properties>
</file>